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4dad0139bb03e3e/Escritorio/"/>
    </mc:Choice>
  </mc:AlternateContent>
  <xr:revisionPtr revIDLastSave="3" documentId="13_ncr:1_{A54A3333-0632-408B-BED1-DB6BA621E98E}" xr6:coauthVersionLast="47" xr6:coauthVersionMax="47" xr10:uidLastSave="{1CBF9369-EEE9-4132-BD4A-63A1D66ACD6C}"/>
  <bookViews>
    <workbookView xWindow="-120" yWindow="-120" windowWidth="20730" windowHeight="11040" firstSheet="3" activeTab="3" xr2:uid="{00000000-000D-0000-FFFF-FFFF00000000}"/>
  </bookViews>
  <sheets>
    <sheet name="Sheet1" sheetId="1" state="hidden" r:id="rId1"/>
    <sheet name="Rastreo" sheetId="4" state="hidden" r:id="rId2"/>
    <sheet name="Consentrado (2)" sheetId="7" state="hidden" r:id="rId3"/>
    <sheet name="Hoja1" sheetId="6" r:id="rId4"/>
  </sheets>
  <definedNames>
    <definedName name="_xlnm._FilterDatabase" localSheetId="2" hidden="1">'Consentrado (2)'!$A$1:$H$47</definedName>
    <definedName name="_xlnm._FilterDatabase" localSheetId="3" hidden="1">Hoja1!$A$1:$P$481</definedName>
    <definedName name="_xlnm._FilterDatabase" localSheetId="0" hidden="1">Sheet1!$A$1:$M$21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1" i="6" l="1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68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I416" i="6"/>
  <c r="I417" i="6"/>
  <c r="I418" i="6"/>
  <c r="I419" i="6"/>
  <c r="I395" i="6"/>
  <c r="K395" i="6"/>
  <c r="I396" i="6"/>
  <c r="K396" i="6"/>
  <c r="I397" i="6"/>
  <c r="K397" i="6"/>
  <c r="I398" i="6"/>
  <c r="K398" i="6"/>
  <c r="I399" i="6"/>
  <c r="K399" i="6"/>
  <c r="I400" i="6"/>
  <c r="K400" i="6"/>
  <c r="I401" i="6"/>
  <c r="K401" i="6"/>
  <c r="I402" i="6"/>
  <c r="K402" i="6"/>
  <c r="I403" i="6"/>
  <c r="K403" i="6"/>
  <c r="I404" i="6"/>
  <c r="K404" i="6"/>
  <c r="I405" i="6"/>
  <c r="K405" i="6"/>
  <c r="I406" i="6"/>
  <c r="K406" i="6"/>
  <c r="I407" i="6"/>
  <c r="K407" i="6"/>
  <c r="I408" i="6"/>
  <c r="K408" i="6"/>
  <c r="I409" i="6"/>
  <c r="K409" i="6"/>
  <c r="I410" i="6"/>
  <c r="K410" i="6"/>
  <c r="I411" i="6"/>
  <c r="K411" i="6"/>
  <c r="I412" i="6"/>
  <c r="K412" i="6"/>
  <c r="I413" i="6"/>
  <c r="K413" i="6"/>
  <c r="I414" i="6"/>
  <c r="I415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375" i="6"/>
  <c r="K381" i="6"/>
  <c r="I381" i="6"/>
  <c r="K394" i="6"/>
  <c r="I394" i="6"/>
  <c r="K380" i="6"/>
  <c r="I380" i="6"/>
  <c r="K379" i="6"/>
  <c r="I379" i="6"/>
  <c r="K378" i="6"/>
  <c r="I378" i="6"/>
  <c r="I393" i="6"/>
  <c r="I392" i="6"/>
  <c r="K377" i="6"/>
  <c r="I377" i="6"/>
  <c r="K373" i="6"/>
  <c r="I373" i="6"/>
  <c r="K372" i="6"/>
  <c r="I372" i="6"/>
  <c r="K371" i="6"/>
  <c r="I371" i="6"/>
  <c r="K370" i="6"/>
  <c r="I370" i="6"/>
  <c r="K369" i="6"/>
  <c r="I369" i="6"/>
  <c r="K368" i="6"/>
  <c r="I368" i="6"/>
  <c r="K359" i="6"/>
  <c r="K360" i="6"/>
  <c r="K361" i="6"/>
  <c r="K362" i="6"/>
  <c r="K363" i="6"/>
  <c r="K364" i="6"/>
  <c r="K365" i="6"/>
  <c r="K366" i="6"/>
  <c r="K367" i="6"/>
  <c r="K374" i="6"/>
  <c r="K375" i="6"/>
  <c r="K376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I359" i="6"/>
  <c r="I360" i="6"/>
  <c r="I361" i="6"/>
  <c r="I362" i="6"/>
  <c r="I363" i="6"/>
  <c r="I364" i="6"/>
  <c r="I365" i="6"/>
  <c r="I366" i="6"/>
  <c r="I367" i="6"/>
  <c r="I374" i="6"/>
  <c r="I376" i="6"/>
  <c r="I382" i="6"/>
  <c r="I383" i="6"/>
  <c r="I384" i="6"/>
  <c r="I385" i="6"/>
  <c r="I386" i="6"/>
  <c r="I387" i="6"/>
  <c r="I388" i="6"/>
  <c r="I389" i="6"/>
  <c r="I390" i="6"/>
  <c r="I391" i="6"/>
  <c r="K358" i="6"/>
  <c r="I358" i="6"/>
  <c r="K357" i="6"/>
  <c r="I357" i="6"/>
  <c r="K356" i="6"/>
  <c r="I356" i="6"/>
  <c r="K355" i="6"/>
  <c r="I355" i="6"/>
  <c r="I354" i="6"/>
  <c r="K354" i="6"/>
  <c r="I353" i="6"/>
  <c r="K353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D277" i="6"/>
  <c r="I277" i="6" s="1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27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298" i="6"/>
  <c r="K298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44" i="6"/>
  <c r="K244" i="6"/>
  <c r="I245" i="6"/>
  <c r="K245" i="6"/>
  <c r="I246" i="6"/>
  <c r="K246" i="6"/>
  <c r="I247" i="6"/>
  <c r="K247" i="6"/>
  <c r="I248" i="6"/>
  <c r="K248" i="6"/>
  <c r="I249" i="6"/>
  <c r="K249" i="6"/>
  <c r="I250" i="6"/>
  <c r="K250" i="6"/>
  <c r="I251" i="6"/>
  <c r="K251" i="6"/>
  <c r="I252" i="6"/>
  <c r="K252" i="6"/>
  <c r="I253" i="6"/>
  <c r="K253" i="6"/>
  <c r="I254" i="6"/>
  <c r="K254" i="6"/>
  <c r="I255" i="6"/>
  <c r="K255" i="6"/>
  <c r="I256" i="6"/>
  <c r="K256" i="6"/>
  <c r="I257" i="6"/>
  <c r="K257" i="6"/>
  <c r="I258" i="6"/>
  <c r="K258" i="6"/>
  <c r="I259" i="6"/>
  <c r="K259" i="6"/>
  <c r="I260" i="6"/>
  <c r="K260" i="6"/>
  <c r="I261" i="6"/>
  <c r="K261" i="6"/>
  <c r="I262" i="6"/>
  <c r="K262" i="6"/>
  <c r="I263" i="6"/>
  <c r="K263" i="6"/>
  <c r="I264" i="6"/>
  <c r="K264" i="6"/>
  <c r="I265" i="6"/>
  <c r="K265" i="6"/>
  <c r="I266" i="6"/>
  <c r="K266" i="6"/>
  <c r="I267" i="6"/>
  <c r="K267" i="6"/>
  <c r="I268" i="6"/>
  <c r="K268" i="6"/>
  <c r="I269" i="6"/>
  <c r="K269" i="6"/>
  <c r="I270" i="6"/>
  <c r="K270" i="6"/>
  <c r="I271" i="6"/>
  <c r="K271" i="6"/>
  <c r="I272" i="6"/>
  <c r="K272" i="6"/>
  <c r="I273" i="6"/>
  <c r="K273" i="6"/>
  <c r="I274" i="6"/>
  <c r="K274" i="6"/>
  <c r="I275" i="6"/>
  <c r="K275" i="6"/>
  <c r="I276" i="6"/>
  <c r="K276" i="6"/>
  <c r="K277" i="6"/>
  <c r="I278" i="6"/>
  <c r="K278" i="6"/>
  <c r="I279" i="6"/>
  <c r="K279" i="6"/>
  <c r="I280" i="6"/>
  <c r="K280" i="6"/>
  <c r="I281" i="6"/>
  <c r="K281" i="6"/>
  <c r="K243" i="6"/>
  <c r="I243" i="6"/>
  <c r="K242" i="6"/>
  <c r="I242" i="6"/>
  <c r="K241" i="6"/>
  <c r="I241" i="6"/>
  <c r="K240" i="6"/>
  <c r="I240" i="6"/>
  <c r="K239" i="6"/>
  <c r="I239" i="6"/>
  <c r="K238" i="6"/>
  <c r="I238" i="6"/>
  <c r="K237" i="6"/>
  <c r="I237" i="6"/>
  <c r="I236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I203" i="6"/>
  <c r="I202" i="6"/>
  <c r="I201" i="6"/>
  <c r="I200" i="6"/>
  <c r="I199" i="6"/>
  <c r="K199" i="6"/>
  <c r="K198" i="6"/>
  <c r="I198" i="6"/>
  <c r="K197" i="6"/>
  <c r="I197" i="6"/>
  <c r="K196" i="6"/>
  <c r="I196" i="6"/>
  <c r="I195" i="6"/>
  <c r="K195" i="6"/>
  <c r="K194" i="6"/>
  <c r="I194" i="6"/>
  <c r="K193" i="6"/>
  <c r="I193" i="6"/>
  <c r="K192" i="6"/>
  <c r="I192" i="6"/>
  <c r="K191" i="6"/>
  <c r="I191" i="6"/>
  <c r="K190" i="6"/>
  <c r="I190" i="6"/>
  <c r="K189" i="6"/>
  <c r="K188" i="6"/>
  <c r="K187" i="6"/>
  <c r="K186" i="6"/>
  <c r="I189" i="6"/>
  <c r="I188" i="6"/>
  <c r="I187" i="6"/>
  <c r="I186" i="6"/>
  <c r="I185" i="6"/>
  <c r="K185" i="6"/>
  <c r="K184" i="6"/>
  <c r="I184" i="6"/>
  <c r="I183" i="6"/>
  <c r="K183" i="6"/>
  <c r="I182" i="6"/>
  <c r="K182" i="6"/>
  <c r="K181" i="6"/>
  <c r="K180" i="6"/>
  <c r="K179" i="6"/>
  <c r="I181" i="6"/>
  <c r="I180" i="6"/>
  <c r="I179" i="6"/>
  <c r="I178" i="6"/>
  <c r="K178" i="6"/>
  <c r="K177" i="6"/>
  <c r="K176" i="6"/>
  <c r="K175" i="6"/>
  <c r="K174" i="6"/>
  <c r="I177" i="6"/>
  <c r="I176" i="6"/>
  <c r="I175" i="6"/>
  <c r="I174" i="6"/>
  <c r="I173" i="6"/>
  <c r="K173" i="6"/>
  <c r="K172" i="6"/>
  <c r="I172" i="6"/>
  <c r="K171" i="6"/>
  <c r="I171" i="6"/>
  <c r="K170" i="6"/>
  <c r="I170" i="6"/>
  <c r="K169" i="6"/>
  <c r="I169" i="6"/>
  <c r="I168" i="6"/>
  <c r="K168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35" i="6"/>
  <c r="K135" i="6"/>
  <c r="K134" i="6"/>
  <c r="I134" i="6"/>
  <c r="K133" i="6"/>
  <c r="I133" i="6"/>
  <c r="K132" i="6"/>
  <c r="K131" i="6"/>
  <c r="K130" i="6"/>
  <c r="I132" i="6"/>
  <c r="I131" i="6"/>
  <c r="I130" i="6"/>
  <c r="I129" i="6"/>
  <c r="K129" i="6"/>
  <c r="K128" i="6"/>
  <c r="I128" i="6"/>
  <c r="K127" i="6"/>
  <c r="I127" i="6"/>
  <c r="K126" i="6"/>
  <c r="I126" i="6"/>
  <c r="K125" i="6"/>
  <c r="I125" i="6"/>
  <c r="K124" i="6"/>
  <c r="I124" i="6"/>
  <c r="K123" i="6"/>
  <c r="I123" i="6"/>
  <c r="K122" i="6"/>
  <c r="I122" i="6"/>
  <c r="K121" i="6"/>
  <c r="I121" i="6"/>
  <c r="I120" i="6"/>
  <c r="K120" i="6"/>
  <c r="I2" i="6"/>
  <c r="K119" i="6"/>
  <c r="I119" i="6"/>
  <c r="I118" i="6"/>
  <c r="K118" i="6"/>
  <c r="K117" i="6"/>
  <c r="I117" i="6"/>
  <c r="K116" i="6"/>
  <c r="I116" i="6"/>
  <c r="I115" i="6"/>
  <c r="K115" i="6"/>
  <c r="K114" i="6"/>
  <c r="K113" i="6"/>
  <c r="K112" i="6"/>
  <c r="I114" i="6"/>
  <c r="I113" i="6"/>
  <c r="I112" i="6"/>
  <c r="I111" i="6"/>
  <c r="K111" i="6"/>
  <c r="K110" i="6"/>
  <c r="K109" i="6"/>
  <c r="K108" i="6"/>
  <c r="I110" i="6"/>
  <c r="I109" i="6"/>
  <c r="I108" i="6"/>
  <c r="I107" i="6"/>
  <c r="K107" i="6"/>
  <c r="K106" i="6"/>
  <c r="K105" i="6"/>
  <c r="I106" i="6"/>
  <c r="I105" i="6"/>
  <c r="P89" i="6"/>
  <c r="I53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4" i="6"/>
  <c r="K5" i="6"/>
  <c r="K2" i="6"/>
  <c r="I104" i="6"/>
  <c r="I103" i="6"/>
  <c r="I102" i="6"/>
  <c r="I101" i="6"/>
  <c r="I100" i="6"/>
  <c r="I99" i="6"/>
  <c r="I98" i="6"/>
  <c r="I97" i="6"/>
  <c r="I5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9" i="6"/>
  <c r="H8" i="6"/>
  <c r="I8" i="6" s="1"/>
  <c r="H7" i="6"/>
  <c r="I7" i="6" s="1"/>
  <c r="I16" i="6"/>
  <c r="I15" i="6"/>
  <c r="I14" i="6"/>
  <c r="I13" i="6"/>
  <c r="I12" i="6"/>
  <c r="I11" i="6"/>
  <c r="I10" i="6"/>
  <c r="H6" i="6"/>
  <c r="K6" i="6" s="1"/>
  <c r="I4" i="6"/>
  <c r="I6" i="6" l="1"/>
  <c r="K7" i="6"/>
  <c r="K8" i="6"/>
  <c r="K3" i="6"/>
  <c r="I3" i="6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J28" i="1" l="1"/>
  <c r="L28" i="1" s="1"/>
  <c r="L4" i="1" l="1"/>
  <c r="L3" i="1"/>
  <c r="L9" i="1"/>
  <c r="L20" i="1" l="1"/>
  <c r="L13" i="1" l="1"/>
  <c r="L11" i="1"/>
  <c r="E2" i="1" l="1"/>
  <c r="D2" i="1"/>
  <c r="F2" i="1" l="1"/>
  <c r="F4" i="1"/>
  <c r="F20" i="1"/>
  <c r="F3" i="1"/>
  <c r="L19" i="1" l="1"/>
  <c r="L10" i="1"/>
  <c r="L18" i="1"/>
  <c r="L17" i="1"/>
  <c r="L16" i="1"/>
  <c r="L6" i="1"/>
  <c r="L15" i="1"/>
  <c r="L12" i="1"/>
  <c r="L8" i="1"/>
  <c r="L5" i="1"/>
  <c r="L7" i="1"/>
  <c r="L14" i="1"/>
  <c r="F9" i="1" l="1"/>
  <c r="F11" i="1"/>
  <c r="F13" i="1"/>
  <c r="F19" i="1"/>
  <c r="F10" i="1"/>
  <c r="F18" i="1"/>
  <c r="F17" i="1"/>
  <c r="F16" i="1"/>
  <c r="F6" i="1"/>
  <c r="F15" i="1"/>
  <c r="F12" i="1"/>
  <c r="F8" i="1"/>
  <c r="F5" i="1"/>
  <c r="F7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JAVIER DE AQUINO</author>
    <author>Windows User</author>
  </authors>
  <commentList>
    <comment ref="G4" authorId="0" shapeId="0" xr:uid="{87CEF66B-A10D-428B-8FC6-3390C532500A}">
      <text>
        <r>
          <rPr>
            <b/>
            <sz val="9"/>
            <color indexed="81"/>
            <rFont val="Tahoma"/>
            <family val="2"/>
          </rPr>
          <t>JAVIER DE AQUINO:</t>
        </r>
        <r>
          <rPr>
            <sz val="9"/>
            <color indexed="81"/>
            <rFont val="Tahoma"/>
            <family val="2"/>
          </rPr>
          <t xml:space="preserve">
23/MAYO</t>
        </r>
      </text>
    </comment>
    <comment ref="G5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 DE MARZO</t>
        </r>
      </text>
    </comment>
    <comment ref="H5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15/abril</t>
        </r>
      </text>
    </comment>
    <comment ref="I5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25/ABRIL</t>
        </r>
      </text>
    </comment>
    <comment ref="G6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10/ABRIL
</t>
        </r>
      </text>
    </comment>
    <comment ref="H6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25/ABRIL</t>
        </r>
      </text>
    </comment>
    <comment ref="G7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 DE MARZO</t>
        </r>
      </text>
    </comment>
    <comment ref="G10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28/MARZO</t>
        </r>
      </text>
    </comment>
    <comment ref="H10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8/ABRIL</t>
        </r>
      </text>
    </comment>
    <comment ref="I10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25/ABRIL</t>
        </r>
      </text>
    </comment>
    <comment ref="J10" authorId="0" shapeId="0" xr:uid="{68069BC5-E608-4FA8-94C7-60AACB72CE4A}">
      <text>
        <r>
          <rPr>
            <b/>
            <sz val="9"/>
            <color indexed="81"/>
            <rFont val="Tahoma"/>
            <family val="2"/>
          </rPr>
          <t>JAVIER DE AQUINO:</t>
        </r>
        <r>
          <rPr>
            <sz val="9"/>
            <color indexed="81"/>
            <rFont val="Tahoma"/>
            <family val="2"/>
          </rPr>
          <t xml:space="preserve">
23/mayo</t>
        </r>
      </text>
    </comment>
    <comment ref="G1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11/abril</t>
        </r>
      </text>
    </comment>
    <comment ref="H1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18/abril</t>
        </r>
      </text>
    </comment>
    <comment ref="I1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25/ABRIL</t>
        </r>
      </text>
    </comment>
    <comment ref="J1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3/MAYO</t>
        </r>
      </text>
    </comment>
    <comment ref="G1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8/ABRIL</t>
        </r>
      </text>
    </comment>
    <comment ref="G14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26/MARZO
</t>
        </r>
      </text>
    </comment>
    <comment ref="H14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03/ABRIL</t>
        </r>
      </text>
    </comment>
    <comment ref="I14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8/ABRIL</t>
        </r>
      </text>
    </comment>
    <comment ref="J14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16/abril</t>
        </r>
      </text>
    </comment>
    <comment ref="G15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8/ABRIL</t>
        </r>
      </text>
    </comment>
    <comment ref="G16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16/abril</t>
        </r>
      </text>
    </comment>
    <comment ref="G17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27/MARZO</t>
        </r>
      </text>
    </comment>
    <comment ref="H17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31/MARZO</t>
        </r>
      </text>
    </comment>
    <comment ref="G18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04/abril</t>
        </r>
      </text>
    </comment>
    <comment ref="H18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17/abril</t>
        </r>
      </text>
    </comment>
    <comment ref="G19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 MARZO</t>
        </r>
      </text>
    </comment>
    <comment ref="H19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8/ABRIL</t>
        </r>
      </text>
    </comment>
    <comment ref="G20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06/MAYO</t>
        </r>
      </text>
    </comment>
  </commentList>
</comments>
</file>

<file path=xl/sharedStrings.xml><?xml version="1.0" encoding="utf-8"?>
<sst xmlns="http://schemas.openxmlformats.org/spreadsheetml/2006/main" count="1350" uniqueCount="199">
  <si>
    <t>Abono 1</t>
  </si>
  <si>
    <t>Nombre</t>
  </si>
  <si>
    <t>Alma</t>
  </si>
  <si>
    <t>Carmen M.</t>
  </si>
  <si>
    <t>Chino</t>
  </si>
  <si>
    <t>guera</t>
  </si>
  <si>
    <t>Kiko</t>
  </si>
  <si>
    <t>Mari</t>
  </si>
  <si>
    <t>Michel</t>
  </si>
  <si>
    <t>Miguel</t>
  </si>
  <si>
    <t>Sarai Aviles</t>
  </si>
  <si>
    <t>Sarai Baruch</t>
  </si>
  <si>
    <t>Toña</t>
  </si>
  <si>
    <t>MODELO</t>
  </si>
  <si>
    <t>Talla</t>
  </si>
  <si>
    <t>Costo</t>
  </si>
  <si>
    <t>Precio</t>
  </si>
  <si>
    <t>Ganancia</t>
  </si>
  <si>
    <t>Abono 2</t>
  </si>
  <si>
    <t>Abono 3</t>
  </si>
  <si>
    <t>Abono 4</t>
  </si>
  <si>
    <t>Abono 5</t>
  </si>
  <si>
    <t>Resta</t>
  </si>
  <si>
    <t>Tarjeta</t>
  </si>
  <si>
    <t>Puma rosa deport</t>
  </si>
  <si>
    <t>debito</t>
  </si>
  <si>
    <t>Eliseo</t>
  </si>
  <si>
    <t>puma negros lisos</t>
  </si>
  <si>
    <t>Adidas gris N5923</t>
  </si>
  <si>
    <t>credito</t>
  </si>
  <si>
    <t>Adidas azul marino</t>
  </si>
  <si>
    <t>Puma coral moño</t>
  </si>
  <si>
    <t>Papa</t>
  </si>
  <si>
    <t>Reebok blancos</t>
  </si>
  <si>
    <t>Puma moño rojos</t>
  </si>
  <si>
    <t>reebok franjas negros</t>
  </si>
  <si>
    <t xml:space="preserve">Puma niño </t>
  </si>
  <si>
    <t>Adidas gris niño</t>
  </si>
  <si>
    <t>Puma moño negro</t>
  </si>
  <si>
    <t>Puma bota negro</t>
  </si>
  <si>
    <t>Puma morados moño</t>
  </si>
  <si>
    <t>puma negros moño</t>
  </si>
  <si>
    <t>Facebook</t>
  </si>
  <si>
    <t>Adidas azul mujer</t>
  </si>
  <si>
    <t>Foto</t>
  </si>
  <si>
    <t>Tenis Puma X-Ray</t>
  </si>
  <si>
    <t>#</t>
  </si>
  <si>
    <t>Tenis Puma Next Cage Metallic</t>
  </si>
  <si>
    <t>Tenis Puma Electron Street Eng</t>
  </si>
  <si>
    <t>Tenis Puma Ekstra</t>
  </si>
  <si>
    <t>Tenis Puma Carina</t>
  </si>
  <si>
    <t>Tenis adidas Roguera</t>
  </si>
  <si>
    <t>Tenis Nike Court Royale</t>
  </si>
  <si>
    <t>Tenis Nike Air Max Oketo</t>
  </si>
  <si>
    <t>Genero</t>
  </si>
  <si>
    <t>Hombre</t>
  </si>
  <si>
    <t>Unisex</t>
  </si>
  <si>
    <t>Mujer</t>
  </si>
  <si>
    <t>Pedido</t>
  </si>
  <si>
    <t>Guia</t>
  </si>
  <si>
    <t>4018637011611603958479"</t>
  </si>
  <si>
    <t xml:space="preserve"> 5018637011611603972484"</t>
  </si>
  <si>
    <t>6018637011611603972219"</t>
  </si>
  <si>
    <t>9018637011611603972265"</t>
  </si>
  <si>
    <t>4018637011611603912216"</t>
  </si>
  <si>
    <t>5018637011611603925355"</t>
  </si>
  <si>
    <t>2018637011611603930495"</t>
  </si>
  <si>
    <t>1018637011611603938180"</t>
  </si>
  <si>
    <t>5018637011611603954300"</t>
  </si>
  <si>
    <t>3018637011611603955136"</t>
  </si>
  <si>
    <t>5018637011611603967114"</t>
  </si>
  <si>
    <t>2018637011611603967941"</t>
  </si>
  <si>
    <t>0018637011611603972175"</t>
  </si>
  <si>
    <t>Reporte</t>
  </si>
  <si>
    <t>Ultima fecha de movimiento</t>
  </si>
  <si>
    <t>Entregado</t>
  </si>
  <si>
    <t>Estatus</t>
  </si>
  <si>
    <t>innvictus</t>
  </si>
  <si>
    <t>innovasport</t>
  </si>
  <si>
    <t>8018637011611603993688"</t>
  </si>
  <si>
    <t>3018637011611603993690"</t>
  </si>
  <si>
    <t>9018637011611603993437"</t>
  </si>
  <si>
    <t>8018637011611603993442"</t>
  </si>
  <si>
    <t>observaciones</t>
  </si>
  <si>
    <t>Completo</t>
  </si>
  <si>
    <t>entregado sin reporte</t>
  </si>
  <si>
    <t>Genero reporte innovasport</t>
  </si>
  <si>
    <t>"4018637011611603972178</t>
  </si>
  <si>
    <t>"3018637011611603967936</t>
  </si>
  <si>
    <t>"4018637011611603967945</t>
  </si>
  <si>
    <t>"5018637011611603967119</t>
  </si>
  <si>
    <t>"9018637011611603938186</t>
  </si>
  <si>
    <t>"7018637011611603930501</t>
  </si>
  <si>
    <t>"6018637011611603925364</t>
  </si>
  <si>
    <t>(en blanco)</t>
  </si>
  <si>
    <t>Total general</t>
  </si>
  <si>
    <t>"6018637011611604030289</t>
  </si>
  <si>
    <t>Tenis Puma Ralph Sampson Lo Hoops</t>
  </si>
  <si>
    <t>"7018637011611604032938</t>
  </si>
  <si>
    <t>"5018637011611604035541</t>
  </si>
  <si>
    <t>Tenis adidas Lite Racer 2.0</t>
  </si>
  <si>
    <t>"5018637011611604035244</t>
  </si>
  <si>
    <t>"5018637011611604038219</t>
  </si>
  <si>
    <t>Tenis adidas BBall 90s</t>
  </si>
  <si>
    <t>Tenis adidas Lite Racer Reborn</t>
  </si>
  <si>
    <t>"1018637011611604039220</t>
  </si>
  <si>
    <t>Tenis adidas Duramo SL</t>
  </si>
  <si>
    <t>"7018637011611604042210</t>
  </si>
  <si>
    <t>"7018637011611604068130</t>
  </si>
  <si>
    <t>Tenis adidas Questar Flow</t>
  </si>
  <si>
    <t>"7018637011611604032372</t>
  </si>
  <si>
    <t>"1018637011611604041988</t>
  </si>
  <si>
    <t>Tenis Puma Nuage Run</t>
  </si>
  <si>
    <t>"2018637011611604080427</t>
  </si>
  <si>
    <t>"1018637011611604080895</t>
  </si>
  <si>
    <t>"6018637011611604217574</t>
  </si>
  <si>
    <t>Tenis Nike Air Max Excee</t>
  </si>
  <si>
    <t>6743045 </t>
  </si>
  <si>
    <t>Tenis Puma Pacer Next Cage Glitter</t>
  </si>
  <si>
    <t>Tenis Nike Court Vision Low</t>
  </si>
  <si>
    <t>TENIS PUMA ELECTRON STREET MUJER</t>
  </si>
  <si>
    <t>adidas Tenis U_Path X Gris - Mujer Lifestyle MX 3</t>
  </si>
  <si>
    <t>Tenis dc trase tx sp azul</t>
  </si>
  <si>
    <t>Tenis Nike SB Charge Canvas</t>
  </si>
  <si>
    <t>Producto</t>
  </si>
  <si>
    <t>Vichy Mineral 89 Ojos 15ml</t>
  </si>
  <si>
    <t>unidades</t>
  </si>
  <si>
    <t>costo unitario</t>
  </si>
  <si>
    <t xml:space="preserve">gastos envio </t>
  </si>
  <si>
    <t>precio</t>
  </si>
  <si>
    <t>ganancia</t>
  </si>
  <si>
    <t>envio ML</t>
  </si>
  <si>
    <t>Impuestos ML</t>
  </si>
  <si>
    <t>comision ML</t>
  </si>
  <si>
    <t>Bioderma Sébium Isokit 40 + 15ml</t>
  </si>
  <si>
    <t>La Roche Posay Effaclar Suero Ultra Concentrado 30ml</t>
  </si>
  <si>
    <t>VENDIDO</t>
  </si>
  <si>
    <t>NO</t>
  </si>
  <si>
    <t>SI</t>
  </si>
  <si>
    <t>La Roche Posay Pure Niacinamide 10 Serum 30ml</t>
  </si>
  <si>
    <t>Bioderma Sensibio Gel Moussant 100ML</t>
  </si>
  <si>
    <t>Bioderma Sébium Gel Moussant Actif 200ml</t>
  </si>
  <si>
    <t>Bioderma Sébium Night Peel 40ML</t>
  </si>
  <si>
    <t>Bioderma Photoderm Nude Touch SPF50 + Claro 40ml</t>
  </si>
  <si>
    <t>La Roche Posay Anthelios Uvmune 400 Fluido Invisible Sin Perfume SPF50 50ml</t>
  </si>
  <si>
    <t>Sesderma Azelac RU Serum Liposomado 30ml</t>
  </si>
  <si>
    <t>CAUDALIE VINOPERFECT GLYCOLIC NOCHE CREAM ANIMANCHES 50ML</t>
  </si>
  <si>
    <t>SVR Sebiaclear Sérum 30ml</t>
  </si>
  <si>
    <t>Svr seibaclear hydra 40ml</t>
  </si>
  <si>
    <t>SVR B3 Ampolla Hydra 30ML</t>
  </si>
  <si>
    <t>Svr seibaclear activo 40ml</t>
  </si>
  <si>
    <t>La Roche Posay Anthelios Pigment Correct Crema de Día con Color SPF50 Tono Medio 50ml</t>
  </si>
  <si>
    <t>Eucerin Anti-Pigment Crema de Día con Color SPF30 50ml</t>
  </si>
  <si>
    <t>SVR Sun Secure Blur Crema Mousse SPF50 50ml</t>
  </si>
  <si>
    <t>La Roche Posay Anthelios Aceite Corrector SPF50 50ml</t>
  </si>
  <si>
    <t>La Roche Posay Anthelios Pigment Correct crema de día con color SPF50 tono claro 50ml</t>
  </si>
  <si>
    <t>Vichy Pack Mineral 89 Protocolo de Hidratación</t>
  </si>
  <si>
    <t>Vichy Pack Liftactiv Protocolo Antiarrugas</t>
  </si>
  <si>
    <t>Eucerin Pigment Control Gel-Crema Solar con Color SPF50+ Medio 50ml</t>
  </si>
  <si>
    <t>La Roche Posay Anthelios Pigment Correct Crema con Color SPF50+ Medio 50ml</t>
  </si>
  <si>
    <t>Vichy Liftactiv Supreme Serum Vitamina C 20ml</t>
  </si>
  <si>
    <t>Bioderma Sebium Global + Sebium Gel Mousse Pack</t>
  </si>
  <si>
    <t>VENTAS BRUTAS</t>
  </si>
  <si>
    <t xml:space="preserve"> C-Concentrate 15ml</t>
  </si>
  <si>
    <t>Bioderma Pigmentbio Pack Daily Care SPF 50+ 40ml</t>
  </si>
  <si>
    <t>SVR A Elevación de ampollas 30ML</t>
  </si>
  <si>
    <t>SVR Sun Secure Extreme SPF50 + 50ml</t>
  </si>
  <si>
    <t>SVR Sebiaclear Gel Limpiador Purificador 200ml</t>
  </si>
  <si>
    <t>SVR C Ampolla Anti-Ox 30ML</t>
  </si>
  <si>
    <t>SVR Sebiaclear Crema SPF50 40ml</t>
  </si>
  <si>
    <t>T</t>
  </si>
  <si>
    <t>La Roche Posay Effaclar Duo + 40ml</t>
  </si>
  <si>
    <t>La Roche Posay Pure Vitamina C10 Sérum 30ml</t>
  </si>
  <si>
    <t>Vichy Normaderm Phytosolution Cuidado Diario Doble Acción 50 ml</t>
  </si>
  <si>
    <t>Vichy Mineral 89 Concentrado Fortificante Relleno 75ml</t>
  </si>
  <si>
    <t xml:space="preserve"> Vichy Capital Soleil UV-Age Daily SPF50 + 40ml</t>
  </si>
  <si>
    <t>Avène Cleanance Comedomed 30ml</t>
  </si>
  <si>
    <t>Vichy Normaderm Acne Prone Skin Probio BHA Sérum Anti-Imperfecciones 30ml</t>
  </si>
  <si>
    <t>Vichy Capital Soleil UV-Age Daily SPF50 + 40ml</t>
  </si>
  <si>
    <t>Vichy Mineral 89 Serum Potenciador-50ml</t>
  </si>
  <si>
    <t>SVR Active Gel Gel Corrector Intensivo 40ml</t>
  </si>
  <si>
    <t>SVR C Anti-Ox Ampoule Suero Concentrado Iluminador 30ml</t>
  </si>
  <si>
    <t>SVR B3 Hydra Ampoule Suero Concentrado Reparador 30ml</t>
  </si>
  <si>
    <t>SVR Sebiaclear Hydra Anti-Mark Crema Hidratante Calmante Reparadora 40ml</t>
  </si>
  <si>
    <t>SVR Sebiaclear Serum Corrector Global 30ml</t>
  </si>
  <si>
    <t>SVR B3 Hydra Ampoule Suero Concentrado Reparador 30m</t>
  </si>
  <si>
    <t>Sesderma C-Vit Liposomal Serum 30ml</t>
  </si>
  <si>
    <t>SVR Sebiaclear Mat+Pores 40ml</t>
  </si>
  <si>
    <t>SVR Clairial Sérum 30ml</t>
  </si>
  <si>
    <t>SVR Clairial Night Peel 50ml</t>
  </si>
  <si>
    <t>SVR Sebiaclear Gel Limpiador 200ml</t>
  </si>
  <si>
    <t>Eucerin Crema de Día Antipigmentación SPF30 50ml</t>
  </si>
  <si>
    <t>SVR Sebiaclear Gel Limpiador 400ml</t>
  </si>
  <si>
    <t>SVR (C20) Biótico 50ml</t>
  </si>
  <si>
    <t>SVR (Hyalu) Biótico 50ml</t>
  </si>
  <si>
    <t>Eucerin DermoPure Oil Control Serum Triple Efecto 40ml</t>
  </si>
  <si>
    <t>Cerave Gel Antimanchas 40ml</t>
  </si>
  <si>
    <t>Cerave SA Limpiador Suavizante-236ml</t>
  </si>
  <si>
    <t>​​SVR Sebiaclear Crema Matificante Anti-Imperfecciones SPF50+ 40ml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</si>
</sst>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44" fontId="0" fillId="0" borderId="1" xfId="1" applyFont="1" applyBorder="1"/>
    <xf numFmtId="44" fontId="2" fillId="0" borderId="1" xfId="1" applyFont="1" applyBorder="1"/>
    <xf numFmtId="164" fontId="2" fillId="0" borderId="1" xfId="0" applyNumberFormat="1" applyFont="1" applyBorder="1"/>
    <xf numFmtId="0" fontId="0" fillId="0" borderId="4" xfId="0" applyBorder="1"/>
    <xf numFmtId="0" fontId="0" fillId="0" borderId="2" xfId="0" applyBorder="1"/>
    <xf numFmtId="164" fontId="2" fillId="0" borderId="0" xfId="0" applyNumberFormat="1" applyFont="1"/>
    <xf numFmtId="0" fontId="0" fillId="0" borderId="0" xfId="0" pivotButton="1"/>
    <xf numFmtId="0" fontId="0" fillId="2" borderId="1" xfId="0" applyFill="1" applyBorder="1"/>
    <xf numFmtId="164" fontId="2" fillId="2" borderId="1" xfId="0" applyNumberFormat="1" applyFont="1" applyFill="1" applyBorder="1"/>
    <xf numFmtId="44" fontId="2" fillId="0" borderId="5" xfId="1" applyFont="1" applyFill="1" applyBorder="1"/>
    <xf numFmtId="164" fontId="0" fillId="0" borderId="0" xfId="0" applyNumberFormat="1"/>
    <xf numFmtId="164" fontId="2" fillId="0" borderId="1" xfId="2" applyNumberFormat="1" applyFont="1" applyBorder="1"/>
    <xf numFmtId="0" fontId="0" fillId="3" borderId="1" xfId="0" applyFill="1" applyBorder="1"/>
    <xf numFmtId="164" fontId="2" fillId="3" borderId="1" xfId="0" applyNumberFormat="1" applyFont="1" applyFill="1" applyBorder="1"/>
    <xf numFmtId="44" fontId="2" fillId="3" borderId="1" xfId="1" applyFont="1" applyFill="1" applyBorder="1"/>
    <xf numFmtId="165" fontId="2" fillId="3" borderId="1" xfId="1" applyNumberFormat="1" applyFont="1" applyFill="1" applyBorder="1"/>
    <xf numFmtId="44" fontId="2" fillId="2" borderId="1" xfId="1" applyFont="1" applyFill="1" applyBorder="1"/>
    <xf numFmtId="44" fontId="0" fillId="2" borderId="1" xfId="1" applyFont="1" applyFill="1" applyBorder="1"/>
    <xf numFmtId="44" fontId="0" fillId="3" borderId="1" xfId="1" applyFont="1" applyFill="1" applyBorder="1"/>
    <xf numFmtId="0" fontId="0" fillId="0" borderId="5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0" borderId="8" xfId="0" applyFont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2" fontId="0" fillId="0" borderId="0" xfId="0" applyNumberFormat="1" applyAlignment="1">
      <alignment vertical="center"/>
    </xf>
    <xf numFmtId="0" fontId="0" fillId="3" borderId="0" xfId="0" applyFill="1"/>
    <xf numFmtId="0" fontId="0" fillId="5" borderId="0" xfId="0" applyFill="1"/>
    <xf numFmtId="0" fontId="0" fillId="4" borderId="0" xfId="0" applyFill="1"/>
    <xf numFmtId="164" fontId="2" fillId="0" borderId="5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6" borderId="0" xfId="0" applyFill="1"/>
    <xf numFmtId="8" fontId="0" fillId="0" borderId="0" xfId="0" applyNumberFormat="1"/>
    <xf numFmtId="6" fontId="0" fillId="0" borderId="0" xfId="0" applyNumberFormat="1"/>
    <xf numFmtId="44" fontId="0" fillId="0" borderId="0" xfId="1" applyFont="1"/>
    <xf numFmtId="44" fontId="0" fillId="3" borderId="0" xfId="1" applyFont="1" applyFill="1"/>
    <xf numFmtId="8" fontId="0" fillId="3" borderId="0" xfId="0" applyNumberFormat="1" applyFill="1"/>
    <xf numFmtId="0" fontId="0" fillId="7" borderId="0" xfId="0" applyFill="1"/>
  </cellXfs>
  <cellStyles count="3">
    <cellStyle name="Millares" xfId="2" builtinId="3"/>
    <cellStyle name="Moneda" xfId="1" builtinId="4"/>
    <cellStyle name="Normal" xfId="0" builtinId="0"/>
  </cellStyles>
  <dxfs count="11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00B05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pivotCacheDefinition" Target="pivotCache/pivotCacheDefinition1.xml"/><Relationship Id="rId15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microsoft.com/office/2007/relationships/hdphoto" Target="../media/hdphoto9.wdp"/><Relationship Id="rId26" Type="http://schemas.microsoft.com/office/2007/relationships/hdphoto" Target="../media/hdphoto13.wdp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microsoft.com/office/2007/relationships/hdphoto" Target="../media/hdphoto17.wdp"/><Relationship Id="rId42" Type="http://schemas.microsoft.com/office/2007/relationships/hdphoto" Target="../media/hdphoto21.wdp"/><Relationship Id="rId47" Type="http://schemas.openxmlformats.org/officeDocument/2006/relationships/image" Target="../media/image24.png"/><Relationship Id="rId50" Type="http://schemas.microsoft.com/office/2007/relationships/hdphoto" Target="../media/hdphoto25.wdp"/><Relationship Id="rId55" Type="http://schemas.openxmlformats.org/officeDocument/2006/relationships/image" Target="../media/image28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6" Type="http://schemas.microsoft.com/office/2007/relationships/hdphoto" Target="../media/hdphoto8.wdp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microsoft.com/office/2007/relationships/hdphoto" Target="../media/hdphoto12.wdp"/><Relationship Id="rId32" Type="http://schemas.microsoft.com/office/2007/relationships/hdphoto" Target="../media/hdphoto16.wdp"/><Relationship Id="rId37" Type="http://schemas.openxmlformats.org/officeDocument/2006/relationships/image" Target="../media/image19.png"/><Relationship Id="rId40" Type="http://schemas.microsoft.com/office/2007/relationships/hdphoto" Target="../media/hdphoto20.wdp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8" Type="http://schemas.microsoft.com/office/2007/relationships/hdphoto" Target="../media/hdphoto29.wdp"/><Relationship Id="rId5" Type="http://schemas.openxmlformats.org/officeDocument/2006/relationships/image" Target="../media/image3.png"/><Relationship Id="rId19" Type="http://schemas.openxmlformats.org/officeDocument/2006/relationships/image" Target="../media/image10.png"/><Relationship Id="rId4" Type="http://schemas.microsoft.com/office/2007/relationships/hdphoto" Target="../media/hdphoto2.wdp"/><Relationship Id="rId9" Type="http://schemas.openxmlformats.org/officeDocument/2006/relationships/image" Target="../media/image5.png"/><Relationship Id="rId14" Type="http://schemas.microsoft.com/office/2007/relationships/hdphoto" Target="../media/hdphoto7.wdp"/><Relationship Id="rId22" Type="http://schemas.microsoft.com/office/2007/relationships/hdphoto" Target="../media/hdphoto11.wdp"/><Relationship Id="rId27" Type="http://schemas.openxmlformats.org/officeDocument/2006/relationships/image" Target="../media/image14.png"/><Relationship Id="rId30" Type="http://schemas.microsoft.com/office/2007/relationships/hdphoto" Target="../media/hdphoto15.wdp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microsoft.com/office/2007/relationships/hdphoto" Target="../media/hdphoto24.wdp"/><Relationship Id="rId56" Type="http://schemas.microsoft.com/office/2007/relationships/hdphoto" Target="../media/hdphoto28.wdp"/><Relationship Id="rId8" Type="http://schemas.microsoft.com/office/2007/relationships/hdphoto" Target="../media/hdphoto4.wdp"/><Relationship Id="rId51" Type="http://schemas.openxmlformats.org/officeDocument/2006/relationships/image" Target="../media/image26.png"/><Relationship Id="rId3" Type="http://schemas.openxmlformats.org/officeDocument/2006/relationships/image" Target="../media/image2.png"/><Relationship Id="rId12" Type="http://schemas.microsoft.com/office/2007/relationships/hdphoto" Target="../media/hdphoto6.wdp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microsoft.com/office/2007/relationships/hdphoto" Target="../media/hdphoto19.wdp"/><Relationship Id="rId46" Type="http://schemas.microsoft.com/office/2007/relationships/hdphoto" Target="../media/hdphoto23.wdp"/><Relationship Id="rId20" Type="http://schemas.microsoft.com/office/2007/relationships/hdphoto" Target="../media/hdphoto10.wdp"/><Relationship Id="rId41" Type="http://schemas.openxmlformats.org/officeDocument/2006/relationships/image" Target="../media/image21.png"/><Relationship Id="rId54" Type="http://schemas.microsoft.com/office/2007/relationships/hdphoto" Target="../media/hdphoto27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microsoft.com/office/2007/relationships/hdphoto" Target="../media/hdphoto14.wdp"/><Relationship Id="rId36" Type="http://schemas.microsoft.com/office/2007/relationships/hdphoto" Target="../media/hdphoto18.wdp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microsoft.com/office/2007/relationships/hdphoto" Target="../media/hdphoto5.wdp"/><Relationship Id="rId31" Type="http://schemas.openxmlformats.org/officeDocument/2006/relationships/image" Target="../media/image16.png"/><Relationship Id="rId44" Type="http://schemas.microsoft.com/office/2007/relationships/hdphoto" Target="../media/hdphoto22.wdp"/><Relationship Id="rId52" Type="http://schemas.microsoft.com/office/2007/relationships/hdphoto" Target="../media/hdphoto26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134754</xdr:colOff>
      <xdr:row>1</xdr:row>
      <xdr:rowOff>199160</xdr:rowOff>
    </xdr:from>
    <xdr:to>
      <xdr:col>2</xdr:col>
      <xdr:colOff>2517140</xdr:colOff>
      <xdr:row>1</xdr:row>
      <xdr:rowOff>1212746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99BF15-6B82-45C4-A738-3A89F652C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06" b="95468" l="1671" r="89846">
                      <a14:foregroundMark x1="9640" y1="49547" x2="19794" y2="44109"/>
                      <a14:foregroundMark x1="51928" y1="10574" x2="51928" y2="10574"/>
                      <a14:foregroundMark x1="54499" y1="5740" x2="54499" y2="5740"/>
                      <a14:foregroundMark x1="56684" y1="6344" x2="56684" y2="6344"/>
                      <a14:foregroundMark x1="55656" y1="4532" x2="55656" y2="4532"/>
                      <a14:foregroundMark x1="50900" y1="7553" x2="50900" y2="7553"/>
                      <a14:foregroundMark x1="50129" y1="11480" x2="50129" y2="11480"/>
                      <a14:foregroundMark x1="44602" y1="18127" x2="44602" y2="18127"/>
                      <a14:foregroundMark x1="36247" y1="27492" x2="36247" y2="27492"/>
                      <a14:foregroundMark x1="31748" y1="32326" x2="31748" y2="323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58754" y="1818410"/>
          <a:ext cx="2382386" cy="1013586"/>
        </a:xfrm>
        <a:prstGeom prst="rect">
          <a:avLst/>
        </a:prstGeom>
      </xdr:spPr>
    </xdr:pic>
    <xdr:clientData/>
  </xdr:twoCellAnchor>
  <xdr:oneCellAnchor>
    <xdr:from>
      <xdr:col>2</xdr:col>
      <xdr:colOff>134754</xdr:colOff>
      <xdr:row>2</xdr:row>
      <xdr:rowOff>189340</xdr:rowOff>
    </xdr:from>
    <xdr:ext cx="2382386" cy="1013586"/>
    <xdr:pic>
      <xdr:nvPicPr>
        <xdr:cNvPr id="5" name="Imagen 4">
          <a:extLst>
            <a:ext uri="{FF2B5EF4-FFF2-40B4-BE49-F238E27FC236}">
              <a16:creationId xmlns:a16="http://schemas.microsoft.com/office/drawing/2014/main" id="{8BF5B69D-4EB6-47BD-B3BB-4D429B289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06" b="95468" l="1671" r="89846">
                      <a14:foregroundMark x1="9640" y1="49547" x2="19794" y2="44109"/>
                      <a14:foregroundMark x1="51928" y1="10574" x2="51928" y2="10574"/>
                      <a14:foregroundMark x1="54499" y1="5740" x2="54499" y2="5740"/>
                      <a14:foregroundMark x1="56684" y1="6344" x2="56684" y2="6344"/>
                      <a14:foregroundMark x1="55656" y1="4532" x2="55656" y2="4532"/>
                      <a14:foregroundMark x1="50900" y1="7553" x2="50900" y2="7553"/>
                      <a14:foregroundMark x1="50129" y1="11480" x2="50129" y2="11480"/>
                      <a14:foregroundMark x1="44602" y1="18127" x2="44602" y2="18127"/>
                      <a14:foregroundMark x1="36247" y1="27492" x2="36247" y2="27492"/>
                      <a14:foregroundMark x1="31748" y1="32326" x2="31748" y2="3232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58754" y="4570840"/>
          <a:ext cx="2382386" cy="1013586"/>
        </a:xfrm>
        <a:prstGeom prst="rect">
          <a:avLst/>
        </a:prstGeom>
      </xdr:spPr>
    </xdr:pic>
    <xdr:clientData/>
  </xdr:oneCellAnchor>
  <xdr:oneCellAnchor>
    <xdr:from>
      <xdr:col>2</xdr:col>
      <xdr:colOff>38100</xdr:colOff>
      <xdr:row>3</xdr:row>
      <xdr:rowOff>0</xdr:rowOff>
    </xdr:from>
    <xdr:ext cx="2456853" cy="1456457"/>
    <xdr:pic>
      <xdr:nvPicPr>
        <xdr:cNvPr id="17" name="Imagen 16">
          <a:extLst>
            <a:ext uri="{FF2B5EF4-FFF2-40B4-BE49-F238E27FC236}">
              <a16:creationId xmlns:a16="http://schemas.microsoft.com/office/drawing/2014/main" id="{D42F7ABE-3BA5-4AB7-874B-2012DB0BC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4040" b="94613" l="9780" r="89621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62100" y="23679663"/>
          <a:ext cx="2456853" cy="1456457"/>
        </a:xfrm>
        <a:prstGeom prst="rect">
          <a:avLst/>
        </a:prstGeom>
      </xdr:spPr>
    </xdr:pic>
    <xdr:clientData/>
  </xdr:oneCellAnchor>
  <xdr:twoCellAnchor editAs="oneCell">
    <xdr:from>
      <xdr:col>1</xdr:col>
      <xdr:colOff>675465</xdr:colOff>
      <xdr:row>4</xdr:row>
      <xdr:rowOff>9524</xdr:rowOff>
    </xdr:from>
    <xdr:to>
      <xdr:col>3</xdr:col>
      <xdr:colOff>256345</xdr:colOff>
      <xdr:row>4</xdr:row>
      <xdr:rowOff>1218849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567ECD5B-4C5D-454B-8B0F-F5BA15877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381" b="89796" l="4161" r="95552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37465" y="27870149"/>
          <a:ext cx="2867005" cy="1209325"/>
        </a:xfrm>
        <a:prstGeom prst="rect">
          <a:avLst/>
        </a:prstGeom>
      </xdr:spPr>
    </xdr:pic>
    <xdr:clientData/>
  </xdr:twoCellAnchor>
  <xdr:twoCellAnchor editAs="oneCell">
    <xdr:from>
      <xdr:col>2</xdr:col>
      <xdr:colOff>46692</xdr:colOff>
      <xdr:row>5</xdr:row>
      <xdr:rowOff>0</xdr:rowOff>
    </xdr:from>
    <xdr:to>
      <xdr:col>2</xdr:col>
      <xdr:colOff>2381249</xdr:colOff>
      <xdr:row>6</xdr:row>
      <xdr:rowOff>44319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2AEA9E82-D12D-4912-B291-67157129A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738" b="93633" l="1831" r="93593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70692" y="49912868"/>
          <a:ext cx="2334557" cy="1425443"/>
        </a:xfrm>
        <a:prstGeom prst="rect">
          <a:avLst/>
        </a:prstGeom>
      </xdr:spPr>
    </xdr:pic>
    <xdr:clientData/>
  </xdr:twoCellAnchor>
  <xdr:twoCellAnchor editAs="oneCell">
    <xdr:from>
      <xdr:col>1</xdr:col>
      <xdr:colOff>672354</xdr:colOff>
      <xdr:row>6</xdr:row>
      <xdr:rowOff>0</xdr:rowOff>
    </xdr:from>
    <xdr:to>
      <xdr:col>3</xdr:col>
      <xdr:colOff>179004</xdr:colOff>
      <xdr:row>7</xdr:row>
      <xdr:rowOff>142578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5FE4436-8011-4A18-BC59-00B98DC73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9877" b="89712" l="3139" r="8991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34354" y="52619088"/>
          <a:ext cx="2792775" cy="1520267"/>
        </a:xfrm>
        <a:prstGeom prst="rect">
          <a:avLst/>
        </a:prstGeom>
      </xdr:spPr>
    </xdr:pic>
    <xdr:clientData/>
  </xdr:twoCellAnchor>
  <xdr:oneCellAnchor>
    <xdr:from>
      <xdr:col>1</xdr:col>
      <xdr:colOff>736471</xdr:colOff>
      <xdr:row>7</xdr:row>
      <xdr:rowOff>166934</xdr:rowOff>
    </xdr:from>
    <xdr:ext cx="2764462" cy="1080154"/>
    <xdr:pic>
      <xdr:nvPicPr>
        <xdr:cNvPr id="49" name="Imagen 48">
          <a:extLst>
            <a:ext uri="{FF2B5EF4-FFF2-40B4-BE49-F238E27FC236}">
              <a16:creationId xmlns:a16="http://schemas.microsoft.com/office/drawing/2014/main" id="{118936E8-4EB0-45BE-A78E-E9611CB60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2260" b="97740" l="2208" r="8962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471" y="63936809"/>
          <a:ext cx="2764462" cy="1080154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</xdr:row>
      <xdr:rowOff>0</xdr:rowOff>
    </xdr:from>
    <xdr:ext cx="2538845" cy="1325644"/>
    <xdr:pic>
      <xdr:nvPicPr>
        <xdr:cNvPr id="56" name="Imagen 55">
          <a:extLst>
            <a:ext uri="{FF2B5EF4-FFF2-40B4-BE49-F238E27FC236}">
              <a16:creationId xmlns:a16="http://schemas.microsoft.com/office/drawing/2014/main" id="{E11202B7-3E05-4098-BF1D-44F0800DE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9821" b="89732" l="3263" r="899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73437750"/>
          <a:ext cx="2538845" cy="1325644"/>
        </a:xfrm>
        <a:prstGeom prst="rect">
          <a:avLst/>
        </a:prstGeom>
      </xdr:spPr>
    </xdr:pic>
    <xdr:clientData/>
  </xdr:oneCellAnchor>
  <xdr:twoCellAnchor editAs="oneCell">
    <xdr:from>
      <xdr:col>1</xdr:col>
      <xdr:colOff>716830</xdr:colOff>
      <xdr:row>9</xdr:row>
      <xdr:rowOff>0</xdr:rowOff>
    </xdr:from>
    <xdr:to>
      <xdr:col>2</xdr:col>
      <xdr:colOff>2503994</xdr:colOff>
      <xdr:row>10</xdr:row>
      <xdr:rowOff>150730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22222858-1E7F-4F88-AE76-7D5266BA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9886" b="89734" l="6393" r="9566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8830" y="76056143"/>
          <a:ext cx="2549164" cy="1528418"/>
        </a:xfrm>
        <a:prstGeom prst="rect">
          <a:avLst/>
        </a:prstGeom>
      </xdr:spPr>
    </xdr:pic>
    <xdr:clientData/>
  </xdr:twoCellAnchor>
  <xdr:twoCellAnchor editAs="oneCell">
    <xdr:from>
      <xdr:col>1</xdr:col>
      <xdr:colOff>736470</xdr:colOff>
      <xdr:row>9</xdr:row>
      <xdr:rowOff>1276547</xdr:rowOff>
    </xdr:from>
    <xdr:to>
      <xdr:col>3</xdr:col>
      <xdr:colOff>186573</xdr:colOff>
      <xdr:row>10</xdr:row>
      <xdr:rowOff>1347989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9DA5E98A-0071-43B6-9563-7309E803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9796" b="89796" l="5423" r="8980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470" y="77476547"/>
          <a:ext cx="2736228" cy="1452567"/>
        </a:xfrm>
        <a:prstGeom prst="rect">
          <a:avLst/>
        </a:prstGeom>
      </xdr:spPr>
    </xdr:pic>
    <xdr:clientData/>
  </xdr:twoCellAnchor>
  <xdr:twoCellAnchor editAs="oneCell">
    <xdr:from>
      <xdr:col>1</xdr:col>
      <xdr:colOff>707011</xdr:colOff>
      <xdr:row>10</xdr:row>
      <xdr:rowOff>1374743</xdr:rowOff>
    </xdr:from>
    <xdr:to>
      <xdr:col>3</xdr:col>
      <xdr:colOff>39279</xdr:colOff>
      <xdr:row>12</xdr:row>
      <xdr:rowOff>28366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5310252-85C8-4ED0-A768-2BF856137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9607" b="89520" l="5924" r="9360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011" y="78955868"/>
          <a:ext cx="2618393" cy="1415873"/>
        </a:xfrm>
        <a:prstGeom prst="rect">
          <a:avLst/>
        </a:prstGeom>
      </xdr:spPr>
    </xdr:pic>
    <xdr:clientData/>
  </xdr:twoCellAnchor>
  <xdr:twoCellAnchor editAs="oneCell">
    <xdr:from>
      <xdr:col>1</xdr:col>
      <xdr:colOff>756110</xdr:colOff>
      <xdr:row>11</xdr:row>
      <xdr:rowOff>1178352</xdr:rowOff>
    </xdr:from>
    <xdr:to>
      <xdr:col>2</xdr:col>
      <xdr:colOff>2484356</xdr:colOff>
      <xdr:row>13</xdr:row>
      <xdr:rowOff>276003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974FB0B2-6075-4DED-A426-CFD073569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backgroundRemoval t="9917" b="89807" l="14227" r="89897">
                      <a14:foregroundMark x1="63711" y1="76033" x2="74845" y2="7382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8110" y="80140602"/>
          <a:ext cx="2490246" cy="1859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296286</xdr:colOff>
      <xdr:row>13</xdr:row>
      <xdr:rowOff>1345283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E99CC429-C59E-49C4-AB33-972647F4A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9615" b="89904" l="3211" r="899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81724500"/>
          <a:ext cx="2820411" cy="1345283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14</xdr:row>
      <xdr:rowOff>0</xdr:rowOff>
    </xdr:from>
    <xdr:ext cx="2819920" cy="1345283"/>
    <xdr:pic>
      <xdr:nvPicPr>
        <xdr:cNvPr id="63" name="Imagen 62">
          <a:extLst>
            <a:ext uri="{FF2B5EF4-FFF2-40B4-BE49-F238E27FC236}">
              <a16:creationId xmlns:a16="http://schemas.microsoft.com/office/drawing/2014/main" id="{C40CCE14-E371-44EC-8CB7-EA8B81520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9615" b="89904" l="3211" r="899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83105625"/>
          <a:ext cx="2819920" cy="1345283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2819920" cy="1345283"/>
    <xdr:pic>
      <xdr:nvPicPr>
        <xdr:cNvPr id="64" name="Imagen 63">
          <a:extLst>
            <a:ext uri="{FF2B5EF4-FFF2-40B4-BE49-F238E27FC236}">
              <a16:creationId xmlns:a16="http://schemas.microsoft.com/office/drawing/2014/main" id="{199E17C2-6566-4954-9E42-84D432EEE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backgroundRemoval t="9615" b="89904" l="3211" r="899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83105625"/>
          <a:ext cx="2819920" cy="1345283"/>
        </a:xfrm>
        <a:prstGeom prst="rect">
          <a:avLst/>
        </a:prstGeom>
      </xdr:spPr>
    </xdr:pic>
    <xdr:clientData/>
  </xdr:oneCellAnchor>
  <xdr:oneCellAnchor>
    <xdr:from>
      <xdr:col>1</xdr:col>
      <xdr:colOff>697192</xdr:colOff>
      <xdr:row>15</xdr:row>
      <xdr:rowOff>0</xdr:rowOff>
    </xdr:from>
    <xdr:ext cx="2932843" cy="1472939"/>
    <xdr:pic>
      <xdr:nvPicPr>
        <xdr:cNvPr id="68" name="Imagen 67">
          <a:extLst>
            <a:ext uri="{FF2B5EF4-FFF2-40B4-BE49-F238E27FC236}">
              <a16:creationId xmlns:a16="http://schemas.microsoft.com/office/drawing/2014/main" id="{00F970C2-8638-4190-A931-563F014C5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9735" b="89823" l="3556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192" y="88545186"/>
          <a:ext cx="2932843" cy="1472939"/>
        </a:xfrm>
        <a:prstGeom prst="rect">
          <a:avLst/>
        </a:prstGeom>
      </xdr:spPr>
    </xdr:pic>
    <xdr:clientData/>
  </xdr:oneCellAnchor>
  <xdr:oneCellAnchor>
    <xdr:from>
      <xdr:col>1</xdr:col>
      <xdr:colOff>697192</xdr:colOff>
      <xdr:row>15</xdr:row>
      <xdr:rowOff>1296186</xdr:rowOff>
    </xdr:from>
    <xdr:ext cx="2932843" cy="1472939"/>
    <xdr:pic>
      <xdr:nvPicPr>
        <xdr:cNvPr id="69" name="Imagen 68">
          <a:extLst>
            <a:ext uri="{FF2B5EF4-FFF2-40B4-BE49-F238E27FC236}">
              <a16:creationId xmlns:a16="http://schemas.microsoft.com/office/drawing/2014/main" id="{78F4D6FF-4A66-40AB-8C49-DE171BEAE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9735" b="89823" l="3556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192" y="89926311"/>
          <a:ext cx="2932843" cy="1472939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</xdr:row>
      <xdr:rowOff>0</xdr:rowOff>
    </xdr:from>
    <xdr:ext cx="2641469" cy="1347811"/>
    <xdr:pic>
      <xdr:nvPicPr>
        <xdr:cNvPr id="73" name="Imagen 72">
          <a:extLst>
            <a:ext uri="{FF2B5EF4-FFF2-40B4-BE49-F238E27FC236}">
              <a16:creationId xmlns:a16="http://schemas.microsoft.com/office/drawing/2014/main" id="{5CA5E704-D9DC-4296-BBED-D084BE740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BEBA8EAE-BF5A-486C-A8C5-ECC9F3942E4B}">
              <a14:imgProps xmlns:a14="http://schemas.microsoft.com/office/drawing/2010/main">
                <a14:imgLayer r:embed="rId28">
                  <a14:imgEffect>
                    <a14:backgroundRemoval t="9375" b="93750" l="2506" r="97494">
                      <a14:foregroundMark x1="89294" y1="78125" x2="89522" y2="857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95535750"/>
          <a:ext cx="2641469" cy="134781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</xdr:row>
      <xdr:rowOff>0</xdr:rowOff>
    </xdr:from>
    <xdr:ext cx="2641469" cy="1347811"/>
    <xdr:pic>
      <xdr:nvPicPr>
        <xdr:cNvPr id="74" name="Imagen 73">
          <a:extLst>
            <a:ext uri="{FF2B5EF4-FFF2-40B4-BE49-F238E27FC236}">
              <a16:creationId xmlns:a16="http://schemas.microsoft.com/office/drawing/2014/main" id="{57904D85-C6A8-4531-8A43-2AF4EEDB1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BEBA8EAE-BF5A-486C-A8C5-ECC9F3942E4B}">
              <a14:imgProps xmlns:a14="http://schemas.microsoft.com/office/drawing/2010/main">
                <a14:imgLayer r:embed="rId28">
                  <a14:imgEffect>
                    <a14:backgroundRemoval t="9375" b="93750" l="2506" r="97494">
                      <a14:foregroundMark x1="89294" y1="78125" x2="89522" y2="8571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95535750"/>
          <a:ext cx="2641469" cy="134781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49098</xdr:rowOff>
    </xdr:from>
    <xdr:ext cx="2739573" cy="1335464"/>
    <xdr:pic>
      <xdr:nvPicPr>
        <xdr:cNvPr id="76" name="Imagen 75">
          <a:extLst>
            <a:ext uri="{FF2B5EF4-FFF2-40B4-BE49-F238E27FC236}">
              <a16:creationId xmlns:a16="http://schemas.microsoft.com/office/drawing/2014/main" id="{69E9FD9D-6DB6-4166-BBC1-4F796568E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BEBA8EAE-BF5A-486C-A8C5-ECC9F3942E4B}">
              <a14:imgProps xmlns:a14="http://schemas.microsoft.com/office/drawing/2010/main">
                <a14:imgLayer r:embed="rId30">
                  <a14:imgEffect>
                    <a14:backgroundRemoval t="9813" b="89720" l="3645" r="899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98347098"/>
          <a:ext cx="2739573" cy="1335464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49098</xdr:rowOff>
    </xdr:from>
    <xdr:ext cx="2739573" cy="1335464"/>
    <xdr:pic>
      <xdr:nvPicPr>
        <xdr:cNvPr id="77" name="Imagen 76">
          <a:extLst>
            <a:ext uri="{FF2B5EF4-FFF2-40B4-BE49-F238E27FC236}">
              <a16:creationId xmlns:a16="http://schemas.microsoft.com/office/drawing/2014/main" id="{168D1FD3-0BCF-4C9E-94E5-685C9CC09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BEBA8EAE-BF5A-486C-A8C5-ECC9F3942E4B}">
              <a14:imgProps xmlns:a14="http://schemas.microsoft.com/office/drawing/2010/main">
                <a14:imgLayer r:embed="rId30">
                  <a14:imgEffect>
                    <a14:backgroundRemoval t="9813" b="89720" l="3645" r="899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98347098"/>
          <a:ext cx="2739573" cy="1335464"/>
        </a:xfrm>
        <a:prstGeom prst="rect">
          <a:avLst/>
        </a:prstGeom>
      </xdr:spPr>
    </xdr:pic>
    <xdr:clientData/>
  </xdr:oneCellAnchor>
  <xdr:twoCellAnchor editAs="oneCell">
    <xdr:from>
      <xdr:col>2</xdr:col>
      <xdr:colOff>1</xdr:colOff>
      <xdr:row>19</xdr:row>
      <xdr:rowOff>0</xdr:rowOff>
    </xdr:from>
    <xdr:to>
      <xdr:col>2</xdr:col>
      <xdr:colOff>2503996</xdr:colOff>
      <xdr:row>20</xdr:row>
      <xdr:rowOff>98197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558626DC-8B1B-4F38-B2ED-AA8CCAD8A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BEBA8EAE-BF5A-486C-A8C5-ECC9F3942E4B}">
              <a14:imgProps xmlns:a14="http://schemas.microsoft.com/office/drawing/2010/main">
                <a14:imgLayer r:embed="rId32">
                  <a14:imgEffect>
                    <a14:backgroundRemoval t="9746" b="89831" l="504" r="98741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1" y="102346615"/>
          <a:ext cx="2503995" cy="1475885"/>
        </a:xfrm>
        <a:prstGeom prst="rect">
          <a:avLst/>
        </a:prstGeom>
      </xdr:spPr>
    </xdr:pic>
    <xdr:clientData/>
  </xdr:twoCellAnchor>
  <xdr:twoCellAnchor editAs="oneCell">
    <xdr:from>
      <xdr:col>1</xdr:col>
      <xdr:colOff>569537</xdr:colOff>
      <xdr:row>20</xdr:row>
      <xdr:rowOff>78556</xdr:rowOff>
    </xdr:from>
    <xdr:to>
      <xdr:col>3</xdr:col>
      <xdr:colOff>324046</xdr:colOff>
      <xdr:row>20</xdr:row>
      <xdr:rowOff>1274001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646DE460-79A6-40B8-A061-33CDF8B10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537" y="106663306"/>
          <a:ext cx="3040634" cy="1195445"/>
        </a:xfrm>
        <a:prstGeom prst="rect">
          <a:avLst/>
        </a:prstGeom>
      </xdr:spPr>
    </xdr:pic>
    <xdr:clientData/>
  </xdr:twoCellAnchor>
  <xdr:twoCellAnchor editAs="oneCell">
    <xdr:from>
      <xdr:col>1</xdr:col>
      <xdr:colOff>736470</xdr:colOff>
      <xdr:row>21</xdr:row>
      <xdr:rowOff>0</xdr:rowOff>
    </xdr:from>
    <xdr:to>
      <xdr:col>3</xdr:col>
      <xdr:colOff>147294</xdr:colOff>
      <xdr:row>22</xdr:row>
      <xdr:rowOff>247284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318AAD1D-C794-450C-A85B-6F2E001F9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BEBA8EAE-BF5A-486C-A8C5-ECC9F3942E4B}">
              <a14:imgProps xmlns:a14="http://schemas.microsoft.com/office/drawing/2010/main">
                <a14:imgLayer r:embed="rId36">
                  <a14:imgEffect>
                    <a14:backgroundRemoval t="9964" b="89680" l="8602" r="8989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470" y="109124587"/>
          <a:ext cx="2696949" cy="1624972"/>
        </a:xfrm>
        <a:prstGeom prst="rect">
          <a:avLst/>
        </a:prstGeom>
      </xdr:spPr>
    </xdr:pic>
    <xdr:clientData/>
  </xdr:twoCellAnchor>
  <xdr:oneCellAnchor>
    <xdr:from>
      <xdr:col>1</xdr:col>
      <xdr:colOff>736470</xdr:colOff>
      <xdr:row>21</xdr:row>
      <xdr:rowOff>1158712</xdr:rowOff>
    </xdr:from>
    <xdr:ext cx="2700386" cy="1631846"/>
    <xdr:pic>
      <xdr:nvPicPr>
        <xdr:cNvPr id="86" name="Imagen 85">
          <a:extLst>
            <a:ext uri="{FF2B5EF4-FFF2-40B4-BE49-F238E27FC236}">
              <a16:creationId xmlns:a16="http://schemas.microsoft.com/office/drawing/2014/main" id="{C391BAB3-5E62-47A3-A301-01A64AF3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BEBA8EAE-BF5A-486C-A8C5-ECC9F3942E4B}">
              <a14:imgProps xmlns:a14="http://schemas.microsoft.com/office/drawing/2010/main">
                <a14:imgLayer r:embed="rId36">
                  <a14:imgEffect>
                    <a14:backgroundRemoval t="9964" b="89680" l="8602" r="8989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470" y="110505712"/>
          <a:ext cx="2700386" cy="1631846"/>
        </a:xfrm>
        <a:prstGeom prst="rect">
          <a:avLst/>
        </a:prstGeom>
      </xdr:spPr>
    </xdr:pic>
    <xdr:clientData/>
  </xdr:oneCellAnchor>
  <xdr:twoCellAnchor editAs="oneCell">
    <xdr:from>
      <xdr:col>1</xdr:col>
      <xdr:colOff>648093</xdr:colOff>
      <xdr:row>23</xdr:row>
      <xdr:rowOff>78557</xdr:rowOff>
    </xdr:from>
    <xdr:to>
      <xdr:col>3</xdr:col>
      <xdr:colOff>313942</xdr:colOff>
      <xdr:row>23</xdr:row>
      <xdr:rowOff>1306006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4CC54092-AA25-491F-9AAA-B1C85B3B2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9709" b="92233" l="8065" r="8971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093" y="112187807"/>
          <a:ext cx="2951974" cy="1227449"/>
        </a:xfrm>
        <a:prstGeom prst="rect">
          <a:avLst/>
        </a:prstGeom>
      </xdr:spPr>
    </xdr:pic>
    <xdr:clientData/>
  </xdr:twoCellAnchor>
  <xdr:oneCellAnchor>
    <xdr:from>
      <xdr:col>1</xdr:col>
      <xdr:colOff>756109</xdr:colOff>
      <xdr:row>24</xdr:row>
      <xdr:rowOff>0</xdr:rowOff>
    </xdr:from>
    <xdr:ext cx="2567389" cy="1531855"/>
    <xdr:pic>
      <xdr:nvPicPr>
        <xdr:cNvPr id="94" name="Imagen 93">
          <a:extLst>
            <a:ext uri="{FF2B5EF4-FFF2-40B4-BE49-F238E27FC236}">
              <a16:creationId xmlns:a16="http://schemas.microsoft.com/office/drawing/2014/main" id="{CAD8C231-7786-4C36-9DFA-E99629F41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ackgroundRemoval t="10000" b="90000" l="3819" r="9498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8109" y="120252144"/>
          <a:ext cx="2567389" cy="1531855"/>
        </a:xfrm>
        <a:prstGeom prst="rect">
          <a:avLst/>
        </a:prstGeom>
      </xdr:spPr>
    </xdr:pic>
    <xdr:clientData/>
  </xdr:oneCellAnchor>
  <xdr:twoCellAnchor editAs="oneCell">
    <xdr:from>
      <xdr:col>2</xdr:col>
      <xdr:colOff>127654</xdr:colOff>
      <xdr:row>25</xdr:row>
      <xdr:rowOff>19639</xdr:rowOff>
    </xdr:from>
    <xdr:to>
      <xdr:col>2</xdr:col>
      <xdr:colOff>2447590</xdr:colOff>
      <xdr:row>25</xdr:row>
      <xdr:rowOff>1374742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D7A4F06B-745A-43F6-A823-C1216680F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BEBA8EAE-BF5A-486C-A8C5-ECC9F3942E4B}">
              <a14:imgProps xmlns:a14="http://schemas.microsoft.com/office/drawing/2010/main">
                <a14:imgLayer r:embed="rId42">
                  <a14:imgEffect>
                    <a14:backgroundRemoval t="10000" b="90000" l="2103" r="8995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654" y="128702389"/>
          <a:ext cx="2319936" cy="1355103"/>
        </a:xfrm>
        <a:prstGeom prst="rect">
          <a:avLst/>
        </a:prstGeom>
      </xdr:spPr>
    </xdr:pic>
    <xdr:clientData/>
  </xdr:twoCellAnchor>
  <xdr:oneCellAnchor>
    <xdr:from>
      <xdr:col>2</xdr:col>
      <xdr:colOff>127654</xdr:colOff>
      <xdr:row>26</xdr:row>
      <xdr:rowOff>19639</xdr:rowOff>
    </xdr:from>
    <xdr:ext cx="2319936" cy="1355103"/>
    <xdr:pic>
      <xdr:nvPicPr>
        <xdr:cNvPr id="98" name="Imagen 97">
          <a:extLst>
            <a:ext uri="{FF2B5EF4-FFF2-40B4-BE49-F238E27FC236}">
              <a16:creationId xmlns:a16="http://schemas.microsoft.com/office/drawing/2014/main" id="{39528850-6C4D-4B6D-8972-8F067FD14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BEBA8EAE-BF5A-486C-A8C5-ECC9F3942E4B}">
              <a14:imgProps xmlns:a14="http://schemas.microsoft.com/office/drawing/2010/main">
                <a14:imgLayer r:embed="rId42">
                  <a14:imgEffect>
                    <a14:backgroundRemoval t="10000" b="90000" l="2103" r="8995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654" y="130083514"/>
          <a:ext cx="2319936" cy="1355103"/>
        </a:xfrm>
        <a:prstGeom prst="rect">
          <a:avLst/>
        </a:prstGeom>
      </xdr:spPr>
    </xdr:pic>
    <xdr:clientData/>
  </xdr:oneCellAnchor>
  <xdr:oneCellAnchor>
    <xdr:from>
      <xdr:col>2</xdr:col>
      <xdr:colOff>127654</xdr:colOff>
      <xdr:row>27</xdr:row>
      <xdr:rowOff>19639</xdr:rowOff>
    </xdr:from>
    <xdr:ext cx="2319936" cy="1355103"/>
    <xdr:pic>
      <xdr:nvPicPr>
        <xdr:cNvPr id="101" name="Imagen 100">
          <a:extLst>
            <a:ext uri="{FF2B5EF4-FFF2-40B4-BE49-F238E27FC236}">
              <a16:creationId xmlns:a16="http://schemas.microsoft.com/office/drawing/2014/main" id="{5DD8FC08-06D1-4F62-B81C-4CE811296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BEBA8EAE-BF5A-486C-A8C5-ECC9F3942E4B}">
              <a14:imgProps xmlns:a14="http://schemas.microsoft.com/office/drawing/2010/main">
                <a14:imgLayer r:embed="rId42">
                  <a14:imgEffect>
                    <a14:backgroundRemoval t="10000" b="90000" l="2103" r="8995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654" y="134226889"/>
          <a:ext cx="2319936" cy="1355103"/>
        </a:xfrm>
        <a:prstGeom prst="rect">
          <a:avLst/>
        </a:prstGeom>
      </xdr:spPr>
    </xdr:pic>
    <xdr:clientData/>
  </xdr:oneCellAnchor>
  <xdr:oneCellAnchor>
    <xdr:from>
      <xdr:col>2</xdr:col>
      <xdr:colOff>127654</xdr:colOff>
      <xdr:row>28</xdr:row>
      <xdr:rowOff>19639</xdr:rowOff>
    </xdr:from>
    <xdr:ext cx="2319936" cy="1355103"/>
    <xdr:pic>
      <xdr:nvPicPr>
        <xdr:cNvPr id="102" name="Imagen 101">
          <a:extLst>
            <a:ext uri="{FF2B5EF4-FFF2-40B4-BE49-F238E27FC236}">
              <a16:creationId xmlns:a16="http://schemas.microsoft.com/office/drawing/2014/main" id="{0E8A3425-171F-4539-916B-9CCD95371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BEBA8EAE-BF5A-486C-A8C5-ECC9F3942E4B}">
              <a14:imgProps xmlns:a14="http://schemas.microsoft.com/office/drawing/2010/main">
                <a14:imgLayer r:embed="rId42">
                  <a14:imgEffect>
                    <a14:backgroundRemoval t="10000" b="90000" l="2103" r="8995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654" y="135608014"/>
          <a:ext cx="2319936" cy="1355103"/>
        </a:xfrm>
        <a:prstGeom prst="rect">
          <a:avLst/>
        </a:prstGeom>
      </xdr:spPr>
    </xdr:pic>
    <xdr:clientData/>
  </xdr:oneCellAnchor>
  <xdr:oneCellAnchor>
    <xdr:from>
      <xdr:col>2</xdr:col>
      <xdr:colOff>127654</xdr:colOff>
      <xdr:row>29</xdr:row>
      <xdr:rowOff>19639</xdr:rowOff>
    </xdr:from>
    <xdr:ext cx="2319936" cy="1355103"/>
    <xdr:pic>
      <xdr:nvPicPr>
        <xdr:cNvPr id="103" name="Imagen 102">
          <a:extLst>
            <a:ext uri="{FF2B5EF4-FFF2-40B4-BE49-F238E27FC236}">
              <a16:creationId xmlns:a16="http://schemas.microsoft.com/office/drawing/2014/main" id="{E248F101-E4D8-4FA7-A3D4-591A5E3A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BEBA8EAE-BF5A-486C-A8C5-ECC9F3942E4B}">
              <a14:imgProps xmlns:a14="http://schemas.microsoft.com/office/drawing/2010/main">
                <a14:imgLayer r:embed="rId42">
                  <a14:imgEffect>
                    <a14:backgroundRemoval t="10000" b="90000" l="2103" r="8995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654" y="136989139"/>
          <a:ext cx="2319936" cy="1355103"/>
        </a:xfrm>
        <a:prstGeom prst="rect">
          <a:avLst/>
        </a:prstGeom>
      </xdr:spPr>
    </xdr:pic>
    <xdr:clientData/>
  </xdr:oneCellAnchor>
  <xdr:oneCellAnchor>
    <xdr:from>
      <xdr:col>2</xdr:col>
      <xdr:colOff>127654</xdr:colOff>
      <xdr:row>30</xdr:row>
      <xdr:rowOff>19639</xdr:rowOff>
    </xdr:from>
    <xdr:ext cx="2319936" cy="1355103"/>
    <xdr:pic>
      <xdr:nvPicPr>
        <xdr:cNvPr id="104" name="Imagen 103">
          <a:extLst>
            <a:ext uri="{FF2B5EF4-FFF2-40B4-BE49-F238E27FC236}">
              <a16:creationId xmlns:a16="http://schemas.microsoft.com/office/drawing/2014/main" id="{4D6C1124-9FEE-4A6B-B495-285A8BDAE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BEBA8EAE-BF5A-486C-A8C5-ECC9F3942E4B}">
              <a14:imgProps xmlns:a14="http://schemas.microsoft.com/office/drawing/2010/main">
                <a14:imgLayer r:embed="rId42">
                  <a14:imgEffect>
                    <a14:backgroundRemoval t="10000" b="90000" l="2103" r="8995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654" y="138370264"/>
          <a:ext cx="2319936" cy="1355103"/>
        </a:xfrm>
        <a:prstGeom prst="rect">
          <a:avLst/>
        </a:prstGeom>
      </xdr:spPr>
    </xdr:pic>
    <xdr:clientData/>
  </xdr:oneCellAnchor>
  <xdr:oneCellAnchor>
    <xdr:from>
      <xdr:col>2</xdr:col>
      <xdr:colOff>127654</xdr:colOff>
      <xdr:row>31</xdr:row>
      <xdr:rowOff>19639</xdr:rowOff>
    </xdr:from>
    <xdr:ext cx="2319936" cy="1355103"/>
    <xdr:pic>
      <xdr:nvPicPr>
        <xdr:cNvPr id="105" name="Imagen 104">
          <a:extLst>
            <a:ext uri="{FF2B5EF4-FFF2-40B4-BE49-F238E27FC236}">
              <a16:creationId xmlns:a16="http://schemas.microsoft.com/office/drawing/2014/main" id="{E6A4035D-B174-41F0-92E6-C2D0EEC7F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BEBA8EAE-BF5A-486C-A8C5-ECC9F3942E4B}">
              <a14:imgProps xmlns:a14="http://schemas.microsoft.com/office/drawing/2010/main">
                <a14:imgLayer r:embed="rId42">
                  <a14:imgEffect>
                    <a14:backgroundRemoval t="10000" b="90000" l="2103" r="8995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654" y="139751389"/>
          <a:ext cx="2319936" cy="1355103"/>
        </a:xfrm>
        <a:prstGeom prst="rect">
          <a:avLst/>
        </a:prstGeom>
      </xdr:spPr>
    </xdr:pic>
    <xdr:clientData/>
  </xdr:oneCellAnchor>
  <xdr:oneCellAnchor>
    <xdr:from>
      <xdr:col>1</xdr:col>
      <xdr:colOff>697192</xdr:colOff>
      <xdr:row>32</xdr:row>
      <xdr:rowOff>0</xdr:rowOff>
    </xdr:from>
    <xdr:ext cx="2551536" cy="1404201"/>
    <xdr:pic>
      <xdr:nvPicPr>
        <xdr:cNvPr id="106" name="Imagen 105">
          <a:extLst>
            <a:ext uri="{FF2B5EF4-FFF2-40B4-BE49-F238E27FC236}">
              <a16:creationId xmlns:a16="http://schemas.microsoft.com/office/drawing/2014/main" id="{5D9E9B43-79EA-458E-88D4-407374941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BEBA8EAE-BF5A-486C-A8C5-ECC9F3942E4B}">
              <a14:imgProps xmlns:a14="http://schemas.microsoft.com/office/drawing/2010/main">
                <a14:imgLayer r:embed="rId44">
                  <a14:imgEffect>
                    <a14:backgroundRemoval t="9756" b="89837" l="9843" r="9619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192" y="142494000"/>
          <a:ext cx="2551536" cy="1404201"/>
        </a:xfrm>
        <a:prstGeom prst="rect">
          <a:avLst/>
        </a:prstGeom>
      </xdr:spPr>
    </xdr:pic>
    <xdr:clientData/>
  </xdr:oneCellAnchor>
  <xdr:oneCellAnchor>
    <xdr:from>
      <xdr:col>1</xdr:col>
      <xdr:colOff>697192</xdr:colOff>
      <xdr:row>33</xdr:row>
      <xdr:rowOff>0</xdr:rowOff>
    </xdr:from>
    <xdr:ext cx="2551536" cy="1404201"/>
    <xdr:pic>
      <xdr:nvPicPr>
        <xdr:cNvPr id="107" name="Imagen 106">
          <a:extLst>
            <a:ext uri="{FF2B5EF4-FFF2-40B4-BE49-F238E27FC236}">
              <a16:creationId xmlns:a16="http://schemas.microsoft.com/office/drawing/2014/main" id="{7F118BA2-3CCC-45F4-BC4E-C8C760F1D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BEBA8EAE-BF5A-486C-A8C5-ECC9F3942E4B}">
              <a14:imgProps xmlns:a14="http://schemas.microsoft.com/office/drawing/2010/main">
                <a14:imgLayer r:embed="rId44">
                  <a14:imgEffect>
                    <a14:backgroundRemoval t="9756" b="89837" l="9843" r="9619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192" y="143875125"/>
          <a:ext cx="2551536" cy="1404201"/>
        </a:xfrm>
        <a:prstGeom prst="rect">
          <a:avLst/>
        </a:prstGeom>
      </xdr:spPr>
    </xdr:pic>
    <xdr:clientData/>
  </xdr:oneCellAnchor>
  <xdr:oneCellAnchor>
    <xdr:from>
      <xdr:col>1</xdr:col>
      <xdr:colOff>697192</xdr:colOff>
      <xdr:row>34</xdr:row>
      <xdr:rowOff>0</xdr:rowOff>
    </xdr:from>
    <xdr:ext cx="2551536" cy="1404201"/>
    <xdr:pic>
      <xdr:nvPicPr>
        <xdr:cNvPr id="108" name="Imagen 107">
          <a:extLst>
            <a:ext uri="{FF2B5EF4-FFF2-40B4-BE49-F238E27FC236}">
              <a16:creationId xmlns:a16="http://schemas.microsoft.com/office/drawing/2014/main" id="{576A3970-0B02-4717-A591-440D6EA20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BEBA8EAE-BF5A-486C-A8C5-ECC9F3942E4B}">
              <a14:imgProps xmlns:a14="http://schemas.microsoft.com/office/drawing/2010/main">
                <a14:imgLayer r:embed="rId44">
                  <a14:imgEffect>
                    <a14:backgroundRemoval t="9756" b="89837" l="9843" r="9619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192" y="145256250"/>
          <a:ext cx="2551536" cy="1404201"/>
        </a:xfrm>
        <a:prstGeom prst="rect">
          <a:avLst/>
        </a:prstGeom>
      </xdr:spPr>
    </xdr:pic>
    <xdr:clientData/>
  </xdr:oneCellAnchor>
  <xdr:oneCellAnchor>
    <xdr:from>
      <xdr:col>1</xdr:col>
      <xdr:colOff>697192</xdr:colOff>
      <xdr:row>32</xdr:row>
      <xdr:rowOff>0</xdr:rowOff>
    </xdr:from>
    <xdr:ext cx="2551536" cy="1404201"/>
    <xdr:pic>
      <xdr:nvPicPr>
        <xdr:cNvPr id="112" name="Imagen 111">
          <a:extLst>
            <a:ext uri="{FF2B5EF4-FFF2-40B4-BE49-F238E27FC236}">
              <a16:creationId xmlns:a16="http://schemas.microsoft.com/office/drawing/2014/main" id="{B26E94DF-2C78-4409-A907-F5D9D6F00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BEBA8EAE-BF5A-486C-A8C5-ECC9F3942E4B}">
              <a14:imgProps xmlns:a14="http://schemas.microsoft.com/office/drawing/2010/main">
                <a14:imgLayer r:embed="rId44">
                  <a14:imgEffect>
                    <a14:backgroundRemoval t="9756" b="89837" l="9843" r="9619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192" y="142494000"/>
          <a:ext cx="2551536" cy="1404201"/>
        </a:xfrm>
        <a:prstGeom prst="rect">
          <a:avLst/>
        </a:prstGeom>
      </xdr:spPr>
    </xdr:pic>
    <xdr:clientData/>
  </xdr:oneCellAnchor>
  <xdr:oneCellAnchor>
    <xdr:from>
      <xdr:col>1</xdr:col>
      <xdr:colOff>697192</xdr:colOff>
      <xdr:row>32</xdr:row>
      <xdr:rowOff>0</xdr:rowOff>
    </xdr:from>
    <xdr:ext cx="2551536" cy="1404201"/>
    <xdr:pic>
      <xdr:nvPicPr>
        <xdr:cNvPr id="113" name="Imagen 112">
          <a:extLst>
            <a:ext uri="{FF2B5EF4-FFF2-40B4-BE49-F238E27FC236}">
              <a16:creationId xmlns:a16="http://schemas.microsoft.com/office/drawing/2014/main" id="{493051D2-16FD-4EB0-ACC5-D520ED3E0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BEBA8EAE-BF5A-486C-A8C5-ECC9F3942E4B}">
              <a14:imgProps xmlns:a14="http://schemas.microsoft.com/office/drawing/2010/main">
                <a14:imgLayer r:embed="rId44">
                  <a14:imgEffect>
                    <a14:backgroundRemoval t="9756" b="89837" l="9843" r="9619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192" y="142494000"/>
          <a:ext cx="2551536" cy="1404201"/>
        </a:xfrm>
        <a:prstGeom prst="rect">
          <a:avLst/>
        </a:prstGeom>
      </xdr:spPr>
    </xdr:pic>
    <xdr:clientData/>
  </xdr:oneCellAnchor>
  <xdr:oneCellAnchor>
    <xdr:from>
      <xdr:col>1</xdr:col>
      <xdr:colOff>697192</xdr:colOff>
      <xdr:row>33</xdr:row>
      <xdr:rowOff>0</xdr:rowOff>
    </xdr:from>
    <xdr:ext cx="2551536" cy="1404201"/>
    <xdr:pic>
      <xdr:nvPicPr>
        <xdr:cNvPr id="114" name="Imagen 113">
          <a:extLst>
            <a:ext uri="{FF2B5EF4-FFF2-40B4-BE49-F238E27FC236}">
              <a16:creationId xmlns:a16="http://schemas.microsoft.com/office/drawing/2014/main" id="{3DEC25A2-536B-426A-BC8F-05A50565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BEBA8EAE-BF5A-486C-A8C5-ECC9F3942E4B}">
              <a14:imgProps xmlns:a14="http://schemas.microsoft.com/office/drawing/2010/main">
                <a14:imgLayer r:embed="rId44">
                  <a14:imgEffect>
                    <a14:backgroundRemoval t="9756" b="89837" l="9843" r="9619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192" y="143875125"/>
          <a:ext cx="2551536" cy="1404201"/>
        </a:xfrm>
        <a:prstGeom prst="rect">
          <a:avLst/>
        </a:prstGeom>
      </xdr:spPr>
    </xdr:pic>
    <xdr:clientData/>
  </xdr:oneCellAnchor>
  <xdr:oneCellAnchor>
    <xdr:from>
      <xdr:col>1</xdr:col>
      <xdr:colOff>697192</xdr:colOff>
      <xdr:row>33</xdr:row>
      <xdr:rowOff>0</xdr:rowOff>
    </xdr:from>
    <xdr:ext cx="2551536" cy="1404201"/>
    <xdr:pic>
      <xdr:nvPicPr>
        <xdr:cNvPr id="115" name="Imagen 114">
          <a:extLst>
            <a:ext uri="{FF2B5EF4-FFF2-40B4-BE49-F238E27FC236}">
              <a16:creationId xmlns:a16="http://schemas.microsoft.com/office/drawing/2014/main" id="{ED13E8A0-6A14-459F-A261-B20056775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BEBA8EAE-BF5A-486C-A8C5-ECC9F3942E4B}">
              <a14:imgProps xmlns:a14="http://schemas.microsoft.com/office/drawing/2010/main">
                <a14:imgLayer r:embed="rId44">
                  <a14:imgEffect>
                    <a14:backgroundRemoval t="9756" b="89837" l="9843" r="9619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192" y="143875125"/>
          <a:ext cx="2551536" cy="1404201"/>
        </a:xfrm>
        <a:prstGeom prst="rect">
          <a:avLst/>
        </a:prstGeom>
      </xdr:spPr>
    </xdr:pic>
    <xdr:clientData/>
  </xdr:oneCellAnchor>
  <xdr:oneCellAnchor>
    <xdr:from>
      <xdr:col>1</xdr:col>
      <xdr:colOff>697192</xdr:colOff>
      <xdr:row>34</xdr:row>
      <xdr:rowOff>0</xdr:rowOff>
    </xdr:from>
    <xdr:ext cx="2551536" cy="1404201"/>
    <xdr:pic>
      <xdr:nvPicPr>
        <xdr:cNvPr id="116" name="Imagen 115">
          <a:extLst>
            <a:ext uri="{FF2B5EF4-FFF2-40B4-BE49-F238E27FC236}">
              <a16:creationId xmlns:a16="http://schemas.microsoft.com/office/drawing/2014/main" id="{7C6C96B7-63E3-47A7-B0D9-0F5F2EBE1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BEBA8EAE-BF5A-486C-A8C5-ECC9F3942E4B}">
              <a14:imgProps xmlns:a14="http://schemas.microsoft.com/office/drawing/2010/main">
                <a14:imgLayer r:embed="rId44">
                  <a14:imgEffect>
                    <a14:backgroundRemoval t="9756" b="89837" l="9843" r="9619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192" y="145256250"/>
          <a:ext cx="2551536" cy="1404201"/>
        </a:xfrm>
        <a:prstGeom prst="rect">
          <a:avLst/>
        </a:prstGeom>
      </xdr:spPr>
    </xdr:pic>
    <xdr:clientData/>
  </xdr:oneCellAnchor>
  <xdr:oneCellAnchor>
    <xdr:from>
      <xdr:col>1</xdr:col>
      <xdr:colOff>697192</xdr:colOff>
      <xdr:row>34</xdr:row>
      <xdr:rowOff>0</xdr:rowOff>
    </xdr:from>
    <xdr:ext cx="2551536" cy="1404201"/>
    <xdr:pic>
      <xdr:nvPicPr>
        <xdr:cNvPr id="117" name="Imagen 116">
          <a:extLst>
            <a:ext uri="{FF2B5EF4-FFF2-40B4-BE49-F238E27FC236}">
              <a16:creationId xmlns:a16="http://schemas.microsoft.com/office/drawing/2014/main" id="{3DF68314-4762-40FA-A502-BD5649FA7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BEBA8EAE-BF5A-486C-A8C5-ECC9F3942E4B}">
              <a14:imgProps xmlns:a14="http://schemas.microsoft.com/office/drawing/2010/main">
                <a14:imgLayer r:embed="rId44">
                  <a14:imgEffect>
                    <a14:backgroundRemoval t="9756" b="89837" l="9843" r="9619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192" y="145256250"/>
          <a:ext cx="2551536" cy="1404201"/>
        </a:xfrm>
        <a:prstGeom prst="rect">
          <a:avLst/>
        </a:prstGeom>
      </xdr:spPr>
    </xdr:pic>
    <xdr:clientData/>
  </xdr:oneCellAnchor>
  <xdr:twoCellAnchor editAs="oneCell">
    <xdr:from>
      <xdr:col>1</xdr:col>
      <xdr:colOff>736469</xdr:colOff>
      <xdr:row>34</xdr:row>
      <xdr:rowOff>1031058</xdr:rowOff>
    </xdr:from>
    <xdr:to>
      <xdr:col>2</xdr:col>
      <xdr:colOff>2356700</xdr:colOff>
      <xdr:row>36</xdr:row>
      <xdr:rowOff>183168</xdr:rowOff>
    </xdr:to>
    <xdr:pic>
      <xdr:nvPicPr>
        <xdr:cNvPr id="124" name="Imagen 123">
          <a:extLst>
            <a:ext uri="{FF2B5EF4-FFF2-40B4-BE49-F238E27FC236}">
              <a16:creationId xmlns:a16="http://schemas.microsoft.com/office/drawing/2014/main" id="{16222001-E8CA-4062-B0E0-C0DA2AAEA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BEBA8EAE-BF5A-486C-A8C5-ECC9F3942E4B}">
              <a14:imgProps xmlns:a14="http://schemas.microsoft.com/office/drawing/2010/main">
                <a14:imgLayer r:embed="rId46">
                  <a14:imgEffect>
                    <a14:backgroundRemoval t="9964" b="89680" l="9742" r="9341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397" y="46957269"/>
          <a:ext cx="2386159" cy="1921234"/>
        </a:xfrm>
        <a:prstGeom prst="rect">
          <a:avLst/>
        </a:prstGeom>
      </xdr:spPr>
    </xdr:pic>
    <xdr:clientData/>
  </xdr:twoCellAnchor>
  <xdr:twoCellAnchor editAs="oneCell">
    <xdr:from>
      <xdr:col>2</xdr:col>
      <xdr:colOff>9819</xdr:colOff>
      <xdr:row>35</xdr:row>
      <xdr:rowOff>1276547</xdr:rowOff>
    </xdr:from>
    <xdr:to>
      <xdr:col>2</xdr:col>
      <xdr:colOff>2445076</xdr:colOff>
      <xdr:row>37</xdr:row>
      <xdr:rowOff>170073</xdr:rowOff>
    </xdr:to>
    <xdr:pic>
      <xdr:nvPicPr>
        <xdr:cNvPr id="125" name="Imagen 124">
          <a:extLst>
            <a:ext uri="{FF2B5EF4-FFF2-40B4-BE49-F238E27FC236}">
              <a16:creationId xmlns:a16="http://schemas.microsoft.com/office/drawing/2014/main" id="{6394EB40-A26A-412A-80A1-A2B5C0DED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BEBA8EAE-BF5A-486C-A8C5-ECC9F3942E4B}">
              <a14:imgProps xmlns:a14="http://schemas.microsoft.com/office/drawing/2010/main">
                <a14:imgLayer r:embed="rId48">
                  <a14:imgEffect>
                    <a14:backgroundRemoval t="9294" b="89963" l="2792" r="94416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819" y="153438422"/>
          <a:ext cx="2435257" cy="1655776"/>
        </a:xfrm>
        <a:prstGeom prst="rect">
          <a:avLst/>
        </a:prstGeom>
      </xdr:spPr>
    </xdr:pic>
    <xdr:clientData/>
  </xdr:twoCellAnchor>
  <xdr:oneCellAnchor>
    <xdr:from>
      <xdr:col>2</xdr:col>
      <xdr:colOff>137474</xdr:colOff>
      <xdr:row>37</xdr:row>
      <xdr:rowOff>39277</xdr:rowOff>
    </xdr:from>
    <xdr:ext cx="2346881" cy="1283623"/>
    <xdr:pic>
      <xdr:nvPicPr>
        <xdr:cNvPr id="128" name="Imagen 127">
          <a:extLst>
            <a:ext uri="{FF2B5EF4-FFF2-40B4-BE49-F238E27FC236}">
              <a16:creationId xmlns:a16="http://schemas.microsoft.com/office/drawing/2014/main" id="{FF9F95DA-BC36-41C5-AE6A-CA420E3A9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BEBA8EAE-BF5A-486C-A8C5-ECC9F3942E4B}">
              <a14:imgProps xmlns:a14="http://schemas.microsoft.com/office/drawing/2010/main">
                <a14:imgLayer r:embed="rId50">
                  <a14:imgEffect>
                    <a14:backgroundRemoval t="9442" b="89700" l="0" r="9788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1474" y="156344527"/>
          <a:ext cx="2346881" cy="1283623"/>
        </a:xfrm>
        <a:prstGeom prst="rect">
          <a:avLst/>
        </a:prstGeom>
      </xdr:spPr>
    </xdr:pic>
    <xdr:clientData/>
  </xdr:oneCellAnchor>
  <xdr:oneCellAnchor>
    <xdr:from>
      <xdr:col>2</xdr:col>
      <xdr:colOff>1</xdr:colOff>
      <xdr:row>38</xdr:row>
      <xdr:rowOff>1</xdr:rowOff>
    </xdr:from>
    <xdr:ext cx="2759304" cy="1438420"/>
    <xdr:pic>
      <xdr:nvPicPr>
        <xdr:cNvPr id="131" name="Imagen 130">
          <a:extLst>
            <a:ext uri="{FF2B5EF4-FFF2-40B4-BE49-F238E27FC236}">
              <a16:creationId xmlns:a16="http://schemas.microsoft.com/office/drawing/2014/main" id="{C11FFB7C-14AB-4CD3-B8BF-BEF432874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BEBA8EAE-BF5A-486C-A8C5-ECC9F3942E4B}">
              <a14:imgProps xmlns:a14="http://schemas.microsoft.com/office/drawing/2010/main">
                <a14:imgLayer r:embed="rId52">
                  <a14:imgEffect>
                    <a14:backgroundRemoval t="9728" b="89883" l="3245" r="8985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1" y="159067501"/>
          <a:ext cx="2759304" cy="1438420"/>
        </a:xfrm>
        <a:prstGeom prst="rect">
          <a:avLst/>
        </a:prstGeom>
      </xdr:spPr>
    </xdr:pic>
    <xdr:clientData/>
  </xdr:oneCellAnchor>
  <xdr:oneCellAnchor>
    <xdr:from>
      <xdr:col>2</xdr:col>
      <xdr:colOff>1</xdr:colOff>
      <xdr:row>38</xdr:row>
      <xdr:rowOff>1</xdr:rowOff>
    </xdr:from>
    <xdr:ext cx="2759304" cy="1438420"/>
    <xdr:pic>
      <xdr:nvPicPr>
        <xdr:cNvPr id="132" name="Imagen 131">
          <a:extLst>
            <a:ext uri="{FF2B5EF4-FFF2-40B4-BE49-F238E27FC236}">
              <a16:creationId xmlns:a16="http://schemas.microsoft.com/office/drawing/2014/main" id="{09EA1511-5C8A-4F14-B1AD-40F3BF505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BEBA8EAE-BF5A-486C-A8C5-ECC9F3942E4B}">
              <a14:imgProps xmlns:a14="http://schemas.microsoft.com/office/drawing/2010/main">
                <a14:imgLayer r:embed="rId52">
                  <a14:imgEffect>
                    <a14:backgroundRemoval t="9728" b="89883" l="3245" r="8985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1" y="159067501"/>
          <a:ext cx="2759304" cy="1438420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39</xdr:row>
      <xdr:rowOff>0</xdr:rowOff>
    </xdr:from>
    <xdr:to>
      <xdr:col>3</xdr:col>
      <xdr:colOff>88376</xdr:colOff>
      <xdr:row>40</xdr:row>
      <xdr:rowOff>30278</xdr:rowOff>
    </xdr:to>
    <xdr:pic>
      <xdr:nvPicPr>
        <xdr:cNvPr id="134" name="Imagen 133">
          <a:extLst>
            <a:ext uri="{FF2B5EF4-FFF2-40B4-BE49-F238E27FC236}">
              <a16:creationId xmlns:a16="http://schemas.microsoft.com/office/drawing/2014/main" id="{4ADE7F8C-9FCB-4E39-9AC2-31255237F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BEBA8EAE-BF5A-486C-A8C5-ECC9F3942E4B}">
              <a14:imgProps xmlns:a14="http://schemas.microsoft.com/office/drawing/2010/main">
                <a14:imgLayer r:embed="rId54">
                  <a14:imgEffect>
                    <a14:backgroundRemoval t="9717" b="89879" l="7456" r="8991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61829750"/>
          <a:ext cx="2612501" cy="1411402"/>
        </a:xfrm>
        <a:prstGeom prst="rect">
          <a:avLst/>
        </a:prstGeom>
      </xdr:spPr>
    </xdr:pic>
    <xdr:clientData/>
  </xdr:twoCellAnchor>
  <xdr:twoCellAnchor editAs="oneCell">
    <xdr:from>
      <xdr:col>1</xdr:col>
      <xdr:colOff>736468</xdr:colOff>
      <xdr:row>40</xdr:row>
      <xdr:rowOff>9820</xdr:rowOff>
    </xdr:from>
    <xdr:to>
      <xdr:col>3</xdr:col>
      <xdr:colOff>88375</xdr:colOff>
      <xdr:row>41</xdr:row>
      <xdr:rowOff>99979</xdr:rowOff>
    </xdr:to>
    <xdr:pic>
      <xdr:nvPicPr>
        <xdr:cNvPr id="137" name="Imagen 136">
          <a:extLst>
            <a:ext uri="{FF2B5EF4-FFF2-40B4-BE49-F238E27FC236}">
              <a16:creationId xmlns:a16="http://schemas.microsoft.com/office/drawing/2014/main" id="{41EBB539-36AC-4BB0-8A31-D4413C2C3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BEBA8EAE-BF5A-486C-A8C5-ECC9F3942E4B}">
              <a14:imgProps xmlns:a14="http://schemas.microsoft.com/office/drawing/2010/main">
                <a14:imgLayer r:embed="rId56">
                  <a14:imgEffect>
                    <a14:backgroundRemoval t="9639" b="89960" l="7175" r="9439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468" y="164601820"/>
          <a:ext cx="2638032" cy="1471284"/>
        </a:xfrm>
        <a:prstGeom prst="rect">
          <a:avLst/>
        </a:prstGeom>
      </xdr:spPr>
    </xdr:pic>
    <xdr:clientData/>
  </xdr:twoCellAnchor>
  <xdr:oneCellAnchor>
    <xdr:from>
      <xdr:col>1</xdr:col>
      <xdr:colOff>746288</xdr:colOff>
      <xdr:row>41</xdr:row>
      <xdr:rowOff>0</xdr:rowOff>
    </xdr:from>
    <xdr:ext cx="2641469" cy="1474721"/>
    <xdr:pic>
      <xdr:nvPicPr>
        <xdr:cNvPr id="138" name="Imagen 137">
          <a:extLst>
            <a:ext uri="{FF2B5EF4-FFF2-40B4-BE49-F238E27FC236}">
              <a16:creationId xmlns:a16="http://schemas.microsoft.com/office/drawing/2014/main" id="{85E343FE-B7D2-4625-8722-AF2954100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BEBA8EAE-BF5A-486C-A8C5-ECC9F3942E4B}">
              <a14:imgProps xmlns:a14="http://schemas.microsoft.com/office/drawing/2010/main">
                <a14:imgLayer r:embed="rId56">
                  <a14:imgEffect>
                    <a14:backgroundRemoval t="9639" b="89960" l="7175" r="9439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288" y="167338047"/>
          <a:ext cx="2641469" cy="1474721"/>
        </a:xfrm>
        <a:prstGeom prst="rect">
          <a:avLst/>
        </a:prstGeom>
      </xdr:spPr>
    </xdr:pic>
    <xdr:clientData/>
  </xdr:oneCellAnchor>
  <xdr:twoCellAnchor editAs="oneCell">
    <xdr:from>
      <xdr:col>2</xdr:col>
      <xdr:colOff>29459</xdr:colOff>
      <xdr:row>41</xdr:row>
      <xdr:rowOff>1306004</xdr:rowOff>
    </xdr:from>
    <xdr:to>
      <xdr:col>2</xdr:col>
      <xdr:colOff>2484356</xdr:colOff>
      <xdr:row>43</xdr:row>
      <xdr:rowOff>67511</xdr:rowOff>
    </xdr:to>
    <xdr:pic>
      <xdr:nvPicPr>
        <xdr:cNvPr id="140" name="Imagen 139">
          <a:extLst>
            <a:ext uri="{FF2B5EF4-FFF2-40B4-BE49-F238E27FC236}">
              <a16:creationId xmlns:a16="http://schemas.microsoft.com/office/drawing/2014/main" id="{4B7DBF44-73CE-4E64-A8DA-923C2DBF7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ackgroundRemoval t="10000" b="90000" l="5755" r="9568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59" y="168660254"/>
          <a:ext cx="2454897" cy="1523758"/>
        </a:xfrm>
        <a:prstGeom prst="rect">
          <a:avLst/>
        </a:prstGeom>
      </xdr:spPr>
    </xdr:pic>
    <xdr:clientData/>
  </xdr:twoCellAnchor>
  <xdr:oneCellAnchor>
    <xdr:from>
      <xdr:col>2</xdr:col>
      <xdr:colOff>29459</xdr:colOff>
      <xdr:row>41</xdr:row>
      <xdr:rowOff>1306004</xdr:rowOff>
    </xdr:from>
    <xdr:ext cx="2454897" cy="1530631"/>
    <xdr:pic>
      <xdr:nvPicPr>
        <xdr:cNvPr id="141" name="Imagen 140">
          <a:extLst>
            <a:ext uri="{FF2B5EF4-FFF2-40B4-BE49-F238E27FC236}">
              <a16:creationId xmlns:a16="http://schemas.microsoft.com/office/drawing/2014/main" id="{BCA30655-2592-47C8-B8A3-6F86F0681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ackgroundRemoval t="10000" b="90000" l="5755" r="9568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59" y="168660254"/>
          <a:ext cx="2454897" cy="1530631"/>
        </a:xfrm>
        <a:prstGeom prst="rect">
          <a:avLst/>
        </a:prstGeom>
      </xdr:spPr>
    </xdr:pic>
    <xdr:clientData/>
  </xdr:oneCellAnchor>
  <xdr:oneCellAnchor>
    <xdr:from>
      <xdr:col>2</xdr:col>
      <xdr:colOff>29459</xdr:colOff>
      <xdr:row>42</xdr:row>
      <xdr:rowOff>1306004</xdr:rowOff>
    </xdr:from>
    <xdr:ext cx="2454897" cy="1530631"/>
    <xdr:pic>
      <xdr:nvPicPr>
        <xdr:cNvPr id="142" name="Imagen 141">
          <a:extLst>
            <a:ext uri="{FF2B5EF4-FFF2-40B4-BE49-F238E27FC236}">
              <a16:creationId xmlns:a16="http://schemas.microsoft.com/office/drawing/2014/main" id="{6424B49D-461E-44DC-A5A7-068599496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ackgroundRemoval t="10000" b="90000" l="5755" r="9568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59" y="170041379"/>
          <a:ext cx="2454897" cy="1530631"/>
        </a:xfrm>
        <a:prstGeom prst="rect">
          <a:avLst/>
        </a:prstGeom>
      </xdr:spPr>
    </xdr:pic>
    <xdr:clientData/>
  </xdr:oneCellAnchor>
  <xdr:oneCellAnchor>
    <xdr:from>
      <xdr:col>2</xdr:col>
      <xdr:colOff>29459</xdr:colOff>
      <xdr:row>42</xdr:row>
      <xdr:rowOff>1306004</xdr:rowOff>
    </xdr:from>
    <xdr:ext cx="2454897" cy="1530631"/>
    <xdr:pic>
      <xdr:nvPicPr>
        <xdr:cNvPr id="143" name="Imagen 142">
          <a:extLst>
            <a:ext uri="{FF2B5EF4-FFF2-40B4-BE49-F238E27FC236}">
              <a16:creationId xmlns:a16="http://schemas.microsoft.com/office/drawing/2014/main" id="{E2BD59EF-86C6-49EB-B759-1CAE8ACE4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ackgroundRemoval t="10000" b="90000" l="5755" r="9568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59" y="170041379"/>
          <a:ext cx="2454897" cy="1530631"/>
        </a:xfrm>
        <a:prstGeom prst="rect">
          <a:avLst/>
        </a:prstGeom>
      </xdr:spPr>
    </xdr:pic>
    <xdr:clientData/>
  </xdr:oneCellAnchor>
  <xdr:oneCellAnchor>
    <xdr:from>
      <xdr:col>2</xdr:col>
      <xdr:colOff>29459</xdr:colOff>
      <xdr:row>44</xdr:row>
      <xdr:rowOff>0</xdr:rowOff>
    </xdr:from>
    <xdr:ext cx="2454897" cy="1530631"/>
    <xdr:pic>
      <xdr:nvPicPr>
        <xdr:cNvPr id="146" name="Imagen 145">
          <a:extLst>
            <a:ext uri="{FF2B5EF4-FFF2-40B4-BE49-F238E27FC236}">
              <a16:creationId xmlns:a16="http://schemas.microsoft.com/office/drawing/2014/main" id="{C2ECA689-185A-40B0-9C18-E20BAD194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ackgroundRemoval t="10000" b="90000" l="5755" r="9568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59" y="172803629"/>
          <a:ext cx="2454897" cy="1530631"/>
        </a:xfrm>
        <a:prstGeom prst="rect">
          <a:avLst/>
        </a:prstGeom>
      </xdr:spPr>
    </xdr:pic>
    <xdr:clientData/>
  </xdr:oneCellAnchor>
  <xdr:oneCellAnchor>
    <xdr:from>
      <xdr:col>2</xdr:col>
      <xdr:colOff>29459</xdr:colOff>
      <xdr:row>44</xdr:row>
      <xdr:rowOff>0</xdr:rowOff>
    </xdr:from>
    <xdr:ext cx="2454897" cy="1530631"/>
    <xdr:pic>
      <xdr:nvPicPr>
        <xdr:cNvPr id="147" name="Imagen 146">
          <a:extLst>
            <a:ext uri="{FF2B5EF4-FFF2-40B4-BE49-F238E27FC236}">
              <a16:creationId xmlns:a16="http://schemas.microsoft.com/office/drawing/2014/main" id="{C139666F-5260-4321-9FC4-E82B279BE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ackgroundRemoval t="10000" b="90000" l="5755" r="9568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59" y="172803629"/>
          <a:ext cx="2454897" cy="1530631"/>
        </a:xfrm>
        <a:prstGeom prst="rect">
          <a:avLst/>
        </a:prstGeom>
      </xdr:spPr>
    </xdr:pic>
    <xdr:clientData/>
  </xdr:oneCellAnchor>
  <xdr:oneCellAnchor>
    <xdr:from>
      <xdr:col>2</xdr:col>
      <xdr:colOff>29459</xdr:colOff>
      <xdr:row>44</xdr:row>
      <xdr:rowOff>1306004</xdr:rowOff>
    </xdr:from>
    <xdr:ext cx="2454897" cy="1530631"/>
    <xdr:pic>
      <xdr:nvPicPr>
        <xdr:cNvPr id="148" name="Imagen 147">
          <a:extLst>
            <a:ext uri="{FF2B5EF4-FFF2-40B4-BE49-F238E27FC236}">
              <a16:creationId xmlns:a16="http://schemas.microsoft.com/office/drawing/2014/main" id="{273939E3-9B70-408B-93E3-26394B786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ackgroundRemoval t="10000" b="90000" l="5755" r="9568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59" y="174184754"/>
          <a:ext cx="2454897" cy="1530631"/>
        </a:xfrm>
        <a:prstGeom prst="rect">
          <a:avLst/>
        </a:prstGeom>
      </xdr:spPr>
    </xdr:pic>
    <xdr:clientData/>
  </xdr:oneCellAnchor>
  <xdr:oneCellAnchor>
    <xdr:from>
      <xdr:col>2</xdr:col>
      <xdr:colOff>29459</xdr:colOff>
      <xdr:row>44</xdr:row>
      <xdr:rowOff>1306004</xdr:rowOff>
    </xdr:from>
    <xdr:ext cx="2454897" cy="1530631"/>
    <xdr:pic>
      <xdr:nvPicPr>
        <xdr:cNvPr id="149" name="Imagen 148">
          <a:extLst>
            <a:ext uri="{FF2B5EF4-FFF2-40B4-BE49-F238E27FC236}">
              <a16:creationId xmlns:a16="http://schemas.microsoft.com/office/drawing/2014/main" id="{6863F162-7391-4981-87ED-8AC17C711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ackgroundRemoval t="10000" b="90000" l="5755" r="9568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59" y="174184754"/>
          <a:ext cx="2454897" cy="1530631"/>
        </a:xfrm>
        <a:prstGeom prst="rect">
          <a:avLst/>
        </a:prstGeom>
      </xdr:spPr>
    </xdr:pic>
    <xdr:clientData/>
  </xdr:oneCellAnchor>
  <xdr:oneCellAnchor>
    <xdr:from>
      <xdr:col>2</xdr:col>
      <xdr:colOff>29459</xdr:colOff>
      <xdr:row>45</xdr:row>
      <xdr:rowOff>1306004</xdr:rowOff>
    </xdr:from>
    <xdr:ext cx="2454897" cy="1530631"/>
    <xdr:pic>
      <xdr:nvPicPr>
        <xdr:cNvPr id="150" name="Imagen 149">
          <a:extLst>
            <a:ext uri="{FF2B5EF4-FFF2-40B4-BE49-F238E27FC236}">
              <a16:creationId xmlns:a16="http://schemas.microsoft.com/office/drawing/2014/main" id="{FDD9BE39-16B4-4D39-AEB8-F6F040BF6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ackgroundRemoval t="10000" b="90000" l="5755" r="9568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59" y="175565879"/>
          <a:ext cx="2454897" cy="1530631"/>
        </a:xfrm>
        <a:prstGeom prst="rect">
          <a:avLst/>
        </a:prstGeom>
      </xdr:spPr>
    </xdr:pic>
    <xdr:clientData/>
  </xdr:oneCellAnchor>
  <xdr:oneCellAnchor>
    <xdr:from>
      <xdr:col>2</xdr:col>
      <xdr:colOff>29459</xdr:colOff>
      <xdr:row>45</xdr:row>
      <xdr:rowOff>1306004</xdr:rowOff>
    </xdr:from>
    <xdr:ext cx="2454897" cy="1530631"/>
    <xdr:pic>
      <xdr:nvPicPr>
        <xdr:cNvPr id="151" name="Imagen 150">
          <a:extLst>
            <a:ext uri="{FF2B5EF4-FFF2-40B4-BE49-F238E27FC236}">
              <a16:creationId xmlns:a16="http://schemas.microsoft.com/office/drawing/2014/main" id="{BDDFDBE9-42C5-4C92-A58F-DCD3F6337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BEBA8EAE-BF5A-486C-A8C5-ECC9F3942E4B}">
              <a14:imgProps xmlns:a14="http://schemas.microsoft.com/office/drawing/2010/main">
                <a14:imgLayer r:embed="rId58">
                  <a14:imgEffect>
                    <a14:backgroundRemoval t="10000" b="90000" l="5755" r="9568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59" y="175565879"/>
          <a:ext cx="2454897" cy="1530631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dv_\AppData\Roaming\Microsoft\Excel\Copy%2520of%2520TENIS%25202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DE AQUINO" refreshedDate="44030.846591782407" createdVersion="6" refreshedVersion="6" minRefreshableVersion="3" recordCount="90" xr:uid="{87C1E067-C8B6-4518-A80C-9FBC7E9FC5B0}">
  <cacheSource type="worksheet">
    <worksheetSource ref="A1:S91" sheet="Consentrado" r:id="rId2"/>
  </cacheSource>
  <cacheFields count="19">
    <cacheField name="#" numFmtId="0">
      <sharedItems containsSemiMixedTypes="0" containsString="0" containsNumber="1" containsInteger="1" minValue="1" maxValue="90"/>
    </cacheField>
    <cacheField name="Genero" numFmtId="0">
      <sharedItems/>
    </cacheField>
    <cacheField name="Foto" numFmtId="0">
      <sharedItems containsNonDate="0" containsString="0" containsBlank="1"/>
    </cacheField>
    <cacheField name="MODELO" numFmtId="0">
      <sharedItems/>
    </cacheField>
    <cacheField name="Talla" numFmtId="0">
      <sharedItems containsSemiMixedTypes="0" containsString="0" containsNumber="1" minValue="22.5" maxValue="28.5"/>
    </cacheField>
    <cacheField name="Costo" numFmtId="164">
      <sharedItems containsSemiMixedTypes="0" containsString="0" containsNumber="1" minValue="509.7" maxValue="999.5"/>
    </cacheField>
    <cacheField name="Precio" numFmtId="164">
      <sharedItems containsSemiMixedTypes="0" containsString="0" containsNumber="1" minValue="800" maxValue="1300"/>
    </cacheField>
    <cacheField name="Ganancia" numFmtId="164">
      <sharedItems containsSemiMixedTypes="0" containsString="0" containsNumber="1" minValue="100.5" maxValue="555.35"/>
    </cacheField>
    <cacheField name="Abono 1" numFmtId="164">
      <sharedItems containsBlank="1" containsMixedTypes="1" containsNumber="1" minValue="250" maxValue="1250"/>
    </cacheField>
    <cacheField name="Abono 2" numFmtId="164">
      <sharedItems containsNonDate="0" containsString="0" containsBlank="1"/>
    </cacheField>
    <cacheField name="Resta" numFmtId="164">
      <sharedItems containsMixedTypes="1" containsNumber="1" containsInteger="1" minValue="0" maxValue="1300"/>
    </cacheField>
    <cacheField name="Resultado" numFmtId="44">
      <sharedItems/>
    </cacheField>
    <cacheField name="Nombre" numFmtId="0">
      <sharedItems count="2">
        <s v="innvictus"/>
        <s v="innovasport"/>
      </sharedItems>
    </cacheField>
    <cacheField name="Pedido" numFmtId="0">
      <sharedItems containsMixedTypes="1" containsNumber="1" containsInteger="1" minValue="6471214" maxValue="6749435" count="32">
        <n v="6551237"/>
        <n v="6552972"/>
        <n v="6541056"/>
        <n v="6588129"/>
        <n v="6550715"/>
        <n v="6541057"/>
        <n v="6471214"/>
        <n v="6489412"/>
        <n v="6483569"/>
        <n v="6520208"/>
        <n v="6528953"/>
        <n v="6528982"/>
        <n v="6543654"/>
        <n v="6550981"/>
        <n v="6588121"/>
        <n v="6644656"/>
        <n v="6645754"/>
        <n v="6645921"/>
        <n v="6645940"/>
        <n v="6652405"/>
        <n v="6652515"/>
        <n v="6661490"/>
        <n v="6701816"/>
        <n v="6642692"/>
        <n v="6663439"/>
        <n v="6732497"/>
        <n v="6732510"/>
        <n v="6746225"/>
        <n v="6742353"/>
        <n v="6742359"/>
        <s v="6743045 "/>
        <n v="6749435"/>
      </sharedItems>
    </cacheField>
    <cacheField name="Guia" numFmtId="0">
      <sharedItems containsBlank="1" count="36">
        <s v="4018637011611603958479&quot;"/>
        <s v=" 5018637011611603972484&quot;"/>
        <s v="6018637011611603972219&quot;"/>
        <s v="8018637011611603993688&quot;"/>
        <s v="&quot;4018637011611603967945"/>
        <s v="9018637011611603972265&quot;"/>
        <s v="4018637011611603912216&quot;"/>
        <s v="5018637011611603925355&quot;"/>
        <s v="&quot;6018637011611603925364"/>
        <s v="2018637011611603930495&quot;"/>
        <s v="1018637011611603938180&quot;"/>
        <s v="5018637011611603954300&quot;"/>
        <s v="3018637011611603955136&quot;"/>
        <s v="&quot;5018637011611603967119"/>
        <s v="5018637011611603967114&quot;"/>
        <s v="2018637011611603967941&quot;"/>
        <s v="&quot;3018637011611603967936"/>
        <s v="&quot;4018637011611603972178"/>
        <s v="0018637011611603972175&quot;"/>
        <s v="8018637011611603993442&quot;"/>
        <s v="9018637011611603993437&quot;"/>
        <s v="3018637011611603993690&quot;"/>
        <s v="&quot;6018637011611604030289"/>
        <s v="&quot;7018637011611604032938"/>
        <s v="&quot;5018637011611604035541"/>
        <s v="&quot;5018637011611604035244"/>
        <s v="&quot;5018637011611604038219"/>
        <s v="&quot;1018637011611604039220"/>
        <s v="&quot;7018637011611604042210"/>
        <s v="&quot;7018637011611604068130"/>
        <s v="&quot;7018637011611604032372"/>
        <s v="&quot;1018637011611604041988"/>
        <s v="&quot;2018637011611604080427"/>
        <s v="&quot;1018637011611604080895"/>
        <s v="&quot;6018637011611604217574"/>
        <m/>
      </sharedItems>
    </cacheField>
    <cacheField name="Reporte" numFmtId="0">
      <sharedItems containsBlank="1" containsMixedTypes="1" containsNumber="1" containsInteger="1" minValue="3996408" maxValue="4043977" count="10">
        <n v="4016336"/>
        <n v="4043965"/>
        <n v="4043977"/>
        <s v="Genero reporte innovasport"/>
        <m/>
        <s v="entregado sin reporte"/>
        <n v="3996408"/>
        <n v="4011663"/>
        <n v="4011714"/>
        <n v="4016127"/>
      </sharedItems>
    </cacheField>
    <cacheField name="Ultima fecha de movimiento" numFmtId="14">
      <sharedItems containsNonDate="0" containsDate="1" containsString="0" containsBlank="1" minDate="2020-06-02T00:00:00" maxDate="2020-06-28T00:00:00" count="12">
        <d v="2020-06-02T00:00:00"/>
        <d v="2020-06-04T00:00:00"/>
        <d v="2020-06-03T00:00:00"/>
        <d v="2020-06-08T00:00:00"/>
        <d v="2020-06-09T00:00:00"/>
        <m/>
        <d v="2020-06-16T00:00:00"/>
        <d v="2020-06-14T00:00:00"/>
        <d v="2020-06-23T00:00:00"/>
        <d v="2020-06-24T00:00:00"/>
        <d v="2020-06-25T00:00:00"/>
        <d v="2020-06-27T00:00:00"/>
      </sharedItems>
    </cacheField>
    <cacheField name="Estatus" numFmtId="0">
      <sharedItems containsBlank="1" count="4">
        <s v="Entregado"/>
        <m u="1"/>
        <s v="La guía ha sido generada sin embargo el envío aún no es depositado en Estafeta" u="1"/>
        <s v="Transito" u="1"/>
      </sharedItems>
    </cacheField>
    <cacheField name="observaciones" numFmtId="0">
      <sharedItems containsBlank="1" count="4">
        <s v="Completo"/>
        <m u="1"/>
        <s v="Pendiente" u="1"/>
        <s v="Fuera de tiemp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s v="Hombre"/>
    <m/>
    <s v="Tenis Puma Ralph Sampson Low"/>
    <n v="27.5"/>
    <n v="949.5"/>
    <n v="1147.44"/>
    <n v="197.94000000000005"/>
    <n v="1147.44"/>
    <m/>
    <n v="0"/>
    <s v="vendido"/>
    <x v="0"/>
    <x v="0"/>
    <x v="0"/>
    <x v="0"/>
    <x v="0"/>
    <x v="0"/>
    <x v="0"/>
  </r>
  <r>
    <n v="2"/>
    <s v="Unisex"/>
    <m/>
    <s v="Tenis Puma X-Ray"/>
    <n v="25"/>
    <n v="949.5"/>
    <n v="1250"/>
    <n v="300.5"/>
    <m/>
    <m/>
    <n v="1250"/>
    <s v="disponible"/>
    <x v="0"/>
    <x v="0"/>
    <x v="0"/>
    <x v="0"/>
    <x v="0"/>
    <x v="0"/>
    <x v="0"/>
  </r>
  <r>
    <n v="3"/>
    <s v="Unisex"/>
    <m/>
    <s v="Tenis Puma X-Ray"/>
    <n v="26"/>
    <n v="749.5"/>
    <n v="1100"/>
    <n v="350.5"/>
    <n v="1100"/>
    <m/>
    <n v="0"/>
    <s v="vendido"/>
    <x v="0"/>
    <x v="1"/>
    <x v="1"/>
    <x v="1"/>
    <x v="1"/>
    <x v="0"/>
    <x v="0"/>
  </r>
  <r>
    <n v="4"/>
    <s v="Unisex"/>
    <m/>
    <s v="Tenis Puma X-Ray"/>
    <n v="27"/>
    <n v="749.5"/>
    <n v="1150"/>
    <n v="400.5"/>
    <m/>
    <m/>
    <n v="1150"/>
    <s v="disponible"/>
    <x v="0"/>
    <x v="1"/>
    <x v="1"/>
    <x v="1"/>
    <x v="1"/>
    <x v="0"/>
    <x v="0"/>
  </r>
  <r>
    <n v="5"/>
    <s v="Mujer"/>
    <m/>
    <s v="Tenis Puma Next Cage Metallic"/>
    <n v="24"/>
    <n v="749.5"/>
    <n v="1150"/>
    <n v="400.5"/>
    <n v="1150"/>
    <m/>
    <n v="0"/>
    <s v="vendido"/>
    <x v="0"/>
    <x v="2"/>
    <x v="2"/>
    <x v="2"/>
    <x v="1"/>
    <x v="0"/>
    <x v="0"/>
  </r>
  <r>
    <n v="6"/>
    <s v="Unisex"/>
    <m/>
    <s v="Tenis Puma X-Ray Glitch"/>
    <n v="23"/>
    <n v="749.5"/>
    <n v="999"/>
    <n v="249.5"/>
    <n v="999"/>
    <m/>
    <n v="0"/>
    <s v="vendido"/>
    <x v="1"/>
    <x v="3"/>
    <x v="3"/>
    <x v="2"/>
    <x v="1"/>
    <x v="0"/>
    <x v="0"/>
  </r>
  <r>
    <n v="7"/>
    <s v="Unisex"/>
    <m/>
    <s v="Tenis Puma X-Ray Glitch"/>
    <n v="23.5"/>
    <n v="749.5"/>
    <n v="1000"/>
    <n v="250.5"/>
    <n v="1000"/>
    <m/>
    <n v="0"/>
    <s v="vendido"/>
    <x v="0"/>
    <x v="2"/>
    <x v="2"/>
    <x v="2"/>
    <x v="1"/>
    <x v="0"/>
    <x v="0"/>
  </r>
  <r>
    <n v="8"/>
    <s v="Unisex"/>
    <m/>
    <s v="Tenis Puma X-Ray Glitch"/>
    <n v="24"/>
    <n v="749.5"/>
    <n v="1000"/>
    <n v="250.5"/>
    <n v="1000"/>
    <m/>
    <n v="0"/>
    <s v="vendido"/>
    <x v="1"/>
    <x v="4"/>
    <x v="4"/>
    <x v="3"/>
    <x v="1"/>
    <x v="0"/>
    <x v="0"/>
  </r>
  <r>
    <n v="9"/>
    <s v="Unisex"/>
    <m/>
    <s v="Tenis Puma X-Ray Glitch"/>
    <n v="24.5"/>
    <n v="749.5"/>
    <n v="1000"/>
    <n v="250.5"/>
    <n v="1000"/>
    <m/>
    <n v="0"/>
    <s v="vendido"/>
    <x v="0"/>
    <x v="5"/>
    <x v="5"/>
    <x v="4"/>
    <x v="2"/>
    <x v="0"/>
    <x v="0"/>
  </r>
  <r>
    <n v="10"/>
    <s v="Unisex"/>
    <m/>
    <s v="Tenis Puma X-Ray Glitch"/>
    <n v="25"/>
    <n v="749.5"/>
    <n v="950"/>
    <n v="200.5"/>
    <n v="950"/>
    <m/>
    <n v="0"/>
    <s v="vendido"/>
    <x v="1"/>
    <x v="4"/>
    <x v="4"/>
    <x v="4"/>
    <x v="2"/>
    <x v="0"/>
    <x v="0"/>
  </r>
  <r>
    <n v="11"/>
    <s v="Unisex"/>
    <m/>
    <s v="Tenis Puma X-Ray Glitch"/>
    <n v="25"/>
    <n v="749.5"/>
    <n v="1000"/>
    <n v="250.5"/>
    <n v="250"/>
    <m/>
    <n v="750"/>
    <s v="vendido a pagos"/>
    <x v="0"/>
    <x v="5"/>
    <x v="5"/>
    <x v="4"/>
    <x v="3"/>
    <x v="0"/>
    <x v="0"/>
  </r>
  <r>
    <n v="12"/>
    <s v="Mujer"/>
    <m/>
    <s v="Tenis Puma Flyer Runner"/>
    <n v="24"/>
    <n v="699.5"/>
    <n v="925"/>
    <n v="225.5"/>
    <n v="925"/>
    <m/>
    <n v="0"/>
    <s v="vendido"/>
    <x v="1"/>
    <x v="6"/>
    <x v="6"/>
    <x v="5"/>
    <x v="2"/>
    <x v="0"/>
    <x v="0"/>
  </r>
  <r>
    <n v="13"/>
    <s v="Mujer"/>
    <m/>
    <s v="Tenis Puma Flyer Runner"/>
    <n v="25"/>
    <n v="699.5"/>
    <n v="900"/>
    <n v="200.5"/>
    <n v="900"/>
    <m/>
    <n v="0"/>
    <s v="vendido"/>
    <x v="1"/>
    <x v="6"/>
    <x v="6"/>
    <x v="5"/>
    <x v="2"/>
    <x v="0"/>
    <x v="0"/>
  </r>
  <r>
    <n v="14"/>
    <s v="Unisex"/>
    <m/>
    <s v="Tenis Puma Anzarun"/>
    <n v="26"/>
    <n v="699.5"/>
    <n v="950"/>
    <n v="250.5"/>
    <n v="400"/>
    <m/>
    <n v="550"/>
    <s v="vendido a pagos"/>
    <x v="1"/>
    <x v="6"/>
    <x v="6"/>
    <x v="5"/>
    <x v="2"/>
    <x v="0"/>
    <x v="0"/>
  </r>
  <r>
    <n v="15"/>
    <s v="Unisex"/>
    <m/>
    <s v="Tenis Puma Anzarun"/>
    <n v="26.5"/>
    <n v="699.5"/>
    <n v="920"/>
    <n v="220.5"/>
    <n v="920"/>
    <m/>
    <n v="0"/>
    <s v="vendido"/>
    <x v="1"/>
    <x v="6"/>
    <x v="6"/>
    <x v="5"/>
    <x v="2"/>
    <x v="0"/>
    <x v="0"/>
  </r>
  <r>
    <n v="16"/>
    <s v="Unisex"/>
    <m/>
    <s v="Tenis Puma Anzarun"/>
    <n v="27"/>
    <n v="699.5"/>
    <n v="950"/>
    <n v="250.5"/>
    <s v="apartado"/>
    <m/>
    <e v="#VALUE!"/>
    <s v="apartados"/>
    <x v="1"/>
    <x v="6"/>
    <x v="6"/>
    <x v="5"/>
    <x v="2"/>
    <x v="0"/>
    <x v="0"/>
  </r>
  <r>
    <n v="17"/>
    <s v="Mujer"/>
    <m/>
    <s v="Tenis Puma Electron Street Eng"/>
    <n v="24.5"/>
    <n v="849.5"/>
    <n v="1250"/>
    <n v="400.5"/>
    <n v="1250"/>
    <m/>
    <n v="0"/>
    <s v="vendido"/>
    <x v="1"/>
    <x v="7"/>
    <x v="7"/>
    <x v="6"/>
    <x v="2"/>
    <x v="0"/>
    <x v="0"/>
  </r>
  <r>
    <n v="18"/>
    <s v="Mujer"/>
    <m/>
    <s v="Tenis Puma Electron Street Eng"/>
    <n v="24.5"/>
    <n v="849.5"/>
    <n v="1150"/>
    <n v="300.5"/>
    <m/>
    <m/>
    <n v="1150"/>
    <s v="disponible"/>
    <x v="1"/>
    <x v="7"/>
    <x v="8"/>
    <x v="6"/>
    <x v="2"/>
    <x v="0"/>
    <x v="0"/>
  </r>
  <r>
    <n v="19"/>
    <s v="Mujer"/>
    <m/>
    <s v="Tenis Puma Electron Street"/>
    <n v="24.5"/>
    <n v="849.5"/>
    <n v="1000"/>
    <n v="150.5"/>
    <n v="1000"/>
    <m/>
    <n v="0"/>
    <s v="vendido"/>
    <x v="1"/>
    <x v="7"/>
    <x v="8"/>
    <x v="6"/>
    <x v="2"/>
    <x v="0"/>
    <x v="0"/>
  </r>
  <r>
    <n v="20"/>
    <s v="Mujer"/>
    <m/>
    <s v="Tenis Puma Ekstra"/>
    <n v="25.5"/>
    <n v="749.5"/>
    <n v="1250"/>
    <n v="500.5"/>
    <n v="1250"/>
    <m/>
    <n v="0"/>
    <s v="vendido"/>
    <x v="1"/>
    <x v="8"/>
    <x v="9"/>
    <x v="7"/>
    <x v="3"/>
    <x v="0"/>
    <x v="0"/>
  </r>
  <r>
    <n v="21"/>
    <s v="Mujer"/>
    <m/>
    <s v="Tenis Puma Carina"/>
    <n v="24.5"/>
    <n v="849.5"/>
    <n v="1150"/>
    <n v="300.5"/>
    <m/>
    <m/>
    <n v="1150"/>
    <s v="disponible"/>
    <x v="1"/>
    <x v="8"/>
    <x v="9"/>
    <x v="7"/>
    <x v="3"/>
    <x v="0"/>
    <x v="0"/>
  </r>
  <r>
    <n v="22"/>
    <s v="Mujer"/>
    <m/>
    <s v="Basket Heart"/>
    <n v="25.5"/>
    <n v="509.7"/>
    <n v="1000"/>
    <n v="490.3"/>
    <n v="1000"/>
    <m/>
    <n v="0"/>
    <s v="vendido"/>
    <x v="1"/>
    <x v="8"/>
    <x v="9"/>
    <x v="7"/>
    <x v="3"/>
    <x v="0"/>
    <x v="0"/>
  </r>
  <r>
    <n v="23"/>
    <s v="Hombre"/>
    <m/>
    <s v="Tenis Puma Smash V2 L"/>
    <n v="26.5"/>
    <n v="699.5"/>
    <n v="850"/>
    <n v="150.5"/>
    <n v="850"/>
    <m/>
    <n v="0"/>
    <s v="vendido"/>
    <x v="1"/>
    <x v="9"/>
    <x v="10"/>
    <x v="8"/>
    <x v="3"/>
    <x v="0"/>
    <x v="0"/>
  </r>
  <r>
    <n v="24"/>
    <s v="Mujer"/>
    <m/>
    <s v="Tenis Puma Electron Street Eng Mesh"/>
    <n v="24"/>
    <n v="849.5"/>
    <n v="1150"/>
    <n v="300.5"/>
    <n v="1150"/>
    <m/>
    <n v="0"/>
    <s v="vendido"/>
    <x v="1"/>
    <x v="9"/>
    <x v="10"/>
    <x v="8"/>
    <x v="3"/>
    <x v="0"/>
    <x v="0"/>
  </r>
  <r>
    <n v="25"/>
    <s v="Mujer"/>
    <m/>
    <s v="Tenis Puma Ballast"/>
    <n v="24"/>
    <n v="849.5"/>
    <n v="1000"/>
    <n v="150.5"/>
    <n v="1000"/>
    <m/>
    <n v="0"/>
    <s v="vendido"/>
    <x v="1"/>
    <x v="9"/>
    <x v="10"/>
    <x v="8"/>
    <x v="3"/>
    <x v="0"/>
    <x v="0"/>
  </r>
  <r>
    <n v="26"/>
    <s v="Mujer"/>
    <m/>
    <s v="Tenis Puma Ballast"/>
    <n v="25"/>
    <n v="849.5"/>
    <n v="1000"/>
    <n v="150.5"/>
    <n v="1000"/>
    <m/>
    <n v="0"/>
    <s v="vendido"/>
    <x v="1"/>
    <x v="9"/>
    <x v="10"/>
    <x v="8"/>
    <x v="3"/>
    <x v="0"/>
    <x v="0"/>
  </r>
  <r>
    <n v="27"/>
    <s v="Unisex"/>
    <m/>
    <s v="Tenis Puma X-Ray"/>
    <n v="24"/>
    <n v="949.5"/>
    <n v="1200"/>
    <n v="250.5"/>
    <n v="1200"/>
    <m/>
    <n v="0"/>
    <s v="vendido"/>
    <x v="1"/>
    <x v="10"/>
    <x v="11"/>
    <x v="4"/>
    <x v="3"/>
    <x v="0"/>
    <x v="0"/>
  </r>
  <r>
    <n v="28"/>
    <s v="Hombre"/>
    <m/>
    <s v="Tenis Puma Mantra Daylight"/>
    <n v="27"/>
    <n v="949.5"/>
    <n v="1200"/>
    <n v="250.5"/>
    <n v="1200"/>
    <m/>
    <n v="0"/>
    <s v="vendido"/>
    <x v="1"/>
    <x v="10"/>
    <x v="11"/>
    <x v="4"/>
    <x v="3"/>
    <x v="0"/>
    <x v="0"/>
  </r>
  <r>
    <n v="29"/>
    <s v="Hombre"/>
    <m/>
    <s v="Tenis adidas Roguera"/>
    <n v="26.5"/>
    <n v="699.5"/>
    <n v="850"/>
    <n v="150.5"/>
    <n v="850"/>
    <m/>
    <n v="0"/>
    <s v="vendido"/>
    <x v="1"/>
    <x v="11"/>
    <x v="12"/>
    <x v="9"/>
    <x v="3"/>
    <x v="0"/>
    <x v="0"/>
  </r>
  <r>
    <n v="30"/>
    <s v="Hombre"/>
    <m/>
    <s v="Tenis adidas Roguera"/>
    <n v="28"/>
    <n v="699.5"/>
    <n v="1000"/>
    <n v="300.5"/>
    <n v="800"/>
    <m/>
    <n v="200"/>
    <s v="vendido a pagos"/>
    <x v="1"/>
    <x v="11"/>
    <x v="12"/>
    <x v="9"/>
    <x v="3"/>
    <x v="0"/>
    <x v="0"/>
  </r>
  <r>
    <n v="31"/>
    <s v="Hombre"/>
    <m/>
    <s v="Tenis Nike Air Max Advantage 3"/>
    <n v="25"/>
    <n v="849.5"/>
    <n v="1100"/>
    <n v="250.5"/>
    <n v="1100"/>
    <m/>
    <n v="0"/>
    <s v="vendido"/>
    <x v="1"/>
    <x v="12"/>
    <x v="13"/>
    <x v="3"/>
    <x v="4"/>
    <x v="0"/>
    <x v="0"/>
  </r>
  <r>
    <n v="32"/>
    <s v="Hombre"/>
    <m/>
    <s v="Tenis Nike Explore Strada"/>
    <n v="26"/>
    <n v="699.5"/>
    <n v="930"/>
    <n v="230.5"/>
    <n v="930"/>
    <m/>
    <n v="0"/>
    <s v="vendido"/>
    <x v="1"/>
    <x v="12"/>
    <x v="14"/>
    <x v="3"/>
    <x v="4"/>
    <x v="0"/>
    <x v="0"/>
  </r>
  <r>
    <n v="33"/>
    <s v="Hombre"/>
    <m/>
    <s v="Tenis Nike Air Max Alpha Trainer"/>
    <n v="27"/>
    <n v="899.5"/>
    <n v="1150"/>
    <n v="250.5"/>
    <s v="apartado"/>
    <m/>
    <e v="#VALUE!"/>
    <s v="apartados"/>
    <x v="1"/>
    <x v="12"/>
    <x v="14"/>
    <x v="3"/>
    <x v="4"/>
    <x v="0"/>
    <x v="0"/>
  </r>
  <r>
    <n v="34"/>
    <s v="Hombre"/>
    <m/>
    <s v="Tenis Nike Court Royale"/>
    <n v="25.5"/>
    <n v="584.5"/>
    <n v="900"/>
    <n v="315.5"/>
    <n v="900"/>
    <m/>
    <n v="0"/>
    <s v="vendido"/>
    <x v="1"/>
    <x v="4"/>
    <x v="15"/>
    <x v="4"/>
    <x v="2"/>
    <x v="0"/>
    <x v="0"/>
  </r>
  <r>
    <n v="35"/>
    <s v="Hombre"/>
    <m/>
    <s v="Tenis Nike Court Royale"/>
    <n v="25.5"/>
    <n v="584.5"/>
    <n v="1000"/>
    <n v="415.5"/>
    <n v="1000"/>
    <m/>
    <n v="0"/>
    <s v="vendido"/>
    <x v="1"/>
    <x v="4"/>
    <x v="16"/>
    <x v="4"/>
    <x v="2"/>
    <x v="0"/>
    <x v="0"/>
  </r>
  <r>
    <n v="36"/>
    <s v="Hombre"/>
    <m/>
    <s v="Tenis Nike Court Royale"/>
    <n v="26"/>
    <n v="584.5"/>
    <n v="800"/>
    <n v="215.5"/>
    <n v="800"/>
    <m/>
    <n v="0"/>
    <s v="vendido"/>
    <x v="1"/>
    <x v="4"/>
    <x v="16"/>
    <x v="4"/>
    <x v="2"/>
    <x v="0"/>
    <x v="0"/>
  </r>
  <r>
    <n v="37"/>
    <s v="Mujer"/>
    <m/>
    <s v="Tenis Nike Air Max Oketo"/>
    <n v="25.5"/>
    <n v="749.5"/>
    <n v="1150"/>
    <n v="400.5"/>
    <m/>
    <m/>
    <n v="1150"/>
    <s v="disponible"/>
    <x v="1"/>
    <x v="13"/>
    <x v="17"/>
    <x v="3"/>
    <x v="1"/>
    <x v="0"/>
    <x v="0"/>
  </r>
  <r>
    <n v="38"/>
    <s v="Hombre"/>
    <m/>
    <s v="Tenis Nike Legend Essential"/>
    <n v="27"/>
    <n v="674.5"/>
    <n v="950"/>
    <n v="275.5"/>
    <n v="950"/>
    <m/>
    <n v="0"/>
    <s v="vendido"/>
    <x v="1"/>
    <x v="13"/>
    <x v="18"/>
    <x v="3"/>
    <x v="1"/>
    <x v="0"/>
    <x v="0"/>
  </r>
  <r>
    <n v="39"/>
    <s v="Hombre"/>
    <m/>
    <s v="Tenis Nike Court Royale"/>
    <n v="27"/>
    <n v="574.5"/>
    <n v="880"/>
    <n v="305.5"/>
    <m/>
    <m/>
    <n v="880"/>
    <s v="disponible"/>
    <x v="1"/>
    <x v="13"/>
    <x v="18"/>
    <x v="3"/>
    <x v="1"/>
    <x v="0"/>
    <x v="0"/>
  </r>
  <r>
    <n v="40"/>
    <s v="Mujer"/>
    <m/>
    <s v="Tenis Nike Court Royale"/>
    <n v="24.5"/>
    <n v="674.5"/>
    <n v="1100"/>
    <n v="425.5"/>
    <n v="1100"/>
    <m/>
    <n v="0"/>
    <s v="vendido"/>
    <x v="1"/>
    <x v="14"/>
    <x v="19"/>
    <x v="3"/>
    <x v="3"/>
    <x v="0"/>
    <x v="0"/>
  </r>
  <r>
    <n v="41"/>
    <s v="Mujer"/>
    <m/>
    <s v="Tenis Nike Court Royale"/>
    <n v="24.5"/>
    <n v="674.5"/>
    <n v="950"/>
    <n v="275.5"/>
    <m/>
    <m/>
    <n v="950"/>
    <s v="disponible"/>
    <x v="1"/>
    <x v="14"/>
    <x v="19"/>
    <x v="3"/>
    <x v="3"/>
    <x v="0"/>
    <x v="0"/>
  </r>
  <r>
    <n v="42"/>
    <s v="Mujer"/>
    <m/>
    <s v="Tenis Nike Court Royale AC"/>
    <n v="25"/>
    <n v="674.5"/>
    <n v="1000"/>
    <n v="325.5"/>
    <n v="800"/>
    <m/>
    <n v="200"/>
    <s v="vendido a pagos"/>
    <x v="1"/>
    <x v="14"/>
    <x v="20"/>
    <x v="3"/>
    <x v="3"/>
    <x v="0"/>
    <x v="0"/>
  </r>
  <r>
    <n v="43"/>
    <s v="Unisex"/>
    <m/>
    <s v="Tenis Puma Mercedes X-Ray"/>
    <n v="27.5"/>
    <n v="899.5"/>
    <n v="1150"/>
    <n v="250.5"/>
    <n v="1150"/>
    <m/>
    <n v="0"/>
    <s v="vendido"/>
    <x v="1"/>
    <x v="3"/>
    <x v="21"/>
    <x v="3"/>
    <x v="3"/>
    <x v="0"/>
    <x v="0"/>
  </r>
  <r>
    <n v="44"/>
    <s v="Mujer"/>
    <m/>
    <s v="Tenis Puma Electron Street Eng Mesh"/>
    <n v="22.5"/>
    <n v="849.5"/>
    <n v="1150"/>
    <n v="300.5"/>
    <n v="1150"/>
    <m/>
    <n v="0"/>
    <s v="vendido"/>
    <x v="1"/>
    <x v="15"/>
    <x v="22"/>
    <x v="4"/>
    <x v="5"/>
    <x v="0"/>
    <x v="0"/>
  </r>
  <r>
    <n v="45"/>
    <s v="Mujer"/>
    <m/>
    <s v="Tenis Puma Electron Street Eng Mesh"/>
    <n v="23.5"/>
    <n v="849.5"/>
    <n v="1150"/>
    <n v="300.5"/>
    <n v="850"/>
    <m/>
    <n v="300"/>
    <s v="vendido a pagos"/>
    <x v="1"/>
    <x v="15"/>
    <x v="22"/>
    <x v="4"/>
    <x v="5"/>
    <x v="0"/>
    <x v="0"/>
  </r>
  <r>
    <n v="46"/>
    <s v="Unisex"/>
    <m/>
    <s v="Tenis Puma Ralph Sampson Lo Hoops"/>
    <n v="25"/>
    <n v="999.5"/>
    <n v="1100"/>
    <n v="100.5"/>
    <n v="1100"/>
    <m/>
    <n v="0"/>
    <s v="vendido"/>
    <x v="1"/>
    <x v="16"/>
    <x v="23"/>
    <x v="4"/>
    <x v="5"/>
    <x v="0"/>
    <x v="0"/>
  </r>
  <r>
    <n v="47"/>
    <s v="Unisex"/>
    <m/>
    <s v="Tenis Puma Ralph Sampson Lo Hoops"/>
    <n v="27"/>
    <n v="999.5"/>
    <n v="1200"/>
    <n v="200.5"/>
    <m/>
    <m/>
    <n v="1200"/>
    <s v="disponible"/>
    <x v="1"/>
    <x v="16"/>
    <x v="23"/>
    <x v="4"/>
    <x v="5"/>
    <x v="0"/>
    <x v="0"/>
  </r>
  <r>
    <n v="48"/>
    <s v="Hombre"/>
    <m/>
    <s v="Tenis Adidas Advantage"/>
    <n v="25"/>
    <n v="749.5"/>
    <n v="950"/>
    <n v="200.5"/>
    <n v="950"/>
    <m/>
    <n v="0"/>
    <s v="vendido"/>
    <x v="1"/>
    <x v="17"/>
    <x v="24"/>
    <x v="4"/>
    <x v="5"/>
    <x v="0"/>
    <x v="0"/>
  </r>
  <r>
    <n v="49"/>
    <s v="Hombre"/>
    <m/>
    <s v="Tenis Adidas Advantage"/>
    <n v="26.5"/>
    <n v="749.5"/>
    <n v="900"/>
    <n v="150.5"/>
    <n v="900"/>
    <m/>
    <n v="0"/>
    <s v="vendido"/>
    <x v="1"/>
    <x v="17"/>
    <x v="24"/>
    <x v="4"/>
    <x v="5"/>
    <x v="0"/>
    <x v="0"/>
  </r>
  <r>
    <n v="50"/>
    <s v="Hombre"/>
    <m/>
    <s v="Tenis Adidas Advantage"/>
    <n v="27"/>
    <n v="749.5"/>
    <n v="1000"/>
    <n v="250.5"/>
    <n v="400"/>
    <m/>
    <n v="600"/>
    <s v="vendido a pagos"/>
    <x v="1"/>
    <x v="17"/>
    <x v="24"/>
    <x v="4"/>
    <x v="5"/>
    <x v="0"/>
    <x v="0"/>
  </r>
  <r>
    <n v="51"/>
    <s v="Hombre"/>
    <m/>
    <s v="Tenis adidas Lite Racer 2.0"/>
    <n v="27.5"/>
    <n v="599.5"/>
    <n v="850"/>
    <n v="250.5"/>
    <n v="850"/>
    <m/>
    <n v="0"/>
    <s v="vendido"/>
    <x v="1"/>
    <x v="17"/>
    <x v="24"/>
    <x v="4"/>
    <x v="5"/>
    <x v="0"/>
    <x v="0"/>
  </r>
  <r>
    <n v="52"/>
    <s v="Hombre"/>
    <m/>
    <s v="Tenis adidas Roguera"/>
    <n v="25"/>
    <n v="699.5"/>
    <n v="850"/>
    <n v="150.5"/>
    <n v="850"/>
    <m/>
    <n v="0"/>
    <s v="vendido"/>
    <x v="1"/>
    <x v="18"/>
    <x v="25"/>
    <x v="4"/>
    <x v="5"/>
    <x v="0"/>
    <x v="0"/>
  </r>
  <r>
    <n v="53"/>
    <s v="Hombre"/>
    <m/>
    <s v="Tenis adidas Roguera"/>
    <n v="25.5"/>
    <n v="699.5"/>
    <n v="900"/>
    <n v="200.5"/>
    <n v="900"/>
    <m/>
    <n v="0"/>
    <s v="vendido"/>
    <x v="1"/>
    <x v="18"/>
    <x v="25"/>
    <x v="4"/>
    <x v="5"/>
    <x v="0"/>
    <x v="0"/>
  </r>
  <r>
    <n v="54"/>
    <s v="Hombre"/>
    <m/>
    <s v="Tenis adidas Roguera"/>
    <n v="26"/>
    <n v="699.5"/>
    <n v="900"/>
    <n v="200.5"/>
    <m/>
    <m/>
    <n v="900"/>
    <s v="disponible"/>
    <x v="1"/>
    <x v="18"/>
    <x v="25"/>
    <x v="4"/>
    <x v="5"/>
    <x v="0"/>
    <x v="0"/>
  </r>
  <r>
    <n v="55"/>
    <s v="Hombre"/>
    <m/>
    <s v="Tenis adidas Entrap"/>
    <n v="26.5"/>
    <n v="749.5"/>
    <n v="1000"/>
    <n v="250.5"/>
    <n v="1000"/>
    <m/>
    <n v="0"/>
    <s v="vendido"/>
    <x v="1"/>
    <x v="18"/>
    <x v="25"/>
    <x v="4"/>
    <x v="5"/>
    <x v="0"/>
    <x v="0"/>
  </r>
  <r>
    <n v="56"/>
    <s v="Hombre"/>
    <m/>
    <s v="Tenis adidas BBall 90s"/>
    <n v="28.5"/>
    <n v="999.5"/>
    <n v="1300"/>
    <n v="300.5"/>
    <m/>
    <m/>
    <n v="1300"/>
    <s v="disponible"/>
    <x v="1"/>
    <x v="19"/>
    <x v="26"/>
    <x v="4"/>
    <x v="6"/>
    <x v="0"/>
    <x v="0"/>
  </r>
  <r>
    <n v="57"/>
    <s v="Hombre"/>
    <m/>
    <s v="Tenis adidas Lite Racer Reborn"/>
    <n v="28.5"/>
    <n v="699.5"/>
    <n v="1000"/>
    <n v="300.5"/>
    <m/>
    <m/>
    <n v="1000"/>
    <s v="disponible"/>
    <x v="1"/>
    <x v="19"/>
    <x v="26"/>
    <x v="4"/>
    <x v="6"/>
    <x v="0"/>
    <x v="0"/>
  </r>
  <r>
    <n v="58"/>
    <s v="Hombre"/>
    <m/>
    <s v="Tenis adidas Roguera"/>
    <n v="28.5"/>
    <n v="699.5"/>
    <n v="950"/>
    <n v="250.5"/>
    <m/>
    <m/>
    <n v="950"/>
    <s v="disponible"/>
    <x v="1"/>
    <x v="19"/>
    <x v="26"/>
    <x v="4"/>
    <x v="6"/>
    <x v="0"/>
    <x v="0"/>
  </r>
  <r>
    <n v="59"/>
    <s v="Hombre"/>
    <m/>
    <s v="Tenis adidas Duramo SL"/>
    <n v="27.5"/>
    <n v="699.5"/>
    <n v="1000"/>
    <n v="300.5"/>
    <m/>
    <m/>
    <n v="1000"/>
    <s v="disponible"/>
    <x v="1"/>
    <x v="20"/>
    <x v="27"/>
    <x v="4"/>
    <x v="6"/>
    <x v="0"/>
    <x v="0"/>
  </r>
  <r>
    <n v="60"/>
    <s v="Hombre"/>
    <m/>
    <s v="Tenis adidas Lite Racer 2.0"/>
    <n v="28"/>
    <n v="599.5"/>
    <n v="900"/>
    <n v="300.5"/>
    <m/>
    <m/>
    <n v="900"/>
    <s v="disponible"/>
    <x v="1"/>
    <x v="20"/>
    <x v="27"/>
    <x v="4"/>
    <x v="6"/>
    <x v="0"/>
    <x v="0"/>
  </r>
  <r>
    <n v="61"/>
    <s v="Hombre"/>
    <m/>
    <s v="Tenis adidas Lite Racer 2.0"/>
    <n v="28.5"/>
    <n v="599.5"/>
    <n v="900"/>
    <n v="300.5"/>
    <m/>
    <m/>
    <n v="900"/>
    <s v="disponible"/>
    <x v="1"/>
    <x v="20"/>
    <x v="27"/>
    <x v="4"/>
    <x v="6"/>
    <x v="0"/>
    <x v="0"/>
  </r>
  <r>
    <n v="62"/>
    <s v="Mujer"/>
    <m/>
    <s v="Tenis Puma Electron Street Eng Mesh"/>
    <n v="23"/>
    <n v="849.5"/>
    <n v="1150"/>
    <n v="300.5"/>
    <m/>
    <m/>
    <n v="1150"/>
    <s v="disponible"/>
    <x v="1"/>
    <x v="21"/>
    <x v="28"/>
    <x v="4"/>
    <x v="7"/>
    <x v="0"/>
    <x v="0"/>
  </r>
  <r>
    <n v="63"/>
    <s v="Mujer"/>
    <m/>
    <s v="Tenis Puma Electron Street Eng Mesh"/>
    <n v="23"/>
    <n v="849.5"/>
    <n v="1150"/>
    <n v="300.5"/>
    <m/>
    <m/>
    <n v="1150"/>
    <s v="disponible"/>
    <x v="1"/>
    <x v="21"/>
    <x v="28"/>
    <x v="4"/>
    <x v="7"/>
    <x v="0"/>
    <x v="0"/>
  </r>
  <r>
    <n v="64"/>
    <s v="Hombre"/>
    <m/>
    <s v="Tenis adidas Questar Flow"/>
    <n v="27"/>
    <n v="799.5"/>
    <n v="1150"/>
    <n v="350.5"/>
    <m/>
    <m/>
    <n v="1150"/>
    <s v="disponible"/>
    <x v="1"/>
    <x v="22"/>
    <x v="29"/>
    <x v="4"/>
    <x v="8"/>
    <x v="0"/>
    <x v="0"/>
  </r>
  <r>
    <n v="65"/>
    <s v="Hombre"/>
    <m/>
    <s v="Tenis adidas Questar Flow"/>
    <n v="27.5"/>
    <n v="799.5"/>
    <n v="1150"/>
    <n v="350.5"/>
    <m/>
    <m/>
    <n v="1150"/>
    <s v="disponible"/>
    <x v="1"/>
    <x v="22"/>
    <x v="29"/>
    <x v="4"/>
    <x v="8"/>
    <x v="0"/>
    <x v="0"/>
  </r>
  <r>
    <n v="66"/>
    <s v="Hombre"/>
    <m/>
    <s v="Tenis adidas Questar Flow"/>
    <n v="27.5"/>
    <n v="799.5"/>
    <n v="1150"/>
    <n v="350.5"/>
    <m/>
    <m/>
    <n v="1150"/>
    <s v="disponible"/>
    <x v="1"/>
    <x v="22"/>
    <x v="29"/>
    <x v="4"/>
    <x v="8"/>
    <x v="0"/>
    <x v="0"/>
  </r>
  <r>
    <n v="67"/>
    <s v="Mujer"/>
    <m/>
    <s v="Tenis Puma RS-X3 Miracle"/>
    <n v="22.5"/>
    <n v="999.5"/>
    <n v="1250"/>
    <n v="250.5"/>
    <s v="apartado"/>
    <m/>
    <e v="#VALUE!"/>
    <s v="apartados"/>
    <x v="0"/>
    <x v="23"/>
    <x v="30"/>
    <x v="4"/>
    <x v="5"/>
    <x v="0"/>
    <x v="0"/>
  </r>
  <r>
    <n v="68"/>
    <s v="Mujer"/>
    <m/>
    <s v="Tenis Puma RS-X3 Miracle"/>
    <n v="22.5"/>
    <n v="999.5"/>
    <n v="1250"/>
    <n v="250.5"/>
    <n v="1250"/>
    <m/>
    <n v="0"/>
    <s v="vendido"/>
    <x v="0"/>
    <x v="23"/>
    <x v="30"/>
    <x v="4"/>
    <x v="5"/>
    <x v="0"/>
    <x v="0"/>
  </r>
  <r>
    <n v="69"/>
    <s v="Mujer"/>
    <m/>
    <s v="Tenis Puma Next Cage Metallic"/>
    <n v="23.5"/>
    <n v="899.5"/>
    <n v="1103"/>
    <n v="203.5"/>
    <n v="1103"/>
    <m/>
    <n v="0"/>
    <s v="vendido"/>
    <x v="0"/>
    <x v="24"/>
    <x v="31"/>
    <x v="4"/>
    <x v="6"/>
    <x v="0"/>
    <x v="0"/>
  </r>
  <r>
    <n v="70"/>
    <s v="Mujer"/>
    <m/>
    <s v="Tenis Puma Next Cage Metallic"/>
    <n v="23.5"/>
    <n v="899.5"/>
    <n v="1150"/>
    <n v="250.5"/>
    <m/>
    <m/>
    <n v="1150"/>
    <s v="disponible"/>
    <x v="0"/>
    <x v="24"/>
    <x v="31"/>
    <x v="4"/>
    <x v="6"/>
    <x v="0"/>
    <x v="0"/>
  </r>
  <r>
    <n v="71"/>
    <s v="Mujer"/>
    <m/>
    <s v="Tenis Puma Nuage Run"/>
    <n v="23"/>
    <n v="862"/>
    <n v="1150"/>
    <n v="288"/>
    <m/>
    <m/>
    <n v="1150"/>
    <s v="disponible"/>
    <x v="1"/>
    <x v="25"/>
    <x v="32"/>
    <x v="4"/>
    <x v="9"/>
    <x v="0"/>
    <x v="0"/>
  </r>
  <r>
    <n v="72"/>
    <s v="Mujer"/>
    <m/>
    <s v="Tenis Puma Nuage Run"/>
    <n v="23.5"/>
    <n v="862"/>
    <n v="1150"/>
    <n v="288"/>
    <m/>
    <m/>
    <n v="1150"/>
    <s v="disponible"/>
    <x v="1"/>
    <x v="25"/>
    <x v="32"/>
    <x v="4"/>
    <x v="9"/>
    <x v="0"/>
    <x v="0"/>
  </r>
  <r>
    <n v="73"/>
    <s v="Mujer"/>
    <m/>
    <s v="Tenis Nike Air Max Oketo"/>
    <n v="24"/>
    <n v="862"/>
    <n v="1150"/>
    <n v="288"/>
    <m/>
    <m/>
    <n v="1150"/>
    <s v="disponible"/>
    <x v="1"/>
    <x v="25"/>
    <x v="32"/>
    <x v="4"/>
    <x v="9"/>
    <x v="0"/>
    <x v="0"/>
  </r>
  <r>
    <n v="74"/>
    <s v="Mujer"/>
    <m/>
    <s v="Tenis Nike Air Max Oketo"/>
    <n v="24.5"/>
    <n v="862"/>
    <n v="1100"/>
    <n v="238"/>
    <n v="1100"/>
    <m/>
    <n v="0"/>
    <s v="vendido"/>
    <x v="1"/>
    <x v="25"/>
    <x v="32"/>
    <x v="4"/>
    <x v="9"/>
    <x v="0"/>
    <x v="0"/>
  </r>
  <r>
    <n v="75"/>
    <s v="Unisex"/>
    <m/>
    <s v="Tenis Puma Ekstra"/>
    <n v="24.5"/>
    <n v="862"/>
    <n v="1150"/>
    <n v="288"/>
    <m/>
    <m/>
    <n v="1150"/>
    <s v="disponible"/>
    <x v="1"/>
    <x v="26"/>
    <x v="33"/>
    <x v="4"/>
    <x v="10"/>
    <x v="0"/>
    <x v="0"/>
  </r>
  <r>
    <n v="76"/>
    <s v="Unisex"/>
    <m/>
    <s v="Tenis Puma Ekstra"/>
    <n v="25.5"/>
    <n v="862"/>
    <n v="1147.44"/>
    <n v="285.44000000000005"/>
    <n v="1147.44"/>
    <m/>
    <n v="0"/>
    <s v="vendido"/>
    <x v="1"/>
    <x v="26"/>
    <x v="33"/>
    <x v="4"/>
    <x v="10"/>
    <x v="0"/>
    <x v="0"/>
  </r>
  <r>
    <n v="77"/>
    <s v="Hombre"/>
    <m/>
    <s v="Tenis Nike Air Max Oketo"/>
    <n v="26"/>
    <n v="862"/>
    <n v="1150"/>
    <n v="288"/>
    <m/>
    <m/>
    <n v="1150"/>
    <s v="disponible"/>
    <x v="1"/>
    <x v="26"/>
    <x v="33"/>
    <x v="4"/>
    <x v="10"/>
    <x v="0"/>
    <x v="0"/>
  </r>
  <r>
    <n v="78"/>
    <s v="Hombre"/>
    <m/>
    <s v="Tenis Nike Air Max Oketo"/>
    <n v="27"/>
    <n v="862"/>
    <n v="1150"/>
    <n v="288"/>
    <m/>
    <m/>
    <n v="1150"/>
    <s v="disponible"/>
    <x v="1"/>
    <x v="26"/>
    <x v="33"/>
    <x v="4"/>
    <x v="10"/>
    <x v="0"/>
    <x v="0"/>
  </r>
  <r>
    <n v="79"/>
    <s v="Mujer"/>
    <m/>
    <s v="Tenis Puma Electron Street Eng Mesh"/>
    <n v="23"/>
    <n v="849.5"/>
    <n v="1099"/>
    <n v="249.5"/>
    <n v="1099"/>
    <m/>
    <n v="0"/>
    <s v="vendido"/>
    <x v="1"/>
    <x v="27"/>
    <x v="34"/>
    <x v="4"/>
    <x v="11"/>
    <x v="0"/>
    <x v="0"/>
  </r>
  <r>
    <n v="80"/>
    <s v="Mujer"/>
    <m/>
    <s v="Tenis Nike Air Max Excee"/>
    <n v="24"/>
    <n v="999.25"/>
    <n v="1250"/>
    <n v="250.75"/>
    <m/>
    <m/>
    <n v="1250"/>
    <s v="disponible"/>
    <x v="1"/>
    <x v="27"/>
    <x v="34"/>
    <x v="4"/>
    <x v="11"/>
    <x v="0"/>
    <x v="0"/>
  </r>
  <r>
    <n v="81"/>
    <s v="Mujer"/>
    <m/>
    <s v="Tenis Nike Air Max Excee"/>
    <n v="25"/>
    <n v="999.25"/>
    <n v="1250"/>
    <n v="250.75"/>
    <m/>
    <m/>
    <n v="1250"/>
    <s v="disponible"/>
    <x v="1"/>
    <x v="27"/>
    <x v="34"/>
    <x v="4"/>
    <x v="11"/>
    <x v="0"/>
    <x v="0"/>
  </r>
  <r>
    <n v="82"/>
    <s v="Mujer"/>
    <m/>
    <s v="Tenis Puma Nuage Run"/>
    <n v="25"/>
    <n v="849.5"/>
    <n v="1150"/>
    <n v="300.5"/>
    <m/>
    <m/>
    <n v="1150"/>
    <s v="disponible"/>
    <x v="1"/>
    <x v="27"/>
    <x v="34"/>
    <x v="4"/>
    <x v="11"/>
    <x v="0"/>
    <x v="0"/>
  </r>
  <r>
    <n v="83"/>
    <s v="Mujer"/>
    <m/>
    <s v="Tenis Puma Next Cage Metallic"/>
    <n v="23"/>
    <n v="699.5"/>
    <n v="1150"/>
    <n v="450.5"/>
    <n v="1150"/>
    <m/>
    <n v="0"/>
    <s v="vendido"/>
    <x v="0"/>
    <x v="28"/>
    <x v="35"/>
    <x v="4"/>
    <x v="10"/>
    <x v="0"/>
    <x v="0"/>
  </r>
  <r>
    <n v="84"/>
    <s v="Mujer"/>
    <m/>
    <s v="Tenis Puma Next Cage Metallic"/>
    <n v="24"/>
    <n v="699.5"/>
    <n v="1150"/>
    <n v="450.5"/>
    <m/>
    <m/>
    <n v="1150"/>
    <s v="disponible"/>
    <x v="0"/>
    <x v="28"/>
    <x v="35"/>
    <x v="4"/>
    <x v="10"/>
    <x v="0"/>
    <x v="0"/>
  </r>
  <r>
    <n v="85"/>
    <s v="Unisex"/>
    <m/>
    <s v="Tenis Puma X-Ray Game"/>
    <n v="23.5"/>
    <n v="749.5"/>
    <n v="1000"/>
    <n v="250.5"/>
    <n v="1000"/>
    <m/>
    <n v="0"/>
    <s v="vendido"/>
    <x v="0"/>
    <x v="29"/>
    <x v="35"/>
    <x v="4"/>
    <x v="10"/>
    <x v="0"/>
    <x v="0"/>
  </r>
  <r>
    <n v="86"/>
    <s v="Unisex"/>
    <m/>
    <s v="Tenis Puma X-Ray Game"/>
    <n v="24"/>
    <n v="749.5"/>
    <n v="1150"/>
    <n v="400.5"/>
    <n v="1150"/>
    <m/>
    <n v="0"/>
    <s v="vendido"/>
    <x v="0"/>
    <x v="29"/>
    <x v="35"/>
    <x v="4"/>
    <x v="10"/>
    <x v="0"/>
    <x v="0"/>
  </r>
  <r>
    <n v="87"/>
    <s v="Mujer"/>
    <m/>
    <s v="Tenis Puma Pacer Next Cage Glitter"/>
    <n v="23"/>
    <n v="594.65"/>
    <n v="1150"/>
    <n v="555.35"/>
    <n v="1150"/>
    <m/>
    <n v="0"/>
    <s v="vendido"/>
    <x v="0"/>
    <x v="30"/>
    <x v="35"/>
    <x v="4"/>
    <x v="11"/>
    <x v="0"/>
    <x v="0"/>
  </r>
  <r>
    <n v="88"/>
    <s v="Mujer"/>
    <m/>
    <s v="Tenis Puma Pacer Next Cage Glitter"/>
    <n v="24"/>
    <n v="594.65"/>
    <n v="1150"/>
    <n v="555.35"/>
    <m/>
    <m/>
    <n v="1150"/>
    <s v="disponible"/>
    <x v="0"/>
    <x v="30"/>
    <x v="35"/>
    <x v="4"/>
    <x v="11"/>
    <x v="0"/>
    <x v="0"/>
  </r>
  <r>
    <n v="89"/>
    <s v="Unisex"/>
    <m/>
    <s v="Tenis Puma RS-X3 Puzzle"/>
    <n v="24.5"/>
    <n v="799.5"/>
    <n v="1000"/>
    <n v="200.5"/>
    <n v="1000"/>
    <m/>
    <n v="0"/>
    <s v="vendido"/>
    <x v="0"/>
    <x v="31"/>
    <x v="35"/>
    <x v="4"/>
    <x v="11"/>
    <x v="0"/>
    <x v="0"/>
  </r>
  <r>
    <n v="90"/>
    <s v="Unisex"/>
    <m/>
    <s v="Tenis Puma RS-X3 Puzzle"/>
    <n v="25"/>
    <n v="799.5"/>
    <n v="1100"/>
    <n v="300.5"/>
    <n v="1100"/>
    <m/>
    <n v="0"/>
    <s v="vendido"/>
    <x v="0"/>
    <x v="31"/>
    <x v="35"/>
    <x v="4"/>
    <x v="1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E8CB2-BA2A-4E96-8CF6-09209EC0C0A9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4:G46" firstHeaderRow="1" firstDataRow="1" firstDataCol="7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 defaultSubtotal="0">
      <items count="2">
        <item x="1"/>
        <item x="0"/>
      </items>
    </pivotField>
    <pivotField axis="axisRow" compact="0" outline="0" showAll="0" defaultSubtotal="0">
      <items count="32">
        <item x="6"/>
        <item x="8"/>
        <item x="7"/>
        <item x="9"/>
        <item x="10"/>
        <item x="11"/>
        <item x="2"/>
        <item x="5"/>
        <item x="12"/>
        <item x="4"/>
        <item x="13"/>
        <item x="0"/>
        <item x="1"/>
        <item x="14"/>
        <item x="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outline="0" showAll="0" defaultSubtotal="0">
      <items count="36">
        <item x="1"/>
        <item x="18"/>
        <item x="10"/>
        <item x="9"/>
        <item x="15"/>
        <item x="12"/>
        <item x="21"/>
        <item x="6"/>
        <item x="0"/>
        <item x="7"/>
        <item x="11"/>
        <item x="14"/>
        <item x="2"/>
        <item x="19"/>
        <item x="3"/>
        <item x="5"/>
        <item x="20"/>
        <item x="4"/>
        <item x="8"/>
        <item x="13"/>
        <item x="16"/>
        <item x="17"/>
        <item x="22"/>
        <item x="23"/>
        <item x="24"/>
        <item x="25"/>
        <item x="26"/>
        <item x="27"/>
        <item x="28"/>
        <item x="29"/>
        <item x="30"/>
        <item x="35"/>
        <item x="31"/>
        <item x="32"/>
        <item x="33"/>
        <item x="34"/>
      </items>
    </pivotField>
    <pivotField axis="axisRow" compact="0" outline="0" showAll="0" defaultSubtotal="0">
      <items count="10">
        <item x="6"/>
        <item x="7"/>
        <item x="8"/>
        <item x="9"/>
        <item x="0"/>
        <item x="1"/>
        <item x="2"/>
        <item x="4"/>
        <item x="5"/>
        <item x="3"/>
      </items>
    </pivotField>
    <pivotField axis="axisRow" compact="0" numFmtId="14" outline="0" showAll="0" defaultSubtotal="0">
      <items count="12">
        <item x="0"/>
        <item x="2"/>
        <item x="1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4">
        <item x="0"/>
        <item m="1" x="3"/>
        <item m="1" x="2"/>
        <item m="1" x="1"/>
      </items>
    </pivotField>
    <pivotField axis="axisRow" compact="0" outline="0" showAll="0" defaultSubtotal="0">
      <items count="4">
        <item m="1" x="1"/>
        <item x="0"/>
        <item m="1" x="3"/>
        <item m="1" x="2"/>
      </items>
    </pivotField>
  </pivotFields>
  <rowFields count="7">
    <field x="18"/>
    <field x="12"/>
    <field x="13"/>
    <field x="14"/>
    <field x="17"/>
    <field x="16"/>
    <field x="15"/>
  </rowFields>
  <rowItems count="42">
    <i>
      <x v="1"/>
      <x/>
      <x/>
      <x v="7"/>
      <x/>
      <x v="1"/>
      <x v="8"/>
    </i>
    <i r="2">
      <x v="1"/>
      <x v="3"/>
      <x/>
      <x v="3"/>
      <x v="1"/>
    </i>
    <i r="2">
      <x v="2"/>
      <x v="9"/>
      <x/>
      <x v="1"/>
      <x/>
    </i>
    <i r="3">
      <x v="18"/>
      <x/>
      <x v="1"/>
      <x/>
    </i>
    <i r="2">
      <x v="3"/>
      <x v="2"/>
      <x/>
      <x v="3"/>
      <x v="2"/>
    </i>
    <i r="2">
      <x v="4"/>
      <x v="10"/>
      <x/>
      <x v="3"/>
      <x v="7"/>
    </i>
    <i r="2">
      <x v="5"/>
      <x v="5"/>
      <x/>
      <x v="3"/>
      <x v="3"/>
    </i>
    <i r="2">
      <x v="8"/>
      <x v="11"/>
      <x/>
      <x v="4"/>
      <x v="9"/>
    </i>
    <i r="3">
      <x v="19"/>
      <x/>
      <x v="4"/>
      <x v="9"/>
    </i>
    <i r="2">
      <x v="9"/>
      <x v="4"/>
      <x/>
      <x v="1"/>
      <x v="7"/>
    </i>
    <i r="3">
      <x v="17"/>
      <x/>
      <x v="1"/>
      <x v="7"/>
    </i>
    <i r="5">
      <x v="2"/>
      <x v="9"/>
    </i>
    <i r="3">
      <x v="20"/>
      <x/>
      <x v="1"/>
      <x v="7"/>
    </i>
    <i r="2">
      <x v="10"/>
      <x v="1"/>
      <x/>
      <x v="2"/>
      <x v="9"/>
    </i>
    <i r="3">
      <x v="21"/>
      <x/>
      <x v="2"/>
      <x v="9"/>
    </i>
    <i r="2">
      <x v="13"/>
      <x v="13"/>
      <x/>
      <x v="3"/>
      <x v="9"/>
    </i>
    <i r="3">
      <x v="16"/>
      <x/>
      <x v="3"/>
      <x v="9"/>
    </i>
    <i r="2">
      <x v="14"/>
      <x v="6"/>
      <x/>
      <x v="3"/>
      <x v="9"/>
    </i>
    <i r="3">
      <x v="14"/>
      <x/>
      <x v="2"/>
      <x v="6"/>
    </i>
    <i r="2">
      <x v="15"/>
      <x v="22"/>
      <x/>
      <x v="5"/>
      <x v="7"/>
    </i>
    <i r="2">
      <x v="16"/>
      <x v="23"/>
      <x/>
      <x v="5"/>
      <x v="7"/>
    </i>
    <i r="2">
      <x v="17"/>
      <x v="24"/>
      <x/>
      <x v="5"/>
      <x v="7"/>
    </i>
    <i r="2">
      <x v="18"/>
      <x v="25"/>
      <x/>
      <x v="5"/>
      <x v="7"/>
    </i>
    <i r="2">
      <x v="19"/>
      <x v="26"/>
      <x/>
      <x v="6"/>
      <x v="7"/>
    </i>
    <i r="2">
      <x v="20"/>
      <x v="27"/>
      <x/>
      <x v="6"/>
      <x v="7"/>
    </i>
    <i r="2">
      <x v="21"/>
      <x v="28"/>
      <x/>
      <x v="7"/>
      <x v="7"/>
    </i>
    <i r="2">
      <x v="22"/>
      <x v="29"/>
      <x/>
      <x v="8"/>
      <x v="7"/>
    </i>
    <i r="2">
      <x v="25"/>
      <x v="33"/>
      <x/>
      <x v="9"/>
      <x v="7"/>
    </i>
    <i r="2">
      <x v="26"/>
      <x v="34"/>
      <x/>
      <x v="10"/>
      <x v="7"/>
    </i>
    <i r="2">
      <x v="27"/>
      <x v="35"/>
      <x/>
      <x v="11"/>
      <x v="7"/>
    </i>
    <i r="1">
      <x v="1"/>
      <x v="6"/>
      <x v="12"/>
      <x/>
      <x v="2"/>
      <x v="6"/>
    </i>
    <i r="2">
      <x v="7"/>
      <x v="15"/>
      <x/>
      <x v="1"/>
      <x v="7"/>
    </i>
    <i r="5">
      <x v="3"/>
      <x v="7"/>
    </i>
    <i r="2">
      <x v="11"/>
      <x v="8"/>
      <x/>
      <x/>
      <x v="4"/>
    </i>
    <i r="2">
      <x v="12"/>
      <x/>
      <x/>
      <x v="2"/>
      <x v="5"/>
    </i>
    <i r="2">
      <x v="23"/>
      <x v="30"/>
      <x/>
      <x v="5"/>
      <x v="7"/>
    </i>
    <i r="2">
      <x v="24"/>
      <x v="32"/>
      <x/>
      <x v="6"/>
      <x v="7"/>
    </i>
    <i r="2">
      <x v="28"/>
      <x v="31"/>
      <x/>
      <x v="10"/>
      <x v="7"/>
    </i>
    <i r="2">
      <x v="29"/>
      <x v="31"/>
      <x/>
      <x v="10"/>
      <x v="7"/>
    </i>
    <i r="2">
      <x v="30"/>
      <x v="31"/>
      <x/>
      <x v="11"/>
      <x v="7"/>
    </i>
    <i r="2">
      <x v="31"/>
      <x v="31"/>
      <x/>
      <x v="11"/>
      <x v="7"/>
    </i>
    <i t="grand">
      <x/>
    </i>
  </rowItems>
  <colItems count="1">
    <i/>
  </colItems>
  <formats count="111">
    <format dxfId="113">
      <pivotArea dataOnly="0" labelOnly="1" outline="0" fieldPosition="0">
        <references count="3">
          <reference field="13" count="1" selected="0">
            <x v="0"/>
          </reference>
          <reference field="14" count="1" selected="0">
            <x v="7"/>
          </reference>
          <reference field="17" count="1">
            <x v="0"/>
          </reference>
        </references>
      </pivotArea>
    </format>
    <format dxfId="112">
      <pivotArea dataOnly="0" labelOnly="1" outline="0" fieldPosition="0">
        <references count="5">
          <reference field="13" count="1" selected="0">
            <x v="0"/>
          </reference>
          <reference field="14" count="1" selected="0">
            <x v="7"/>
          </reference>
          <reference field="15" count="1">
            <x v="8"/>
          </reference>
          <reference field="16" count="1" selected="0">
            <x v="1"/>
          </reference>
          <reference field="17" count="1" selected="0">
            <x v="0"/>
          </reference>
        </references>
      </pivotArea>
    </format>
    <format dxfId="111">
      <pivotArea dataOnly="0" labelOnly="1" outline="0" fieldPosition="0">
        <references count="5">
          <reference field="13" count="1" selected="0">
            <x v="8"/>
          </reference>
          <reference field="14" count="1" selected="0">
            <x v="11"/>
          </reference>
          <reference field="15" count="1">
            <x v="7"/>
          </reference>
          <reference field="16" count="1" selected="0">
            <x v="1"/>
          </reference>
          <reference field="17" count="1" selected="0">
            <x v="1"/>
          </reference>
        </references>
      </pivotArea>
    </format>
    <format dxfId="110">
      <pivotArea dataOnly="0" labelOnly="1" outline="0" fieldPosition="0">
        <references count="1">
          <reference field="13" count="11">
            <x v="0"/>
            <x v="1"/>
            <x v="2"/>
            <x v="3"/>
            <x v="4"/>
            <x v="5"/>
            <x v="8"/>
            <x v="9"/>
            <x v="10"/>
            <x v="13"/>
            <x v="14"/>
          </reference>
        </references>
      </pivotArea>
    </format>
    <format dxfId="109">
      <pivotArea dataOnly="0" labelOnly="1" outline="0" fieldPosition="0">
        <references count="2">
          <reference field="13" count="1" selected="0">
            <x v="0"/>
          </reference>
          <reference field="14" count="1">
            <x v="7"/>
          </reference>
        </references>
      </pivotArea>
    </format>
    <format dxfId="108">
      <pivotArea dataOnly="0" labelOnly="1" outline="0" fieldPosition="0">
        <references count="2">
          <reference field="13" count="1" selected="0">
            <x v="1"/>
          </reference>
          <reference field="14" count="1">
            <x v="3"/>
          </reference>
        </references>
      </pivotArea>
    </format>
    <format dxfId="107">
      <pivotArea dataOnly="0" labelOnly="1" outline="0" fieldPosition="0">
        <references count="2">
          <reference field="13" count="1" selected="0">
            <x v="2"/>
          </reference>
          <reference field="14" count="1">
            <x v="9"/>
          </reference>
        </references>
      </pivotArea>
    </format>
    <format dxfId="106">
      <pivotArea dataOnly="0" labelOnly="1" outline="0" fieldPosition="0">
        <references count="2">
          <reference field="13" count="1" selected="0">
            <x v="3"/>
          </reference>
          <reference field="14" count="1">
            <x v="2"/>
          </reference>
        </references>
      </pivotArea>
    </format>
    <format dxfId="105">
      <pivotArea dataOnly="0" labelOnly="1" outline="0" fieldPosition="0">
        <references count="2">
          <reference field="13" count="1" selected="0">
            <x v="4"/>
          </reference>
          <reference field="14" count="1">
            <x v="10"/>
          </reference>
        </references>
      </pivotArea>
    </format>
    <format dxfId="104">
      <pivotArea dataOnly="0" labelOnly="1" outline="0" fieldPosition="0">
        <references count="2">
          <reference field="13" count="1" selected="0">
            <x v="5"/>
          </reference>
          <reference field="14" count="1">
            <x v="5"/>
          </reference>
        </references>
      </pivotArea>
    </format>
    <format dxfId="103">
      <pivotArea dataOnly="0" labelOnly="1" outline="0" fieldPosition="0">
        <references count="2">
          <reference field="13" count="1" selected="0">
            <x v="8"/>
          </reference>
          <reference field="14" count="1">
            <x v="11"/>
          </reference>
        </references>
      </pivotArea>
    </format>
    <format dxfId="102">
      <pivotArea dataOnly="0" labelOnly="1" outline="0" fieldPosition="0">
        <references count="2">
          <reference field="13" count="1" selected="0">
            <x v="9"/>
          </reference>
          <reference field="14" count="1">
            <x v="4"/>
          </reference>
        </references>
      </pivotArea>
    </format>
    <format dxfId="101">
      <pivotArea dataOnly="0" labelOnly="1" outline="0" fieldPosition="0">
        <references count="2">
          <reference field="13" count="1" selected="0">
            <x v="10"/>
          </reference>
          <reference field="14" count="1">
            <x v="1"/>
          </reference>
        </references>
      </pivotArea>
    </format>
    <format dxfId="100">
      <pivotArea dataOnly="0" labelOnly="1" outline="0" fieldPosition="0">
        <references count="2">
          <reference field="13" count="1" selected="0">
            <x v="13"/>
          </reference>
          <reference field="14" count="2">
            <x v="13"/>
            <x v="16"/>
          </reference>
        </references>
      </pivotArea>
    </format>
    <format dxfId="99">
      <pivotArea dataOnly="0" labelOnly="1" outline="0" fieldPosition="0">
        <references count="2">
          <reference field="13" count="1" selected="0">
            <x v="14"/>
          </reference>
          <reference field="14" count="2">
            <x v="6"/>
            <x v="14"/>
          </reference>
        </references>
      </pivotArea>
    </format>
    <format dxfId="98">
      <pivotArea dataOnly="0" labelOnly="1" outline="0" fieldPosition="0">
        <references count="3">
          <reference field="13" count="1" selected="0">
            <x v="0"/>
          </reference>
          <reference field="14" count="1" selected="0">
            <x v="7"/>
          </reference>
          <reference field="17" count="1">
            <x v="0"/>
          </reference>
        </references>
      </pivotArea>
    </format>
    <format dxfId="97">
      <pivotArea dataOnly="0" labelOnly="1" outline="0" fieldPosition="0">
        <references count="3">
          <reference field="13" count="1" selected="0">
            <x v="8"/>
          </reference>
          <reference field="14" count="1" selected="0">
            <x v="11"/>
          </reference>
          <reference field="17" count="1">
            <x v="1"/>
          </reference>
        </references>
      </pivotArea>
    </format>
    <format dxfId="96">
      <pivotArea dataOnly="0" labelOnly="1" outline="0" fieldPosition="0">
        <references count="4">
          <reference field="13" count="1" selected="0">
            <x v="0"/>
          </reference>
          <reference field="14" count="1" selected="0">
            <x v="7"/>
          </reference>
          <reference field="16" count="1">
            <x v="1"/>
          </reference>
          <reference field="17" count="1" selected="0">
            <x v="0"/>
          </reference>
        </references>
      </pivotArea>
    </format>
    <format dxfId="95">
      <pivotArea dataOnly="0" labelOnly="1" outline="0" fieldPosition="0">
        <references count="4">
          <reference field="13" count="1" selected="0">
            <x v="8"/>
          </reference>
          <reference field="14" count="1" selected="0">
            <x v="11"/>
          </reference>
          <reference field="16" count="1">
            <x v="1"/>
          </reference>
          <reference field="17" count="1" selected="0">
            <x v="1"/>
          </reference>
        </references>
      </pivotArea>
    </format>
    <format dxfId="94">
      <pivotArea dataOnly="0" labelOnly="1" outline="0" fieldPosition="0">
        <references count="5">
          <reference field="13" count="1" selected="0">
            <x v="0"/>
          </reference>
          <reference field="14" count="1" selected="0">
            <x v="7"/>
          </reference>
          <reference field="15" count="1">
            <x v="8"/>
          </reference>
          <reference field="16" count="1" selected="0">
            <x v="1"/>
          </reference>
          <reference field="17" count="1" selected="0">
            <x v="0"/>
          </reference>
        </references>
      </pivotArea>
    </format>
    <format dxfId="93">
      <pivotArea dataOnly="0" labelOnly="1" outline="0" fieldPosition="0">
        <references count="5">
          <reference field="13" count="1" selected="0">
            <x v="8"/>
          </reference>
          <reference field="14" count="1" selected="0">
            <x v="11"/>
          </reference>
          <reference field="15" count="1">
            <x v="7"/>
          </reference>
          <reference field="16" count="1" selected="0">
            <x v="1"/>
          </reference>
          <reference field="17" count="1" selected="0">
            <x v="1"/>
          </reference>
        </references>
      </pivotArea>
    </format>
    <format dxfId="92">
      <pivotArea dataOnly="0" labelOnly="1" outline="0" fieldPosition="0">
        <references count="6">
          <reference field="13" count="1" selected="0">
            <x v="0"/>
          </reference>
          <reference field="14" count="1" selected="0">
            <x v="7"/>
          </reference>
          <reference field="15" count="1" selected="0">
            <x v="8"/>
          </reference>
          <reference field="16" count="1" selected="0">
            <x v="1"/>
          </reference>
          <reference field="17" count="1" selected="0">
            <x v="0"/>
          </reference>
          <reference field="18" count="1">
            <x v="1"/>
          </reference>
        </references>
      </pivotArea>
    </format>
    <format dxfId="91">
      <pivotArea dataOnly="0" labelOnly="1" outline="0" fieldPosition="0">
        <references count="7">
          <reference field="12" count="1" selected="0">
            <x v="0"/>
          </reference>
          <reference field="13" count="1" selected="0">
            <x v="8"/>
          </reference>
          <reference field="14" count="1" selected="0">
            <x v="11"/>
          </reference>
          <reference field="15" count="1" selected="0">
            <x v="7"/>
          </reference>
          <reference field="16" count="1" selected="0">
            <x v="1"/>
          </reference>
          <reference field="17" count="1" selected="0">
            <x v="1"/>
          </reference>
          <reference field="18" count="0"/>
        </references>
      </pivotArea>
    </format>
    <format dxfId="90">
      <pivotArea dataOnly="0" labelOnly="1" outline="0" fieldPosition="0">
        <references count="7">
          <reference field="12" count="1" selected="0">
            <x v="0"/>
          </reference>
          <reference field="13" count="1" selected="0">
            <x v="9"/>
          </reference>
          <reference field="14" count="1" selected="0">
            <x v="4"/>
          </reference>
          <reference field="15" count="1" selected="0">
            <x v="7"/>
          </reference>
          <reference field="16" count="1" selected="0">
            <x v="1"/>
          </reference>
          <reference field="17" count="1" selected="0">
            <x v="1"/>
          </reference>
          <reference field="18" count="0"/>
        </references>
      </pivotArea>
    </format>
    <format dxfId="89">
      <pivotArea dataOnly="0" labelOnly="1" outline="0" fieldPosition="0">
        <references count="1">
          <reference field="12" count="0"/>
        </references>
      </pivotArea>
    </format>
    <format dxfId="88">
      <pivotArea dataOnly="0" labelOnly="1" outline="0" fieldPosition="0">
        <references count="2">
          <reference field="12" count="1" selected="0">
            <x v="0"/>
          </reference>
          <reference field="13" count="11">
            <x v="0"/>
            <x v="1"/>
            <x v="2"/>
            <x v="3"/>
            <x v="4"/>
            <x v="5"/>
            <x v="8"/>
            <x v="9"/>
            <x v="10"/>
            <x v="13"/>
            <x v="14"/>
          </reference>
        </references>
      </pivotArea>
    </format>
    <format dxfId="87">
      <pivotArea dataOnly="0" labelOnly="1" outline="0" fieldPosition="0">
        <references count="2">
          <reference field="12" count="1" selected="0">
            <x v="1"/>
          </reference>
          <reference field="13" count="4">
            <x v="6"/>
            <x v="7"/>
            <x v="11"/>
            <x v="12"/>
          </reference>
        </references>
      </pivotArea>
    </format>
    <format dxfId="86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0"/>
          </reference>
          <reference field="14" count="1">
            <x v="7"/>
          </reference>
        </references>
      </pivotArea>
    </format>
    <format dxfId="85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1"/>
          </reference>
          <reference field="14" count="1">
            <x v="3"/>
          </reference>
        </references>
      </pivotArea>
    </format>
    <format dxfId="84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2"/>
          </reference>
          <reference field="14" count="1">
            <x v="9"/>
          </reference>
        </references>
      </pivotArea>
    </format>
    <format dxfId="83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3"/>
          </reference>
          <reference field="14" count="1">
            <x v="2"/>
          </reference>
        </references>
      </pivotArea>
    </format>
    <format dxfId="82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4"/>
          </reference>
          <reference field="14" count="1">
            <x v="10"/>
          </reference>
        </references>
      </pivotArea>
    </format>
    <format dxfId="81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5"/>
          </reference>
          <reference field="14" count="1">
            <x v="5"/>
          </reference>
        </references>
      </pivotArea>
    </format>
    <format dxfId="80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8"/>
          </reference>
          <reference field="14" count="1">
            <x v="11"/>
          </reference>
        </references>
      </pivotArea>
    </format>
    <format dxfId="79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9"/>
          </reference>
          <reference field="14" count="1">
            <x v="4"/>
          </reference>
        </references>
      </pivotArea>
    </format>
    <format dxfId="78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10"/>
          </reference>
          <reference field="14" count="1">
            <x v="1"/>
          </reference>
        </references>
      </pivotArea>
    </format>
    <format dxfId="77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13"/>
          </reference>
          <reference field="14" count="2">
            <x v="13"/>
            <x v="16"/>
          </reference>
        </references>
      </pivotArea>
    </format>
    <format dxfId="76">
      <pivotArea dataOnly="0" labelOnly="1" outline="0" fieldPosition="0">
        <references count="3">
          <reference field="12" count="1" selected="0">
            <x v="0"/>
          </reference>
          <reference field="13" count="1" selected="0">
            <x v="14"/>
          </reference>
          <reference field="14" count="2">
            <x v="6"/>
            <x v="14"/>
          </reference>
        </references>
      </pivotArea>
    </format>
    <format dxfId="75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6"/>
          </reference>
          <reference field="14" count="1">
            <x v="12"/>
          </reference>
        </references>
      </pivotArea>
    </format>
    <format dxfId="74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7"/>
          </reference>
          <reference field="14" count="1">
            <x v="15"/>
          </reference>
        </references>
      </pivotArea>
    </format>
    <format dxfId="73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11"/>
          </reference>
          <reference field="14" count="1">
            <x v="8"/>
          </reference>
        </references>
      </pivotArea>
    </format>
    <format dxfId="72">
      <pivotArea dataOnly="0" labelOnly="1" outline="0" fieldPosition="0">
        <references count="3">
          <reference field="12" count="1" selected="0">
            <x v="1"/>
          </reference>
          <reference field="13" count="1" selected="0">
            <x v="12"/>
          </reference>
          <reference field="14" count="1">
            <x v="0"/>
          </reference>
        </references>
      </pivotArea>
    </format>
    <format dxfId="71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7"/>
          </reference>
          <reference field="17" count="1">
            <x v="0"/>
          </reference>
        </references>
      </pivotArea>
    </format>
    <format dxfId="70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8"/>
          </reference>
          <reference field="14" count="1" selected="0">
            <x v="11"/>
          </reference>
          <reference field="17" count="1">
            <x v="1"/>
          </reference>
        </references>
      </pivotArea>
    </format>
    <format dxfId="69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1"/>
          </reference>
          <reference field="14" count="1" selected="0">
            <x v="8"/>
          </reference>
          <reference field="17" count="1">
            <x v="1"/>
          </reference>
        </references>
      </pivotArea>
    </format>
    <format dxfId="68">
      <pivotArea dataOnly="0" labelOnly="1" outline="0" fieldPosition="0">
        <references count="5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7"/>
          </reference>
          <reference field="16" count="1">
            <x v="1"/>
          </reference>
          <reference field="17" count="1" selected="0">
            <x v="0"/>
          </reference>
        </references>
      </pivotArea>
    </format>
    <format dxfId="67">
      <pivotArea dataOnly="0" labelOnly="1" outline="0" fieldPosition="0">
        <references count="5">
          <reference field="12" count="1" selected="0">
            <x v="0"/>
          </reference>
          <reference field="13" count="1" selected="0">
            <x v="8"/>
          </reference>
          <reference field="14" count="1" selected="0">
            <x v="11"/>
          </reference>
          <reference field="16" count="1">
            <x v="1"/>
          </reference>
          <reference field="17" count="1" selected="0">
            <x v="1"/>
          </reference>
        </references>
      </pivotArea>
    </format>
    <format dxfId="66">
      <pivotArea dataOnly="0" labelOnly="1" outline="0" fieldPosition="0">
        <references count="5">
          <reference field="12" count="1" selected="0">
            <x v="1"/>
          </reference>
          <reference field="13" count="1" selected="0">
            <x v="11"/>
          </reference>
          <reference field="14" count="1" selected="0">
            <x v="8"/>
          </reference>
          <reference field="16" count="1">
            <x v="0"/>
          </reference>
          <reference field="17" count="1" selected="0">
            <x v="1"/>
          </reference>
        </references>
      </pivotArea>
    </format>
    <format dxfId="65">
      <pivotArea dataOnly="0" labelOnly="1" outline="0" fieldPosition="0">
        <references count="6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7"/>
          </reference>
          <reference field="15" count="1">
            <x v="8"/>
          </reference>
          <reference field="16" count="1" selected="0">
            <x v="1"/>
          </reference>
          <reference field="17" count="1" selected="0">
            <x v="0"/>
          </reference>
        </references>
      </pivotArea>
    </format>
    <format dxfId="64">
      <pivotArea dataOnly="0" labelOnly="1" outline="0" fieldPosition="0">
        <references count="6">
          <reference field="12" count="1" selected="0">
            <x v="0"/>
          </reference>
          <reference field="13" count="1" selected="0">
            <x v="8"/>
          </reference>
          <reference field="14" count="1" selected="0">
            <x v="11"/>
          </reference>
          <reference field="15" count="1">
            <x v="7"/>
          </reference>
          <reference field="16" count="1" selected="0">
            <x v="1"/>
          </reference>
          <reference field="17" count="1" selected="0">
            <x v="1"/>
          </reference>
        </references>
      </pivotArea>
    </format>
    <format dxfId="63">
      <pivotArea dataOnly="0" labelOnly="1" outline="0" fieldPosition="0">
        <references count="6">
          <reference field="12" count="1" selected="0">
            <x v="1"/>
          </reference>
          <reference field="13" count="1" selected="0">
            <x v="11"/>
          </reference>
          <reference field="14" count="1" selected="0">
            <x v="8"/>
          </reference>
          <reference field="15" count="1">
            <x v="4"/>
          </reference>
          <reference field="16" count="1" selected="0">
            <x v="0"/>
          </reference>
          <reference field="17" count="1" selected="0">
            <x v="1"/>
          </reference>
        </references>
      </pivotArea>
    </format>
    <format dxfId="62">
      <pivotArea dataOnly="0" labelOnly="1" outline="0" fieldPosition="0">
        <references count="7"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7"/>
          </reference>
          <reference field="15" count="1" selected="0">
            <x v="8"/>
          </reference>
          <reference field="16" count="1" selected="0">
            <x v="1"/>
          </reference>
          <reference field="17" count="1" selected="0">
            <x v="0"/>
          </reference>
          <reference field="18" count="1">
            <x v="1"/>
          </reference>
        </references>
      </pivotArea>
    </format>
    <format dxfId="61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>
            <x v="7"/>
          </reference>
          <reference field="18" count="1" selected="0">
            <x v="1"/>
          </reference>
        </references>
      </pivotArea>
    </format>
    <format dxfId="60">
      <pivotArea dataOnly="0" labelOnly="1" outline="0" fieldPosition="0">
        <references count="3">
          <reference field="12" count="1" selected="0">
            <x v="1"/>
          </reference>
          <reference field="13" count="1">
            <x v="7"/>
          </reference>
          <reference field="18" count="1" selected="0">
            <x v="2"/>
          </reference>
        </references>
      </pivotArea>
    </format>
    <format dxfId="59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7"/>
          </reference>
          <reference field="14" count="1">
            <x v="15"/>
          </reference>
          <reference field="18" count="1" selected="0">
            <x v="2"/>
          </reference>
        </references>
      </pivotArea>
    </format>
    <format dxfId="58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"/>
          </reference>
          <reference field="14" count="1">
            <x v="3"/>
          </reference>
          <reference field="18" count="1" selected="0">
            <x v="1"/>
          </reference>
        </references>
      </pivotArea>
    </format>
    <format dxfId="57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3"/>
          </reference>
          <reference field="14" count="1">
            <x v="2"/>
          </reference>
          <reference field="18" count="1" selected="0">
            <x v="1"/>
          </reference>
        </references>
      </pivotArea>
    </format>
    <format dxfId="56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4"/>
          </reference>
          <reference field="14" count="1">
            <x v="10"/>
          </reference>
          <reference field="18" count="1" selected="0">
            <x v="1"/>
          </reference>
        </references>
      </pivotArea>
    </format>
    <format dxfId="55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5"/>
          </reference>
          <reference field="14" count="1">
            <x v="5"/>
          </reference>
          <reference field="18" count="1" selected="0">
            <x v="1"/>
          </reference>
        </references>
      </pivotArea>
    </format>
    <format dxfId="54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0"/>
          </reference>
          <reference field="14" count="2">
            <x v="1"/>
            <x v="21"/>
          </reference>
          <reference field="18" count="1" selected="0">
            <x v="2"/>
          </reference>
        </references>
      </pivotArea>
    </format>
    <format dxfId="53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2"/>
          </reference>
          <reference field="14" count="1">
            <x v="9"/>
          </reference>
          <reference field="18" count="1" selected="0">
            <x v="1"/>
          </reference>
        </references>
      </pivotArea>
    </format>
    <format dxfId="52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6"/>
          </reference>
          <reference field="14" count="1">
            <x v="12"/>
          </reference>
          <reference field="18" count="1" selected="0">
            <x v="2"/>
          </reference>
        </references>
      </pivotArea>
    </format>
    <format dxfId="51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1"/>
          </reference>
          <reference field="14" count="1">
            <x v="8"/>
          </reference>
          <reference field="18" count="1" selected="0">
            <x v="2"/>
          </reference>
        </references>
      </pivotArea>
    </format>
    <format dxfId="50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2"/>
          </reference>
          <reference field="14" count="1">
            <x v="0"/>
          </reference>
          <reference field="18" count="1" selected="0">
            <x v="2"/>
          </reference>
        </references>
      </pivotArea>
    </format>
    <format dxfId="49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6"/>
          </reference>
          <reference field="14" count="1">
            <x v="12"/>
          </reference>
          <reference field="18" count="1" selected="0">
            <x v="2"/>
          </reference>
        </references>
      </pivotArea>
    </format>
    <format dxfId="48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8"/>
          </reference>
          <reference field="14" count="2">
            <x v="11"/>
            <x v="19"/>
          </reference>
          <reference field="18" count="1" selected="0">
            <x v="1"/>
          </reference>
        </references>
      </pivotArea>
    </format>
    <format dxfId="47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9"/>
          </reference>
          <reference field="14" count="3">
            <x v="4"/>
            <x v="17"/>
            <x v="20"/>
          </reference>
          <reference field="18" count="1" selected="0">
            <x v="1"/>
          </reference>
        </references>
      </pivotArea>
    </format>
    <format dxfId="46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3"/>
          </reference>
          <reference field="14" count="2">
            <x v="13"/>
            <x v="16"/>
          </reference>
          <reference field="18" count="1" selected="0">
            <x v="1"/>
          </reference>
        </references>
      </pivotArea>
    </format>
    <format dxfId="45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4"/>
          </reference>
          <reference field="14" count="2">
            <x v="6"/>
            <x v="14"/>
          </reference>
          <reference field="18" count="1" selected="0">
            <x v="1"/>
          </reference>
        </references>
      </pivotArea>
    </format>
    <format dxfId="44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0"/>
          </reference>
          <reference field="14" count="2">
            <x v="1"/>
            <x v="21"/>
          </reference>
          <reference field="18" count="1" selected="0">
            <x v="2"/>
          </reference>
        </references>
      </pivotArea>
    </format>
    <format dxfId="43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6"/>
          </reference>
          <reference field="14" count="1">
            <x v="12"/>
          </reference>
          <reference field="18" count="1" selected="0">
            <x v="2"/>
          </reference>
        </references>
      </pivotArea>
    </format>
    <format dxfId="42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2"/>
          </reference>
          <reference field="14" count="1">
            <x v="0"/>
          </reference>
          <reference field="18" count="1" selected="0">
            <x v="2"/>
          </reference>
        </references>
      </pivotArea>
    </format>
    <format dxfId="41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2"/>
          </reference>
          <reference field="14" count="1">
            <x v="18"/>
          </reference>
          <reference field="18" count="1" selected="0">
            <x v="1"/>
          </reference>
        </references>
      </pivotArea>
    </format>
    <format dxfId="40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5"/>
          </reference>
          <reference field="14" count="1">
            <x v="22"/>
          </reference>
          <reference field="18" count="1" selected="0">
            <x v="1"/>
          </reference>
        </references>
      </pivotArea>
    </format>
    <format dxfId="39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6"/>
          </reference>
          <reference field="14" count="1">
            <x v="23"/>
          </reference>
          <reference field="18" count="1" selected="0">
            <x v="1"/>
          </reference>
        </references>
      </pivotArea>
    </format>
    <format dxfId="38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7"/>
          </reference>
          <reference field="14" count="1">
            <x v="24"/>
          </reference>
          <reference field="18" count="1" selected="0">
            <x v="1"/>
          </reference>
        </references>
      </pivotArea>
    </format>
    <format dxfId="37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8"/>
          </reference>
          <reference field="14" count="1">
            <x v="25"/>
          </reference>
          <reference field="18" count="1" selected="0">
            <x v="1"/>
          </reference>
        </references>
      </pivotArea>
    </format>
    <format dxfId="36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23"/>
          </reference>
          <reference field="14" count="1">
            <x v="30"/>
          </reference>
          <reference field="18" count="1" selected="0">
            <x v="1"/>
          </reference>
        </references>
      </pivotArea>
    </format>
    <format dxfId="35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1"/>
          </reference>
          <reference field="14" count="1">
            <x v="8"/>
          </reference>
          <reference field="18" count="1" selected="0">
            <x v="2"/>
          </reference>
        </references>
      </pivotArea>
    </format>
    <format dxfId="34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9"/>
          </reference>
          <reference field="14" count="1">
            <x v="26"/>
          </reference>
          <reference field="18" count="1" selected="0">
            <x v="3"/>
          </reference>
        </references>
      </pivotArea>
    </format>
    <format dxfId="33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20"/>
          </reference>
          <reference field="14" count="1">
            <x v="27"/>
          </reference>
          <reference field="18" count="1" selected="0">
            <x v="3"/>
          </reference>
        </references>
      </pivotArea>
    </format>
    <format dxfId="32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21"/>
          </reference>
          <reference field="14" count="1">
            <x v="28"/>
          </reference>
          <reference field="18" count="1" selected="0">
            <x v="3"/>
          </reference>
        </references>
      </pivotArea>
    </format>
    <format dxfId="31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22"/>
          </reference>
          <reference field="14" count="1">
            <x v="29"/>
          </reference>
          <reference field="18" count="1" selected="0">
            <x v="3"/>
          </reference>
        </references>
      </pivotArea>
    </format>
    <format dxfId="30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24"/>
          </reference>
          <reference field="14" count="1">
            <x v="32"/>
          </reference>
          <reference field="18" count="1" selected="0">
            <x v="3"/>
          </reference>
        </references>
      </pivotArea>
    </format>
    <format dxfId="29">
      <pivotArea dataOnly="0" labelOnly="1" outline="0" fieldPosition="0">
        <references count="3">
          <reference field="12" count="1" selected="0">
            <x v="0"/>
          </reference>
          <reference field="13" count="19">
            <x v="0"/>
            <x v="1"/>
            <x v="2"/>
            <x v="3"/>
            <x v="4"/>
            <x v="5"/>
            <x v="8"/>
            <x v="9"/>
            <x v="10"/>
            <x v="13"/>
            <x v="14"/>
            <x v="15"/>
            <x v="16"/>
            <x v="17"/>
            <x v="18"/>
            <x v="22"/>
            <x v="25"/>
            <x v="26"/>
            <x v="27"/>
          </reference>
          <reference field="18" count="1" selected="0">
            <x v="1"/>
          </reference>
        </references>
      </pivotArea>
    </format>
    <format dxfId="28">
      <pivotArea dataOnly="0" labelOnly="1" outline="0" fieldPosition="0">
        <references count="3">
          <reference field="12" count="1" selected="0">
            <x v="1"/>
          </reference>
          <reference field="13" count="9">
            <x v="6"/>
            <x v="7"/>
            <x v="11"/>
            <x v="12"/>
            <x v="23"/>
            <x v="28"/>
            <x v="29"/>
            <x v="30"/>
            <x v="31"/>
          </reference>
          <reference field="18" count="1" selected="0">
            <x v="1"/>
          </reference>
        </references>
      </pivotArea>
    </format>
    <format dxfId="27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0"/>
          </reference>
          <reference field="14" count="1">
            <x v="7"/>
          </reference>
          <reference field="18" count="1" selected="0">
            <x v="1"/>
          </reference>
        </references>
      </pivotArea>
    </format>
    <format dxfId="26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"/>
          </reference>
          <reference field="14" count="1">
            <x v="3"/>
          </reference>
          <reference field="18" count="1" selected="0">
            <x v="1"/>
          </reference>
        </references>
      </pivotArea>
    </format>
    <format dxfId="25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2"/>
          </reference>
          <reference field="14" count="2">
            <x v="9"/>
            <x v="18"/>
          </reference>
          <reference field="18" count="1" selected="0">
            <x v="1"/>
          </reference>
        </references>
      </pivotArea>
    </format>
    <format dxfId="24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3"/>
          </reference>
          <reference field="14" count="1">
            <x v="2"/>
          </reference>
          <reference field="18" count="1" selected="0">
            <x v="1"/>
          </reference>
        </references>
      </pivotArea>
    </format>
    <format dxfId="23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4"/>
          </reference>
          <reference field="14" count="1">
            <x v="10"/>
          </reference>
          <reference field="18" count="1" selected="0">
            <x v="1"/>
          </reference>
        </references>
      </pivotArea>
    </format>
    <format dxfId="22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5"/>
          </reference>
          <reference field="14" count="1">
            <x v="5"/>
          </reference>
          <reference field="18" count="1" selected="0">
            <x v="1"/>
          </reference>
        </references>
      </pivotArea>
    </format>
    <format dxfId="21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8"/>
          </reference>
          <reference field="14" count="2">
            <x v="11"/>
            <x v="19"/>
          </reference>
          <reference field="18" count="1" selected="0">
            <x v="1"/>
          </reference>
        </references>
      </pivotArea>
    </format>
    <format dxfId="20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9"/>
          </reference>
          <reference field="14" count="3">
            <x v="4"/>
            <x v="17"/>
            <x v="20"/>
          </reference>
          <reference field="18" count="1" selected="0">
            <x v="1"/>
          </reference>
        </references>
      </pivotArea>
    </format>
    <format dxfId="19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0"/>
          </reference>
          <reference field="14" count="2">
            <x v="1"/>
            <x v="21"/>
          </reference>
          <reference field="18" count="1" selected="0">
            <x v="1"/>
          </reference>
        </references>
      </pivotArea>
    </format>
    <format dxfId="18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3"/>
          </reference>
          <reference field="14" count="2">
            <x v="13"/>
            <x v="16"/>
          </reference>
          <reference field="18" count="1" selected="0">
            <x v="1"/>
          </reference>
        </references>
      </pivotArea>
    </format>
    <format dxfId="17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4"/>
          </reference>
          <reference field="14" count="2">
            <x v="6"/>
            <x v="14"/>
          </reference>
          <reference field="18" count="1" selected="0">
            <x v="1"/>
          </reference>
        </references>
      </pivotArea>
    </format>
    <format dxfId="16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5"/>
          </reference>
          <reference field="14" count="1">
            <x v="22"/>
          </reference>
          <reference field="18" count="1" selected="0">
            <x v="1"/>
          </reference>
        </references>
      </pivotArea>
    </format>
    <format dxfId="15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6"/>
          </reference>
          <reference field="14" count="1">
            <x v="23"/>
          </reference>
          <reference field="18" count="1" selected="0">
            <x v="1"/>
          </reference>
        </references>
      </pivotArea>
    </format>
    <format dxfId="14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7"/>
          </reference>
          <reference field="14" count="1">
            <x v="24"/>
          </reference>
          <reference field="18" count="1" selected="0">
            <x v="1"/>
          </reference>
        </references>
      </pivotArea>
    </format>
    <format dxfId="13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18"/>
          </reference>
          <reference field="14" count="1">
            <x v="25"/>
          </reference>
          <reference field="18" count="1" selected="0">
            <x v="1"/>
          </reference>
        </references>
      </pivotArea>
    </format>
    <format dxfId="12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22"/>
          </reference>
          <reference field="14" count="1">
            <x v="29"/>
          </reference>
          <reference field="18" count="1" selected="0">
            <x v="1"/>
          </reference>
        </references>
      </pivotArea>
    </format>
    <format dxfId="11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25"/>
          </reference>
          <reference field="14" count="1">
            <x v="33"/>
          </reference>
          <reference field="18" count="1" selected="0">
            <x v="1"/>
          </reference>
        </references>
      </pivotArea>
    </format>
    <format dxfId="10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26"/>
          </reference>
          <reference field="14" count="1">
            <x v="34"/>
          </reference>
          <reference field="18" count="1" selected="0">
            <x v="1"/>
          </reference>
        </references>
      </pivotArea>
    </format>
    <format dxfId="9">
      <pivotArea dataOnly="0" labelOnly="1" outline="0" fieldPosition="0">
        <references count="4">
          <reference field="12" count="1" selected="0">
            <x v="0"/>
          </reference>
          <reference field="13" count="1" selected="0">
            <x v="27"/>
          </reference>
          <reference field="14" count="1">
            <x v="35"/>
          </reference>
          <reference field="18" count="1" selected="0">
            <x v="1"/>
          </reference>
        </references>
      </pivotArea>
    </format>
    <format dxfId="8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6"/>
          </reference>
          <reference field="14" count="1">
            <x v="12"/>
          </reference>
          <reference field="18" count="1" selected="0">
            <x v="1"/>
          </reference>
        </references>
      </pivotArea>
    </format>
    <format dxfId="7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7"/>
          </reference>
          <reference field="14" count="1">
            <x v="15"/>
          </reference>
          <reference field="18" count="1" selected="0">
            <x v="1"/>
          </reference>
        </references>
      </pivotArea>
    </format>
    <format dxfId="6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1"/>
          </reference>
          <reference field="14" count="1">
            <x v="8"/>
          </reference>
          <reference field="18" count="1" selected="0">
            <x v="1"/>
          </reference>
        </references>
      </pivotArea>
    </format>
    <format dxfId="5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12"/>
          </reference>
          <reference field="14" count="1">
            <x v="0"/>
          </reference>
          <reference field="18" count="1" selected="0">
            <x v="1"/>
          </reference>
        </references>
      </pivotArea>
    </format>
    <format dxfId="4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23"/>
          </reference>
          <reference field="14" count="1">
            <x v="30"/>
          </reference>
          <reference field="18" count="1" selected="0">
            <x v="1"/>
          </reference>
        </references>
      </pivotArea>
    </format>
    <format dxfId="3">
      <pivotArea dataOnly="0" labelOnly="1" outline="0" fieldPosition="0">
        <references count="4">
          <reference field="12" count="1" selected="0">
            <x v="1"/>
          </reference>
          <reference field="13" count="1" selected="0">
            <x v="28"/>
          </reference>
          <reference field="14" count="1">
            <x v="31"/>
          </reference>
          <reference field="1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zoomScale="130" zoomScaleNormal="130" workbookViewId="0">
      <selection activeCell="K21" sqref="K21"/>
    </sheetView>
  </sheetViews>
  <sheetFormatPr baseColWidth="10" defaultColWidth="9.140625" defaultRowHeight="15" x14ac:dyDescent="0.25"/>
  <cols>
    <col min="1" max="1" width="11.7109375" bestFit="1" customWidth="1"/>
    <col min="2" max="2" width="20" bestFit="1" customWidth="1"/>
    <col min="4" max="5" width="12.28515625" hidden="1" customWidth="1"/>
    <col min="6" max="6" width="11.28515625" hidden="1" customWidth="1"/>
    <col min="7" max="8" width="11.140625" bestFit="1" customWidth="1"/>
    <col min="9" max="9" width="9.42578125" bestFit="1" customWidth="1"/>
    <col min="10" max="11" width="10.5703125" bestFit="1" customWidth="1"/>
    <col min="12" max="12" width="12.28515625" bestFit="1" customWidth="1"/>
    <col min="13" max="13" width="9.140625" customWidth="1"/>
  </cols>
  <sheetData>
    <row r="1" spans="1:21" x14ac:dyDescent="0.25">
      <c r="A1" s="2" t="s">
        <v>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0</v>
      </c>
      <c r="H1" s="2" t="s">
        <v>18</v>
      </c>
      <c r="I1" s="2" t="s">
        <v>19</v>
      </c>
      <c r="J1" s="2" t="s">
        <v>20</v>
      </c>
      <c r="K1" s="2" t="s">
        <v>21</v>
      </c>
      <c r="L1" s="7" t="s">
        <v>22</v>
      </c>
      <c r="M1" s="6" t="s">
        <v>23</v>
      </c>
    </row>
    <row r="2" spans="1:21" hidden="1" x14ac:dyDescent="0.25">
      <c r="A2" s="1"/>
      <c r="B2" s="1"/>
      <c r="C2" s="1"/>
      <c r="D2" s="5">
        <f>SUM(D1:D1)</f>
        <v>0</v>
      </c>
      <c r="E2" s="5">
        <f>SUM(E1:E1)</f>
        <v>0</v>
      </c>
      <c r="F2" s="14">
        <f>E2-D2</f>
        <v>0</v>
      </c>
      <c r="G2" s="4">
        <v>0</v>
      </c>
      <c r="H2" s="3"/>
      <c r="I2" s="3"/>
      <c r="J2" s="3"/>
      <c r="K2" s="4"/>
      <c r="L2" s="4">
        <v>0</v>
      </c>
      <c r="M2" s="1"/>
    </row>
    <row r="3" spans="1:21" hidden="1" x14ac:dyDescent="0.25">
      <c r="A3" s="1" t="s">
        <v>32</v>
      </c>
      <c r="B3" s="1" t="s">
        <v>33</v>
      </c>
      <c r="C3" s="1">
        <v>27</v>
      </c>
      <c r="D3" s="5">
        <v>36.700000000000003</v>
      </c>
      <c r="E3" s="5">
        <v>400</v>
      </c>
      <c r="F3" s="5">
        <f t="shared" ref="F3:F20" si="0">E3-D3</f>
        <v>363.3</v>
      </c>
      <c r="G3" s="4">
        <v>400</v>
      </c>
      <c r="H3" s="3"/>
      <c r="I3" s="3"/>
      <c r="J3" s="3"/>
      <c r="K3" s="4"/>
      <c r="L3" s="4" t="str">
        <f t="shared" ref="L3:L8" si="1">IF(E3-G3-H3-I3-J3-K3=0,"PAGADO",E3-G3-H3-I3-J3-K3)</f>
        <v>PAGADO</v>
      </c>
      <c r="M3" s="1" t="s">
        <v>25</v>
      </c>
    </row>
    <row r="4" spans="1:21" x14ac:dyDescent="0.25">
      <c r="A4" s="1" t="s">
        <v>7</v>
      </c>
      <c r="B4" s="1" t="s">
        <v>35</v>
      </c>
      <c r="C4" s="1">
        <v>24</v>
      </c>
      <c r="D4" s="5">
        <v>549</v>
      </c>
      <c r="E4" s="5">
        <v>1300</v>
      </c>
      <c r="F4" s="5">
        <f t="shared" si="0"/>
        <v>751</v>
      </c>
      <c r="G4" s="4">
        <v>900</v>
      </c>
      <c r="H4" s="3">
        <v>400</v>
      </c>
      <c r="I4" s="3"/>
      <c r="J4" s="3"/>
      <c r="K4" s="4"/>
      <c r="L4" s="4" t="str">
        <f t="shared" si="1"/>
        <v>PAGADO</v>
      </c>
      <c r="M4" s="1" t="s">
        <v>25</v>
      </c>
    </row>
    <row r="5" spans="1:21" hidden="1" x14ac:dyDescent="0.25">
      <c r="A5" s="1" t="s">
        <v>6</v>
      </c>
      <c r="B5" s="1" t="s">
        <v>28</v>
      </c>
      <c r="C5" s="1">
        <v>26</v>
      </c>
      <c r="D5" s="5">
        <v>799</v>
      </c>
      <c r="E5" s="5">
        <v>1300</v>
      </c>
      <c r="F5" s="5">
        <f t="shared" si="0"/>
        <v>501</v>
      </c>
      <c r="G5" s="4">
        <v>200</v>
      </c>
      <c r="H5" s="4">
        <v>400</v>
      </c>
      <c r="I5" s="4">
        <v>200</v>
      </c>
      <c r="J5" s="4">
        <v>500</v>
      </c>
      <c r="K5" s="4">
        <v>0</v>
      </c>
      <c r="L5" s="4" t="str">
        <f t="shared" si="1"/>
        <v>PAGADO</v>
      </c>
      <c r="M5" s="1" t="s">
        <v>29</v>
      </c>
    </row>
    <row r="6" spans="1:21" hidden="1" x14ac:dyDescent="0.25">
      <c r="A6" s="1" t="s">
        <v>5</v>
      </c>
      <c r="B6" s="1" t="s">
        <v>31</v>
      </c>
      <c r="C6" s="1">
        <v>22.5</v>
      </c>
      <c r="D6" s="5">
        <v>550</v>
      </c>
      <c r="E6" s="5">
        <v>1100</v>
      </c>
      <c r="F6" s="5">
        <f t="shared" si="0"/>
        <v>550</v>
      </c>
      <c r="G6" s="4">
        <v>200</v>
      </c>
      <c r="H6" s="4">
        <v>200</v>
      </c>
      <c r="I6" s="4">
        <v>200</v>
      </c>
      <c r="J6" s="4">
        <v>200</v>
      </c>
      <c r="K6" s="4">
        <v>300</v>
      </c>
      <c r="L6" s="4" t="str">
        <f t="shared" si="1"/>
        <v>PAGADO</v>
      </c>
      <c r="M6" s="1" t="s">
        <v>25</v>
      </c>
    </row>
    <row r="7" spans="1:21" hidden="1" x14ac:dyDescent="0.25">
      <c r="A7" s="1" t="s">
        <v>3</v>
      </c>
      <c r="B7" s="1" t="s">
        <v>34</v>
      </c>
      <c r="C7" s="1">
        <v>23</v>
      </c>
      <c r="D7" s="5">
        <v>939</v>
      </c>
      <c r="E7" s="5">
        <v>1350</v>
      </c>
      <c r="F7" s="5">
        <f t="shared" si="0"/>
        <v>411</v>
      </c>
      <c r="G7" s="4">
        <v>350</v>
      </c>
      <c r="H7" s="4">
        <v>0</v>
      </c>
      <c r="I7" s="4">
        <v>0</v>
      </c>
      <c r="J7" s="4">
        <v>0</v>
      </c>
      <c r="K7" s="4">
        <v>0</v>
      </c>
      <c r="L7" s="4">
        <f t="shared" si="1"/>
        <v>1000</v>
      </c>
      <c r="M7" s="1" t="s">
        <v>25</v>
      </c>
    </row>
    <row r="8" spans="1:21" hidden="1" x14ac:dyDescent="0.25">
      <c r="A8" s="1" t="s">
        <v>6</v>
      </c>
      <c r="B8" s="1" t="s">
        <v>30</v>
      </c>
      <c r="C8" s="1">
        <v>27</v>
      </c>
      <c r="D8" s="5">
        <v>749</v>
      </c>
      <c r="E8" s="5">
        <v>1300</v>
      </c>
      <c r="F8" s="5">
        <f t="shared" si="0"/>
        <v>551</v>
      </c>
      <c r="G8" s="4">
        <v>1100</v>
      </c>
      <c r="H8" s="4">
        <v>0</v>
      </c>
      <c r="I8" s="4">
        <v>0</v>
      </c>
      <c r="J8" s="4">
        <v>0</v>
      </c>
      <c r="K8" s="4">
        <v>0</v>
      </c>
      <c r="L8" s="4">
        <f t="shared" si="1"/>
        <v>200</v>
      </c>
      <c r="M8" s="1" t="s">
        <v>29</v>
      </c>
      <c r="U8">
        <v>750</v>
      </c>
    </row>
    <row r="9" spans="1:21" hidden="1" x14ac:dyDescent="0.25">
      <c r="A9" s="10"/>
      <c r="B9" s="10" t="s">
        <v>27</v>
      </c>
      <c r="C9" s="10">
        <v>27</v>
      </c>
      <c r="D9" s="11">
        <v>949</v>
      </c>
      <c r="E9" s="11">
        <v>1000</v>
      </c>
      <c r="F9" s="11">
        <f t="shared" si="0"/>
        <v>51</v>
      </c>
      <c r="G9" s="19">
        <v>1000</v>
      </c>
      <c r="H9" s="20"/>
      <c r="I9" s="20"/>
      <c r="J9" s="20"/>
      <c r="K9" s="19"/>
      <c r="L9" s="18" t="str">
        <f t="shared" ref="L9:L20" si="2">IF(E9-G9-H9-I9-J9-K9=0,"PAGADO",E9-G9-H9-I9-J9-K9)</f>
        <v>PAGADO</v>
      </c>
      <c r="M9" s="1" t="s">
        <v>25</v>
      </c>
      <c r="U9">
        <v>2600</v>
      </c>
    </row>
    <row r="10" spans="1:21" x14ac:dyDescent="0.25">
      <c r="A10" s="15" t="s">
        <v>7</v>
      </c>
      <c r="B10" s="15" t="s">
        <v>24</v>
      </c>
      <c r="C10" s="15">
        <v>24</v>
      </c>
      <c r="D10" s="16">
        <v>879</v>
      </c>
      <c r="E10" s="16">
        <v>1300</v>
      </c>
      <c r="F10" s="16">
        <f t="shared" si="0"/>
        <v>421</v>
      </c>
      <c r="G10" s="17">
        <v>200</v>
      </c>
      <c r="H10" s="17">
        <v>500</v>
      </c>
      <c r="I10" s="17">
        <v>250</v>
      </c>
      <c r="J10" s="17">
        <v>100</v>
      </c>
      <c r="K10" s="17">
        <v>250</v>
      </c>
      <c r="L10" s="18" t="str">
        <f t="shared" si="2"/>
        <v>PAGADO</v>
      </c>
      <c r="M10" s="1" t="s">
        <v>25</v>
      </c>
    </row>
    <row r="11" spans="1:21" hidden="1" x14ac:dyDescent="0.25">
      <c r="A11" s="15" t="s">
        <v>26</v>
      </c>
      <c r="B11" s="15" t="s">
        <v>27</v>
      </c>
      <c r="C11" s="15">
        <v>27</v>
      </c>
      <c r="D11" s="16">
        <v>949</v>
      </c>
      <c r="E11" s="16">
        <v>1300</v>
      </c>
      <c r="F11" s="16">
        <f t="shared" si="0"/>
        <v>351</v>
      </c>
      <c r="G11" s="17">
        <v>300</v>
      </c>
      <c r="H11" s="17">
        <v>200</v>
      </c>
      <c r="I11" s="17">
        <v>200</v>
      </c>
      <c r="J11" s="17">
        <v>200</v>
      </c>
      <c r="K11" s="17">
        <v>400</v>
      </c>
      <c r="L11" s="18" t="str">
        <f t="shared" si="2"/>
        <v>PAGADO</v>
      </c>
      <c r="M11" s="1" t="s">
        <v>25</v>
      </c>
    </row>
    <row r="12" spans="1:21" hidden="1" x14ac:dyDescent="0.25">
      <c r="A12" s="15" t="s">
        <v>9</v>
      </c>
      <c r="B12" s="15" t="s">
        <v>30</v>
      </c>
      <c r="C12" s="15">
        <v>27.5</v>
      </c>
      <c r="D12" s="16">
        <v>749</v>
      </c>
      <c r="E12" s="16">
        <v>1100</v>
      </c>
      <c r="F12" s="16">
        <f t="shared" si="0"/>
        <v>351</v>
      </c>
      <c r="G12" s="17">
        <v>200</v>
      </c>
      <c r="H12" s="17">
        <v>300</v>
      </c>
      <c r="I12" s="17">
        <v>300</v>
      </c>
      <c r="J12" s="17">
        <v>300</v>
      </c>
      <c r="K12" s="17">
        <v>0</v>
      </c>
      <c r="L12" s="18" t="str">
        <f t="shared" si="2"/>
        <v>PAGADO</v>
      </c>
      <c r="M12" s="1" t="s">
        <v>29</v>
      </c>
    </row>
    <row r="13" spans="1:21" hidden="1" x14ac:dyDescent="0.25">
      <c r="A13" s="15" t="s">
        <v>42</v>
      </c>
      <c r="B13" s="15" t="s">
        <v>31</v>
      </c>
      <c r="C13" s="15">
        <v>23</v>
      </c>
      <c r="D13" s="16">
        <v>550</v>
      </c>
      <c r="E13" s="16">
        <v>800</v>
      </c>
      <c r="F13" s="16">
        <f t="shared" si="0"/>
        <v>250</v>
      </c>
      <c r="G13" s="17">
        <v>800</v>
      </c>
      <c r="H13" s="21"/>
      <c r="I13" s="21"/>
      <c r="J13" s="21"/>
      <c r="K13" s="17"/>
      <c r="L13" s="18" t="str">
        <f t="shared" si="2"/>
        <v>PAGADO</v>
      </c>
      <c r="M13" s="1" t="s">
        <v>25</v>
      </c>
    </row>
    <row r="14" spans="1:21" hidden="1" x14ac:dyDescent="0.25">
      <c r="A14" s="15" t="s">
        <v>10</v>
      </c>
      <c r="B14" s="15" t="s">
        <v>36</v>
      </c>
      <c r="C14" s="15">
        <v>20</v>
      </c>
      <c r="D14" s="16">
        <v>499</v>
      </c>
      <c r="E14" s="16">
        <v>950</v>
      </c>
      <c r="F14" s="16">
        <f t="shared" si="0"/>
        <v>451</v>
      </c>
      <c r="G14" s="17">
        <v>300</v>
      </c>
      <c r="H14" s="17">
        <v>300</v>
      </c>
      <c r="I14" s="17">
        <v>200</v>
      </c>
      <c r="J14" s="17">
        <v>150</v>
      </c>
      <c r="K14" s="17">
        <v>0</v>
      </c>
      <c r="L14" s="18" t="str">
        <f t="shared" si="2"/>
        <v>PAGADO</v>
      </c>
      <c r="M14" s="1" t="s">
        <v>29</v>
      </c>
    </row>
    <row r="15" spans="1:21" hidden="1" x14ac:dyDescent="0.25">
      <c r="A15" s="15" t="s">
        <v>8</v>
      </c>
      <c r="B15" s="15" t="s">
        <v>37</v>
      </c>
      <c r="C15" s="15">
        <v>23</v>
      </c>
      <c r="D15" s="16">
        <v>469</v>
      </c>
      <c r="E15" s="16">
        <v>750</v>
      </c>
      <c r="F15" s="16">
        <f t="shared" si="0"/>
        <v>281</v>
      </c>
      <c r="G15" s="17">
        <v>750</v>
      </c>
      <c r="H15" s="17">
        <v>0</v>
      </c>
      <c r="I15" s="17">
        <v>0</v>
      </c>
      <c r="J15" s="17">
        <v>0</v>
      </c>
      <c r="K15" s="17">
        <v>0</v>
      </c>
      <c r="L15" s="18" t="str">
        <f t="shared" si="2"/>
        <v>PAGADO</v>
      </c>
      <c r="M15" s="1" t="s">
        <v>29</v>
      </c>
    </row>
    <row r="16" spans="1:21" hidden="1" x14ac:dyDescent="0.25">
      <c r="A16" s="15" t="s">
        <v>11</v>
      </c>
      <c r="B16" s="15" t="s">
        <v>38</v>
      </c>
      <c r="C16" s="15">
        <v>22</v>
      </c>
      <c r="D16" s="16">
        <v>550</v>
      </c>
      <c r="E16" s="16">
        <v>1000</v>
      </c>
      <c r="F16" s="16">
        <f t="shared" si="0"/>
        <v>450</v>
      </c>
      <c r="G16" s="17">
        <v>500</v>
      </c>
      <c r="H16" s="17">
        <v>500</v>
      </c>
      <c r="I16" s="17">
        <v>0</v>
      </c>
      <c r="J16" s="17">
        <v>0</v>
      </c>
      <c r="K16" s="17">
        <v>0</v>
      </c>
      <c r="L16" s="18" t="str">
        <f t="shared" si="2"/>
        <v>PAGADO</v>
      </c>
      <c r="M16" s="1" t="s">
        <v>25</v>
      </c>
    </row>
    <row r="17" spans="1:13" hidden="1" x14ac:dyDescent="0.25">
      <c r="A17" s="15" t="s">
        <v>4</v>
      </c>
      <c r="B17" s="15" t="s">
        <v>39</v>
      </c>
      <c r="C17" s="15">
        <v>27</v>
      </c>
      <c r="D17" s="16">
        <v>778</v>
      </c>
      <c r="E17" s="16">
        <v>1400</v>
      </c>
      <c r="F17" s="16">
        <f t="shared" si="0"/>
        <v>622</v>
      </c>
      <c r="G17" s="17">
        <v>400</v>
      </c>
      <c r="H17" s="17">
        <v>1000</v>
      </c>
      <c r="I17" s="17">
        <v>0</v>
      </c>
      <c r="J17" s="17">
        <v>0</v>
      </c>
      <c r="K17" s="17">
        <v>0</v>
      </c>
      <c r="L17" s="18" t="str">
        <f t="shared" si="2"/>
        <v>PAGADO</v>
      </c>
      <c r="M17" s="22" t="s">
        <v>25</v>
      </c>
    </row>
    <row r="18" spans="1:13" hidden="1" x14ac:dyDescent="0.25">
      <c r="A18" s="15" t="s">
        <v>2</v>
      </c>
      <c r="B18" s="15" t="s">
        <v>40</v>
      </c>
      <c r="C18" s="15">
        <v>25</v>
      </c>
      <c r="D18" s="16">
        <v>690</v>
      </c>
      <c r="E18" s="16">
        <v>1000</v>
      </c>
      <c r="F18" s="16">
        <f t="shared" si="0"/>
        <v>310</v>
      </c>
      <c r="G18" s="17">
        <v>400</v>
      </c>
      <c r="H18" s="17">
        <v>300</v>
      </c>
      <c r="I18" s="17">
        <v>300</v>
      </c>
      <c r="J18" s="17">
        <v>0</v>
      </c>
      <c r="K18" s="17">
        <v>0</v>
      </c>
      <c r="L18" s="18" t="str">
        <f t="shared" si="2"/>
        <v>PAGADO</v>
      </c>
      <c r="M18" s="22" t="s">
        <v>29</v>
      </c>
    </row>
    <row r="19" spans="1:13" hidden="1" x14ac:dyDescent="0.25">
      <c r="A19" s="15" t="s">
        <v>12</v>
      </c>
      <c r="B19" s="15" t="s">
        <v>41</v>
      </c>
      <c r="C19" s="15">
        <v>24.5</v>
      </c>
      <c r="D19" s="16">
        <v>639</v>
      </c>
      <c r="E19" s="16">
        <v>1100</v>
      </c>
      <c r="F19" s="16">
        <f t="shared" si="0"/>
        <v>461</v>
      </c>
      <c r="G19" s="17">
        <v>1000</v>
      </c>
      <c r="H19" s="17">
        <v>100</v>
      </c>
      <c r="I19" s="17">
        <v>0</v>
      </c>
      <c r="J19" s="17">
        <v>0</v>
      </c>
      <c r="K19" s="17">
        <v>0</v>
      </c>
      <c r="L19" s="18" t="str">
        <f t="shared" si="2"/>
        <v>PAGADO</v>
      </c>
      <c r="M19" s="22" t="s">
        <v>25</v>
      </c>
    </row>
    <row r="20" spans="1:13" hidden="1" x14ac:dyDescent="0.25">
      <c r="A20" s="15" t="s">
        <v>42</v>
      </c>
      <c r="B20" s="15" t="s">
        <v>43</v>
      </c>
      <c r="C20" s="15">
        <v>24</v>
      </c>
      <c r="D20" s="16">
        <v>759</v>
      </c>
      <c r="E20" s="16">
        <v>1150</v>
      </c>
      <c r="F20" s="16">
        <f t="shared" si="0"/>
        <v>391</v>
      </c>
      <c r="G20" s="17">
        <v>1150</v>
      </c>
      <c r="H20" s="21"/>
      <c r="I20" s="21"/>
      <c r="J20" s="21"/>
      <c r="K20" s="17"/>
      <c r="L20" s="18" t="str">
        <f t="shared" si="2"/>
        <v>PAGADO</v>
      </c>
      <c r="M20" t="s">
        <v>25</v>
      </c>
    </row>
    <row r="21" spans="1:13" x14ac:dyDescent="0.25">
      <c r="D21" s="5"/>
      <c r="E21" s="5"/>
      <c r="F21" s="8"/>
      <c r="G21" s="12"/>
      <c r="H21" s="13"/>
    </row>
    <row r="23" spans="1:13" x14ac:dyDescent="0.25">
      <c r="H23">
        <v>250</v>
      </c>
    </row>
    <row r="24" spans="1:13" x14ac:dyDescent="0.25">
      <c r="J24">
        <v>200</v>
      </c>
    </row>
    <row r="25" spans="1:13" x14ac:dyDescent="0.25">
      <c r="H25">
        <v>1000</v>
      </c>
      <c r="J25">
        <v>500</v>
      </c>
    </row>
    <row r="26" spans="1:13" x14ac:dyDescent="0.25">
      <c r="G26">
        <v>750</v>
      </c>
      <c r="H26">
        <v>750</v>
      </c>
      <c r="J26">
        <v>1000</v>
      </c>
    </row>
    <row r="27" spans="1:13" x14ac:dyDescent="0.25">
      <c r="J27">
        <v>1000</v>
      </c>
    </row>
    <row r="28" spans="1:13" x14ac:dyDescent="0.25">
      <c r="J28">
        <f>SUM(J24:J27)</f>
        <v>2700</v>
      </c>
      <c r="K28">
        <v>3350</v>
      </c>
      <c r="L28">
        <f>K28-J28</f>
        <v>650</v>
      </c>
    </row>
  </sheetData>
  <autoFilter ref="A1:M21" xr:uid="{00000000-0009-0000-0000-000001000000}"/>
  <sortState xmlns:xlrd2="http://schemas.microsoft.com/office/spreadsheetml/2017/richdata2" ref="A3:M20">
    <sortCondition ref="L3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40F2-F62E-4E65-8543-EDD59AD1F7EC}">
  <dimension ref="A4:I46"/>
  <sheetViews>
    <sheetView topLeftCell="A31" workbookViewId="0">
      <selection activeCell="B39" sqref="B39"/>
    </sheetView>
  </sheetViews>
  <sheetFormatPr baseColWidth="10" defaultColWidth="11.42578125" defaultRowHeight="15" x14ac:dyDescent="0.25"/>
  <cols>
    <col min="1" max="1" width="25.7109375" bestFit="1" customWidth="1"/>
    <col min="2" max="2" width="13.5703125" customWidth="1"/>
    <col min="3" max="3" width="9.85546875" bestFit="1" customWidth="1"/>
    <col min="4" max="4" width="26.7109375" bestFit="1" customWidth="1"/>
    <col min="5" max="5" width="30.28515625" bestFit="1" customWidth="1"/>
    <col min="6" max="6" width="16" bestFit="1" customWidth="1"/>
    <col min="7" max="7" width="26" bestFit="1" customWidth="1"/>
    <col min="8" max="8" width="24.28515625" hidden="1" customWidth="1"/>
    <col min="9" max="9" width="11" hidden="1" customWidth="1"/>
    <col min="10" max="13" width="11" bestFit="1" customWidth="1"/>
    <col min="14" max="14" width="12.5703125" bestFit="1" customWidth="1"/>
  </cols>
  <sheetData>
    <row r="4" spans="1:9" x14ac:dyDescent="0.25">
      <c r="A4" s="9" t="s">
        <v>83</v>
      </c>
      <c r="B4" s="9" t="s">
        <v>1</v>
      </c>
      <c r="C4" s="9" t="s">
        <v>58</v>
      </c>
      <c r="D4" s="9" t="s">
        <v>59</v>
      </c>
      <c r="E4" s="9" t="s">
        <v>76</v>
      </c>
      <c r="F4" s="9" t="s">
        <v>74</v>
      </c>
      <c r="G4" s="9" t="s">
        <v>73</v>
      </c>
    </row>
    <row r="5" spans="1:9" x14ac:dyDescent="0.25">
      <c r="A5" t="s">
        <v>84</v>
      </c>
      <c r="B5" s="29" t="s">
        <v>78</v>
      </c>
      <c r="C5" s="35">
        <v>6471214</v>
      </c>
      <c r="D5" s="35" t="s">
        <v>64</v>
      </c>
      <c r="E5" s="33" t="s">
        <v>75</v>
      </c>
      <c r="F5" s="34">
        <v>43985</v>
      </c>
      <c r="G5" s="33" t="s">
        <v>85</v>
      </c>
      <c r="H5" s="37" t="s">
        <v>90</v>
      </c>
    </row>
    <row r="6" spans="1:9" x14ac:dyDescent="0.25">
      <c r="B6" s="29"/>
      <c r="C6" s="35">
        <v>6483569</v>
      </c>
      <c r="D6" s="35" t="s">
        <v>66</v>
      </c>
      <c r="E6" t="s">
        <v>75</v>
      </c>
      <c r="F6" s="32">
        <v>43990</v>
      </c>
      <c r="G6">
        <v>4011663</v>
      </c>
      <c r="H6" s="37" t="s">
        <v>88</v>
      </c>
      <c r="I6" s="37" t="s">
        <v>89</v>
      </c>
    </row>
    <row r="7" spans="1:9" x14ac:dyDescent="0.25">
      <c r="B7" s="29"/>
      <c r="C7" s="35">
        <v>6489412</v>
      </c>
      <c r="D7" s="35" t="s">
        <v>65</v>
      </c>
      <c r="E7" t="s">
        <v>75</v>
      </c>
      <c r="F7" s="32">
        <v>43985</v>
      </c>
      <c r="G7">
        <v>3996408</v>
      </c>
      <c r="H7" s="38" t="s">
        <v>87</v>
      </c>
    </row>
    <row r="8" spans="1:9" x14ac:dyDescent="0.25">
      <c r="B8" s="29"/>
      <c r="C8" s="35"/>
      <c r="D8" s="39" t="s">
        <v>93</v>
      </c>
      <c r="E8" t="s">
        <v>75</v>
      </c>
      <c r="F8" s="32">
        <v>43985</v>
      </c>
      <c r="G8">
        <v>3996408</v>
      </c>
    </row>
    <row r="9" spans="1:9" x14ac:dyDescent="0.25">
      <c r="B9" s="29"/>
      <c r="C9" s="35">
        <v>6520208</v>
      </c>
      <c r="D9" s="35" t="s">
        <v>67</v>
      </c>
      <c r="E9" t="s">
        <v>75</v>
      </c>
      <c r="F9" s="32">
        <v>43990</v>
      </c>
      <c r="G9">
        <v>4011714</v>
      </c>
    </row>
    <row r="10" spans="1:9" x14ac:dyDescent="0.25">
      <c r="B10" s="29"/>
      <c r="C10" s="35">
        <v>6528953</v>
      </c>
      <c r="D10" s="35" t="s">
        <v>68</v>
      </c>
      <c r="E10" t="s">
        <v>75</v>
      </c>
      <c r="F10" s="32">
        <v>43990</v>
      </c>
      <c r="G10" t="s">
        <v>94</v>
      </c>
    </row>
    <row r="11" spans="1:9" x14ac:dyDescent="0.25">
      <c r="B11" s="29"/>
      <c r="C11" s="35">
        <v>6528982</v>
      </c>
      <c r="D11" s="35" t="s">
        <v>69</v>
      </c>
      <c r="E11" t="s">
        <v>75</v>
      </c>
      <c r="F11" s="32">
        <v>43990</v>
      </c>
      <c r="G11">
        <v>4016127</v>
      </c>
    </row>
    <row r="12" spans="1:9" x14ac:dyDescent="0.25">
      <c r="B12" s="29"/>
      <c r="C12" s="35">
        <v>6543654</v>
      </c>
      <c r="D12" s="35" t="s">
        <v>70</v>
      </c>
      <c r="E12" t="s">
        <v>75</v>
      </c>
      <c r="F12" s="32">
        <v>43991</v>
      </c>
      <c r="G12" t="s">
        <v>86</v>
      </c>
      <c r="H12" t="s">
        <v>92</v>
      </c>
    </row>
    <row r="13" spans="1:9" x14ac:dyDescent="0.25">
      <c r="B13" s="29"/>
      <c r="C13" s="35"/>
      <c r="D13" s="39" t="s">
        <v>90</v>
      </c>
      <c r="E13" t="s">
        <v>75</v>
      </c>
      <c r="F13" s="32">
        <v>43991</v>
      </c>
      <c r="G13" t="s">
        <v>86</v>
      </c>
      <c r="H13" t="s">
        <v>91</v>
      </c>
    </row>
    <row r="14" spans="1:9" x14ac:dyDescent="0.25">
      <c r="B14" s="29"/>
      <c r="C14" s="35">
        <v>6550715</v>
      </c>
      <c r="D14" s="35" t="s">
        <v>71</v>
      </c>
      <c r="E14" t="s">
        <v>75</v>
      </c>
      <c r="F14" s="32">
        <v>43985</v>
      </c>
      <c r="G14" t="s">
        <v>94</v>
      </c>
    </row>
    <row r="15" spans="1:9" x14ac:dyDescent="0.25">
      <c r="B15" s="29"/>
      <c r="C15" s="35"/>
      <c r="D15" s="39" t="s">
        <v>89</v>
      </c>
      <c r="E15" t="s">
        <v>75</v>
      </c>
      <c r="F15" s="32">
        <v>43985</v>
      </c>
      <c r="G15" t="s">
        <v>94</v>
      </c>
    </row>
    <row r="16" spans="1:9" x14ac:dyDescent="0.25">
      <c r="B16" s="29"/>
      <c r="C16" s="35"/>
      <c r="D16" s="39"/>
      <c r="F16" s="32">
        <v>43986</v>
      </c>
      <c r="G16" t="s">
        <v>86</v>
      </c>
    </row>
    <row r="17" spans="2:8" x14ac:dyDescent="0.25">
      <c r="B17" s="29"/>
      <c r="C17" s="35"/>
      <c r="D17" s="39" t="s">
        <v>88</v>
      </c>
      <c r="E17" t="s">
        <v>75</v>
      </c>
      <c r="F17" s="32">
        <v>43985</v>
      </c>
      <c r="G17" t="s">
        <v>94</v>
      </c>
    </row>
    <row r="18" spans="2:8" x14ac:dyDescent="0.25">
      <c r="B18" s="29"/>
      <c r="C18" s="35">
        <v>6550981</v>
      </c>
      <c r="D18" s="35" t="s">
        <v>72</v>
      </c>
      <c r="E18" t="s">
        <v>75</v>
      </c>
      <c r="F18" s="32">
        <v>43986</v>
      </c>
      <c r="G18" t="s">
        <v>86</v>
      </c>
    </row>
    <row r="19" spans="2:8" x14ac:dyDescent="0.25">
      <c r="B19" s="29"/>
      <c r="C19" s="35"/>
      <c r="D19" s="39" t="s">
        <v>87</v>
      </c>
      <c r="E19" t="s">
        <v>75</v>
      </c>
      <c r="F19" s="32">
        <v>43986</v>
      </c>
      <c r="G19" t="s">
        <v>86</v>
      </c>
    </row>
    <row r="20" spans="2:8" x14ac:dyDescent="0.25">
      <c r="B20" s="29"/>
      <c r="C20" s="35">
        <v>6588121</v>
      </c>
      <c r="D20" s="35" t="s">
        <v>82</v>
      </c>
      <c r="E20" t="s">
        <v>75</v>
      </c>
      <c r="F20" s="32">
        <v>43990</v>
      </c>
      <c r="G20" t="s">
        <v>86</v>
      </c>
      <c r="H20" s="37" t="s">
        <v>93</v>
      </c>
    </row>
    <row r="21" spans="2:8" x14ac:dyDescent="0.25">
      <c r="B21" s="29"/>
      <c r="C21" s="35"/>
      <c r="D21" s="35" t="s">
        <v>81</v>
      </c>
      <c r="E21" t="s">
        <v>75</v>
      </c>
      <c r="F21" s="32">
        <v>43990</v>
      </c>
      <c r="G21" t="s">
        <v>86</v>
      </c>
      <c r="H21" s="36"/>
    </row>
    <row r="22" spans="2:8" x14ac:dyDescent="0.25">
      <c r="B22" s="29"/>
      <c r="C22" s="35">
        <v>6588129</v>
      </c>
      <c r="D22" s="35" t="s">
        <v>80</v>
      </c>
      <c r="E22" t="s">
        <v>75</v>
      </c>
      <c r="F22" s="32">
        <v>43990</v>
      </c>
      <c r="G22" t="s">
        <v>86</v>
      </c>
    </row>
    <row r="23" spans="2:8" x14ac:dyDescent="0.25">
      <c r="B23" s="29"/>
      <c r="C23" s="35"/>
      <c r="D23" s="35" t="s">
        <v>79</v>
      </c>
      <c r="E23" t="s">
        <v>75</v>
      </c>
      <c r="F23" s="32">
        <v>43986</v>
      </c>
      <c r="G23">
        <v>4043977</v>
      </c>
    </row>
    <row r="24" spans="2:8" x14ac:dyDescent="0.25">
      <c r="B24" s="29"/>
      <c r="C24" s="39">
        <v>6644656</v>
      </c>
      <c r="D24" s="39" t="s">
        <v>96</v>
      </c>
      <c r="E24" t="s">
        <v>75</v>
      </c>
      <c r="F24" s="32" t="s">
        <v>94</v>
      </c>
      <c r="G24" t="s">
        <v>94</v>
      </c>
    </row>
    <row r="25" spans="2:8" x14ac:dyDescent="0.25">
      <c r="B25" s="29"/>
      <c r="C25" s="39">
        <v>6645754</v>
      </c>
      <c r="D25" s="39" t="s">
        <v>98</v>
      </c>
      <c r="E25" t="s">
        <v>75</v>
      </c>
      <c r="F25" s="32" t="s">
        <v>94</v>
      </c>
      <c r="G25" t="s">
        <v>94</v>
      </c>
    </row>
    <row r="26" spans="2:8" x14ac:dyDescent="0.25">
      <c r="B26" s="29"/>
      <c r="C26" s="39">
        <v>6645921</v>
      </c>
      <c r="D26" s="39" t="s">
        <v>99</v>
      </c>
      <c r="E26" t="s">
        <v>75</v>
      </c>
      <c r="F26" s="32" t="s">
        <v>94</v>
      </c>
      <c r="G26" t="s">
        <v>94</v>
      </c>
    </row>
    <row r="27" spans="2:8" x14ac:dyDescent="0.25">
      <c r="B27" s="29"/>
      <c r="C27" s="39">
        <v>6645940</v>
      </c>
      <c r="D27" s="39" t="s">
        <v>101</v>
      </c>
      <c r="E27" t="s">
        <v>75</v>
      </c>
      <c r="F27" s="32" t="s">
        <v>94</v>
      </c>
      <c r="G27" t="s">
        <v>94</v>
      </c>
    </row>
    <row r="28" spans="2:8" x14ac:dyDescent="0.25">
      <c r="B28" s="29"/>
      <c r="C28">
        <v>6652405</v>
      </c>
      <c r="D28" t="s">
        <v>102</v>
      </c>
      <c r="E28" t="s">
        <v>75</v>
      </c>
      <c r="F28" s="32">
        <v>43998</v>
      </c>
      <c r="G28" t="s">
        <v>94</v>
      </c>
    </row>
    <row r="29" spans="2:8" x14ac:dyDescent="0.25">
      <c r="B29" s="29"/>
      <c r="C29">
        <v>6652515</v>
      </c>
      <c r="D29" t="s">
        <v>105</v>
      </c>
      <c r="E29" t="s">
        <v>75</v>
      </c>
      <c r="F29" s="32">
        <v>43998</v>
      </c>
      <c r="G29" t="s">
        <v>94</v>
      </c>
    </row>
    <row r="30" spans="2:8" x14ac:dyDescent="0.25">
      <c r="B30" s="29"/>
      <c r="C30">
        <v>6661490</v>
      </c>
      <c r="D30" t="s">
        <v>107</v>
      </c>
      <c r="E30" t="s">
        <v>75</v>
      </c>
      <c r="F30" s="32">
        <v>43996</v>
      </c>
      <c r="G30" t="s">
        <v>94</v>
      </c>
    </row>
    <row r="31" spans="2:8" x14ac:dyDescent="0.25">
      <c r="B31" s="29"/>
      <c r="C31" s="39">
        <v>6701816</v>
      </c>
      <c r="D31" s="39" t="s">
        <v>108</v>
      </c>
      <c r="E31" t="s">
        <v>75</v>
      </c>
      <c r="F31" s="32">
        <v>44005</v>
      </c>
      <c r="G31" t="s">
        <v>94</v>
      </c>
    </row>
    <row r="32" spans="2:8" x14ac:dyDescent="0.25">
      <c r="B32" s="29"/>
      <c r="C32" s="39">
        <v>6732497</v>
      </c>
      <c r="D32" s="39" t="s">
        <v>113</v>
      </c>
      <c r="E32" t="s">
        <v>75</v>
      </c>
      <c r="F32" s="32">
        <v>44006</v>
      </c>
      <c r="G32" t="s">
        <v>94</v>
      </c>
    </row>
    <row r="33" spans="1:7" x14ac:dyDescent="0.25">
      <c r="B33" s="29"/>
      <c r="C33" s="39">
        <v>6732510</v>
      </c>
      <c r="D33" s="39" t="s">
        <v>114</v>
      </c>
      <c r="E33" t="s">
        <v>75</v>
      </c>
      <c r="F33" s="32">
        <v>44007</v>
      </c>
      <c r="G33" t="s">
        <v>94</v>
      </c>
    </row>
    <row r="34" spans="1:7" x14ac:dyDescent="0.25">
      <c r="B34" s="29"/>
      <c r="C34" s="39">
        <v>6746225</v>
      </c>
      <c r="D34" s="39" t="s">
        <v>115</v>
      </c>
      <c r="E34" t="s">
        <v>75</v>
      </c>
      <c r="F34" s="32">
        <v>44009</v>
      </c>
      <c r="G34" t="s">
        <v>94</v>
      </c>
    </row>
    <row r="35" spans="1:7" x14ac:dyDescent="0.25">
      <c r="B35" s="29" t="s">
        <v>77</v>
      </c>
      <c r="C35" s="35">
        <v>6541056</v>
      </c>
      <c r="D35" s="35" t="s">
        <v>62</v>
      </c>
      <c r="E35" t="s">
        <v>75</v>
      </c>
      <c r="F35" s="32">
        <v>43986</v>
      </c>
      <c r="G35">
        <v>4043977</v>
      </c>
    </row>
    <row r="36" spans="1:7" x14ac:dyDescent="0.25">
      <c r="B36" s="29"/>
      <c r="C36" s="35">
        <v>6541057</v>
      </c>
      <c r="D36" s="35" t="s">
        <v>63</v>
      </c>
      <c r="E36" t="s">
        <v>75</v>
      </c>
      <c r="F36" s="32">
        <v>43985</v>
      </c>
      <c r="G36" t="s">
        <v>94</v>
      </c>
    </row>
    <row r="37" spans="1:7" x14ac:dyDescent="0.25">
      <c r="B37" s="29"/>
      <c r="C37" s="35"/>
      <c r="D37" s="35"/>
      <c r="F37" s="32">
        <v>43990</v>
      </c>
      <c r="G37" t="s">
        <v>94</v>
      </c>
    </row>
    <row r="38" spans="1:7" x14ac:dyDescent="0.25">
      <c r="B38" s="29"/>
      <c r="C38" s="35">
        <v>6551237</v>
      </c>
      <c r="D38" s="35" t="s">
        <v>60</v>
      </c>
      <c r="E38" t="s">
        <v>75</v>
      </c>
      <c r="F38" s="32">
        <v>43984</v>
      </c>
      <c r="G38">
        <v>4016336</v>
      </c>
    </row>
    <row r="39" spans="1:7" x14ac:dyDescent="0.25">
      <c r="B39" s="29"/>
      <c r="C39" s="35">
        <v>6552972</v>
      </c>
      <c r="D39" s="35" t="s">
        <v>61</v>
      </c>
      <c r="E39" t="s">
        <v>75</v>
      </c>
      <c r="F39" s="32">
        <v>43986</v>
      </c>
      <c r="G39">
        <v>4043965</v>
      </c>
    </row>
    <row r="40" spans="1:7" x14ac:dyDescent="0.25">
      <c r="B40" s="29"/>
      <c r="C40" s="39">
        <v>6642692</v>
      </c>
      <c r="D40" s="39" t="s">
        <v>110</v>
      </c>
      <c r="E40" t="s">
        <v>75</v>
      </c>
      <c r="F40" s="32" t="s">
        <v>94</v>
      </c>
      <c r="G40" t="s">
        <v>94</v>
      </c>
    </row>
    <row r="41" spans="1:7" x14ac:dyDescent="0.25">
      <c r="B41" s="29"/>
      <c r="C41">
        <v>6663439</v>
      </c>
      <c r="D41" t="s">
        <v>111</v>
      </c>
      <c r="E41" t="s">
        <v>75</v>
      </c>
      <c r="F41" s="32">
        <v>43998</v>
      </c>
      <c r="G41" t="s">
        <v>94</v>
      </c>
    </row>
    <row r="42" spans="1:7" x14ac:dyDescent="0.25">
      <c r="B42" s="29"/>
      <c r="C42" s="39">
        <v>6742353</v>
      </c>
      <c r="D42" s="39" t="s">
        <v>94</v>
      </c>
      <c r="E42" t="s">
        <v>75</v>
      </c>
      <c r="F42" s="32">
        <v>44007</v>
      </c>
      <c r="G42" t="s">
        <v>94</v>
      </c>
    </row>
    <row r="43" spans="1:7" x14ac:dyDescent="0.25">
      <c r="B43" s="29"/>
      <c r="C43" s="39">
        <v>6742359</v>
      </c>
      <c r="D43" t="s">
        <v>94</v>
      </c>
      <c r="E43" t="s">
        <v>75</v>
      </c>
      <c r="F43" s="32">
        <v>44007</v>
      </c>
      <c r="G43" t="s">
        <v>94</v>
      </c>
    </row>
    <row r="44" spans="1:7" x14ac:dyDescent="0.25">
      <c r="B44" s="29"/>
      <c r="C44" s="39" t="s">
        <v>117</v>
      </c>
      <c r="D44" t="s">
        <v>94</v>
      </c>
      <c r="E44" t="s">
        <v>75</v>
      </c>
      <c r="F44" s="32">
        <v>44009</v>
      </c>
      <c r="G44" t="s">
        <v>94</v>
      </c>
    </row>
    <row r="45" spans="1:7" x14ac:dyDescent="0.25">
      <c r="B45" s="29"/>
      <c r="C45" s="39">
        <v>6749435</v>
      </c>
      <c r="D45" t="s">
        <v>94</v>
      </c>
      <c r="E45" t="s">
        <v>75</v>
      </c>
      <c r="F45" s="32">
        <v>44009</v>
      </c>
      <c r="G45" t="s">
        <v>94</v>
      </c>
    </row>
    <row r="46" spans="1:7" x14ac:dyDescent="0.25">
      <c r="A4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86FE-7494-497D-A779-8C44E655623E}">
  <dimension ref="A1:H49"/>
  <sheetViews>
    <sheetView view="pageBreakPreview" zoomScale="60" zoomScaleNormal="97" workbookViewId="0">
      <pane ySplit="1" topLeftCell="A19" activePane="bottomLeft" state="frozen"/>
      <selection activeCell="B1" sqref="B1"/>
      <selection pane="bottomLeft"/>
    </sheetView>
  </sheetViews>
  <sheetFormatPr baseColWidth="10" defaultColWidth="11.42578125" defaultRowHeight="108.95" customHeight="1" x14ac:dyDescent="0.25"/>
  <cols>
    <col min="2" max="2" width="11.42578125" style="29"/>
    <col min="3" max="3" width="37.85546875" customWidth="1"/>
    <col min="4" max="4" width="28.5703125" customWidth="1"/>
    <col min="6" max="6" width="11.42578125" hidden="1" customWidth="1"/>
    <col min="7" max="8" width="11.42578125" customWidth="1"/>
  </cols>
  <sheetData>
    <row r="1" spans="1:8" ht="18.75" x14ac:dyDescent="0.3">
      <c r="A1" s="23" t="s">
        <v>46</v>
      </c>
      <c r="B1" s="31" t="s">
        <v>54</v>
      </c>
      <c r="C1" s="24" t="s">
        <v>44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</row>
    <row r="2" spans="1:8" ht="108.95" customHeight="1" x14ac:dyDescent="0.25">
      <c r="A2" s="27">
        <v>2</v>
      </c>
      <c r="B2" s="30" t="s">
        <v>56</v>
      </c>
      <c r="C2" s="1"/>
      <c r="D2" s="26" t="s">
        <v>45</v>
      </c>
      <c r="E2" s="27">
        <v>25</v>
      </c>
      <c r="F2" s="28">
        <v>949.5</v>
      </c>
      <c r="G2" s="28">
        <v>1150</v>
      </c>
      <c r="H2" s="28">
        <f t="shared" ref="H2:H15" si="0">G2-F2</f>
        <v>200.5</v>
      </c>
    </row>
    <row r="3" spans="1:8" ht="108.95" customHeight="1" x14ac:dyDescent="0.25">
      <c r="A3" s="27">
        <v>4</v>
      </c>
      <c r="B3" s="30" t="s">
        <v>56</v>
      </c>
      <c r="C3" s="1"/>
      <c r="D3" s="26" t="s">
        <v>45</v>
      </c>
      <c r="E3" s="27">
        <v>27</v>
      </c>
      <c r="F3" s="28">
        <v>749.5</v>
      </c>
      <c r="G3" s="28">
        <v>1150</v>
      </c>
      <c r="H3" s="28">
        <f t="shared" si="0"/>
        <v>400.5</v>
      </c>
    </row>
    <row r="4" spans="1:8" ht="108.95" customHeight="1" x14ac:dyDescent="0.25">
      <c r="A4" s="27">
        <v>18</v>
      </c>
      <c r="B4" s="30" t="s">
        <v>57</v>
      </c>
      <c r="C4" s="1"/>
      <c r="D4" s="26" t="s">
        <v>48</v>
      </c>
      <c r="E4" s="27">
        <v>24.5</v>
      </c>
      <c r="F4" s="28">
        <v>849.5</v>
      </c>
      <c r="G4" s="28">
        <v>1150</v>
      </c>
      <c r="H4" s="28">
        <f>G4-F4</f>
        <v>300.5</v>
      </c>
    </row>
    <row r="5" spans="1:8" ht="108.95" customHeight="1" x14ac:dyDescent="0.25">
      <c r="A5" s="27">
        <v>21</v>
      </c>
      <c r="B5" s="30" t="s">
        <v>57</v>
      </c>
      <c r="C5" s="1"/>
      <c r="D5" s="26" t="s">
        <v>50</v>
      </c>
      <c r="E5" s="27">
        <v>24.5</v>
      </c>
      <c r="F5" s="28">
        <v>849.5</v>
      </c>
      <c r="G5" s="28">
        <v>1150</v>
      </c>
      <c r="H5" s="28">
        <f t="shared" si="0"/>
        <v>300.5</v>
      </c>
    </row>
    <row r="6" spans="1:8" ht="108.95" customHeight="1" x14ac:dyDescent="0.25">
      <c r="A6" s="27">
        <v>37</v>
      </c>
      <c r="B6" s="30" t="s">
        <v>57</v>
      </c>
      <c r="C6" s="1"/>
      <c r="D6" s="26" t="s">
        <v>53</v>
      </c>
      <c r="E6" s="27">
        <v>25.5</v>
      </c>
      <c r="F6" s="28">
        <v>749.5</v>
      </c>
      <c r="G6" s="28">
        <v>1150</v>
      </c>
      <c r="H6" s="28">
        <f t="shared" si="0"/>
        <v>400.5</v>
      </c>
    </row>
    <row r="7" spans="1:8" ht="108.95" customHeight="1" x14ac:dyDescent="0.25">
      <c r="A7" s="27">
        <v>39</v>
      </c>
      <c r="B7" s="30" t="s">
        <v>55</v>
      </c>
      <c r="C7" s="1"/>
      <c r="D7" s="26" t="s">
        <v>52</v>
      </c>
      <c r="E7" s="27">
        <v>27</v>
      </c>
      <c r="F7" s="28">
        <v>574.5</v>
      </c>
      <c r="G7" s="28">
        <v>880</v>
      </c>
      <c r="H7" s="28">
        <f t="shared" si="0"/>
        <v>305.5</v>
      </c>
    </row>
    <row r="8" spans="1:8" ht="108.95" customHeight="1" x14ac:dyDescent="0.25">
      <c r="A8" s="27">
        <v>47</v>
      </c>
      <c r="B8" s="30" t="s">
        <v>56</v>
      </c>
      <c r="C8" s="1"/>
      <c r="D8" s="26" t="s">
        <v>97</v>
      </c>
      <c r="E8" s="27">
        <v>27</v>
      </c>
      <c r="F8" s="28">
        <v>999.5</v>
      </c>
      <c r="G8" s="28">
        <v>1250</v>
      </c>
      <c r="H8" s="28">
        <f t="shared" si="0"/>
        <v>250.5</v>
      </c>
    </row>
    <row r="9" spans="1:8" ht="108.95" customHeight="1" x14ac:dyDescent="0.25">
      <c r="A9" s="27">
        <v>54</v>
      </c>
      <c r="B9" s="30" t="s">
        <v>55</v>
      </c>
      <c r="C9" s="1"/>
      <c r="D9" s="26" t="s">
        <v>51</v>
      </c>
      <c r="E9" s="27">
        <v>26</v>
      </c>
      <c r="F9" s="28">
        <v>699.5</v>
      </c>
      <c r="G9" s="28">
        <v>900</v>
      </c>
      <c r="H9" s="28">
        <f t="shared" si="0"/>
        <v>200.5</v>
      </c>
    </row>
    <row r="10" spans="1:8" ht="108.95" customHeight="1" x14ac:dyDescent="0.25">
      <c r="A10" s="27">
        <v>56</v>
      </c>
      <c r="B10" s="30" t="s">
        <v>55</v>
      </c>
      <c r="C10" s="1"/>
      <c r="D10" s="26" t="s">
        <v>103</v>
      </c>
      <c r="E10" s="27">
        <v>28.5</v>
      </c>
      <c r="F10" s="28">
        <v>999.5</v>
      </c>
      <c r="G10" s="28">
        <v>1250</v>
      </c>
      <c r="H10" s="28">
        <f t="shared" si="0"/>
        <v>250.5</v>
      </c>
    </row>
    <row r="11" spans="1:8" ht="108.95" customHeight="1" x14ac:dyDescent="0.25">
      <c r="A11" s="27">
        <v>57</v>
      </c>
      <c r="B11" s="30" t="s">
        <v>55</v>
      </c>
      <c r="C11" s="1"/>
      <c r="D11" s="26" t="s">
        <v>104</v>
      </c>
      <c r="E11" s="27">
        <v>28.5</v>
      </c>
      <c r="F11" s="28">
        <v>699.5</v>
      </c>
      <c r="G11" s="28">
        <v>1000</v>
      </c>
      <c r="H11" s="28">
        <f t="shared" si="0"/>
        <v>300.5</v>
      </c>
    </row>
    <row r="12" spans="1:8" ht="108.95" customHeight="1" x14ac:dyDescent="0.25">
      <c r="A12" s="27">
        <v>58</v>
      </c>
      <c r="B12" s="30" t="s">
        <v>55</v>
      </c>
      <c r="C12" s="1"/>
      <c r="D12" s="26" t="s">
        <v>51</v>
      </c>
      <c r="E12" s="27">
        <v>28.5</v>
      </c>
      <c r="F12" s="28">
        <v>699.5</v>
      </c>
      <c r="G12" s="28">
        <v>900</v>
      </c>
      <c r="H12" s="28">
        <f t="shared" si="0"/>
        <v>200.5</v>
      </c>
    </row>
    <row r="13" spans="1:8" ht="108.95" customHeight="1" x14ac:dyDescent="0.25">
      <c r="A13" s="27">
        <v>59</v>
      </c>
      <c r="B13" s="30" t="s">
        <v>55</v>
      </c>
      <c r="C13" s="1"/>
      <c r="D13" s="26" t="s">
        <v>106</v>
      </c>
      <c r="E13" s="27">
        <v>27.5</v>
      </c>
      <c r="F13" s="28">
        <v>699.5</v>
      </c>
      <c r="G13" s="28">
        <v>1000</v>
      </c>
      <c r="H13" s="28">
        <f t="shared" si="0"/>
        <v>300.5</v>
      </c>
    </row>
    <row r="14" spans="1:8" ht="108.95" customHeight="1" x14ac:dyDescent="0.25">
      <c r="A14" s="27">
        <v>60</v>
      </c>
      <c r="B14" s="30" t="s">
        <v>55</v>
      </c>
      <c r="C14" s="1"/>
      <c r="D14" s="26" t="s">
        <v>100</v>
      </c>
      <c r="E14" s="27">
        <v>28</v>
      </c>
      <c r="F14" s="28">
        <v>599.5</v>
      </c>
      <c r="G14" s="28">
        <v>900</v>
      </c>
      <c r="H14" s="28">
        <f t="shared" si="0"/>
        <v>300.5</v>
      </c>
    </row>
    <row r="15" spans="1:8" ht="108.95" customHeight="1" x14ac:dyDescent="0.25">
      <c r="A15" s="27">
        <v>61</v>
      </c>
      <c r="B15" s="30" t="s">
        <v>55</v>
      </c>
      <c r="C15" s="1"/>
      <c r="D15" s="26" t="s">
        <v>100</v>
      </c>
      <c r="E15" s="27">
        <v>28.5</v>
      </c>
      <c r="F15" s="28">
        <v>599.5</v>
      </c>
      <c r="G15" s="28">
        <v>900</v>
      </c>
      <c r="H15" s="28">
        <f t="shared" si="0"/>
        <v>300.5</v>
      </c>
    </row>
    <row r="16" spans="1:8" ht="108.95" customHeight="1" x14ac:dyDescent="0.25">
      <c r="A16" s="27">
        <v>65</v>
      </c>
      <c r="B16" s="30" t="s">
        <v>55</v>
      </c>
      <c r="C16" s="1"/>
      <c r="D16" s="26" t="s">
        <v>109</v>
      </c>
      <c r="E16" s="27">
        <v>27.5</v>
      </c>
      <c r="F16" s="28">
        <v>799.5</v>
      </c>
      <c r="G16" s="28">
        <v>1100</v>
      </c>
      <c r="H16" s="28">
        <f t="shared" ref="H16:H47" si="1">G16-F16</f>
        <v>300.5</v>
      </c>
    </row>
    <row r="17" spans="1:8" ht="108.95" customHeight="1" x14ac:dyDescent="0.25">
      <c r="A17" s="27">
        <v>66</v>
      </c>
      <c r="B17" s="30" t="s">
        <v>55</v>
      </c>
      <c r="C17" s="1"/>
      <c r="D17" s="26" t="s">
        <v>109</v>
      </c>
      <c r="E17" s="27">
        <v>27.5</v>
      </c>
      <c r="F17" s="28">
        <v>799.5</v>
      </c>
      <c r="G17" s="28">
        <v>1100</v>
      </c>
      <c r="H17" s="28">
        <f t="shared" si="1"/>
        <v>300.5</v>
      </c>
    </row>
    <row r="18" spans="1:8" ht="108.95" customHeight="1" x14ac:dyDescent="0.25">
      <c r="A18" s="27">
        <v>70</v>
      </c>
      <c r="B18" s="30" t="s">
        <v>57</v>
      </c>
      <c r="C18" s="1"/>
      <c r="D18" s="26" t="s">
        <v>47</v>
      </c>
      <c r="E18" s="27">
        <v>23.5</v>
      </c>
      <c r="F18" s="28">
        <v>899.5</v>
      </c>
      <c r="G18" s="28">
        <v>1150</v>
      </c>
      <c r="H18" s="28">
        <f t="shared" si="1"/>
        <v>250.5</v>
      </c>
    </row>
    <row r="19" spans="1:8" ht="108.95" customHeight="1" x14ac:dyDescent="0.25">
      <c r="A19" s="27">
        <v>72</v>
      </c>
      <c r="B19" s="30" t="s">
        <v>57</v>
      </c>
      <c r="C19" s="1"/>
      <c r="D19" s="26" t="s">
        <v>112</v>
      </c>
      <c r="E19" s="27">
        <v>23.5</v>
      </c>
      <c r="F19" s="28">
        <v>862</v>
      </c>
      <c r="G19" s="28">
        <v>1000</v>
      </c>
      <c r="H19" s="28">
        <f t="shared" si="1"/>
        <v>138</v>
      </c>
    </row>
    <row r="20" spans="1:8" ht="108.95" customHeight="1" x14ac:dyDescent="0.25">
      <c r="A20" s="27">
        <v>75</v>
      </c>
      <c r="B20" s="30" t="s">
        <v>56</v>
      </c>
      <c r="C20" s="1"/>
      <c r="D20" s="26" t="s">
        <v>49</v>
      </c>
      <c r="E20" s="27">
        <v>24.5</v>
      </c>
      <c r="F20" s="28">
        <v>862</v>
      </c>
      <c r="G20" s="28">
        <v>1150</v>
      </c>
      <c r="H20" s="28">
        <f t="shared" si="1"/>
        <v>288</v>
      </c>
    </row>
    <row r="21" spans="1:8" ht="108.95" customHeight="1" x14ac:dyDescent="0.25">
      <c r="A21" s="27">
        <v>78</v>
      </c>
      <c r="B21" s="30" t="s">
        <v>55</v>
      </c>
      <c r="C21" s="1"/>
      <c r="D21" s="26" t="s">
        <v>53</v>
      </c>
      <c r="E21" s="27">
        <v>27</v>
      </c>
      <c r="F21" s="28">
        <v>862</v>
      </c>
      <c r="G21" s="28">
        <v>1150</v>
      </c>
      <c r="H21" s="28">
        <f t="shared" si="1"/>
        <v>288</v>
      </c>
    </row>
    <row r="22" spans="1:8" ht="108.95" customHeight="1" x14ac:dyDescent="0.25">
      <c r="A22" s="27">
        <v>80</v>
      </c>
      <c r="B22" s="30" t="s">
        <v>57</v>
      </c>
      <c r="C22" s="1"/>
      <c r="D22" s="26" t="s">
        <v>116</v>
      </c>
      <c r="E22" s="27">
        <v>24</v>
      </c>
      <c r="F22" s="28">
        <v>999.25</v>
      </c>
      <c r="G22" s="28">
        <v>1250</v>
      </c>
      <c r="H22" s="28">
        <f t="shared" si="1"/>
        <v>250.75</v>
      </c>
    </row>
    <row r="23" spans="1:8" ht="108.95" customHeight="1" x14ac:dyDescent="0.25">
      <c r="A23" s="27">
        <v>81</v>
      </c>
      <c r="B23" s="30" t="s">
        <v>57</v>
      </c>
      <c r="C23" s="1"/>
      <c r="D23" s="26" t="s">
        <v>116</v>
      </c>
      <c r="E23" s="27">
        <v>25</v>
      </c>
      <c r="F23" s="28">
        <v>999.25</v>
      </c>
      <c r="G23" s="28">
        <v>1250</v>
      </c>
      <c r="H23" s="28">
        <f t="shared" si="1"/>
        <v>250.75</v>
      </c>
    </row>
    <row r="24" spans="1:8" ht="108.95" customHeight="1" x14ac:dyDescent="0.25">
      <c r="A24" s="27">
        <v>82</v>
      </c>
      <c r="B24" s="30" t="s">
        <v>57</v>
      </c>
      <c r="C24" s="1"/>
      <c r="D24" s="26" t="s">
        <v>112</v>
      </c>
      <c r="E24" s="27">
        <v>25</v>
      </c>
      <c r="F24" s="28">
        <v>849.5</v>
      </c>
      <c r="G24" s="28">
        <v>1000</v>
      </c>
      <c r="H24" s="28">
        <f t="shared" si="1"/>
        <v>150.5</v>
      </c>
    </row>
    <row r="25" spans="1:8" ht="108.95" customHeight="1" x14ac:dyDescent="0.25">
      <c r="A25" s="27">
        <v>88</v>
      </c>
      <c r="B25" s="30" t="s">
        <v>57</v>
      </c>
      <c r="C25" s="1"/>
      <c r="D25" s="26" t="s">
        <v>118</v>
      </c>
      <c r="E25" s="27">
        <v>24</v>
      </c>
      <c r="F25" s="28">
        <v>594.65</v>
      </c>
      <c r="G25" s="28">
        <v>1150</v>
      </c>
      <c r="H25" s="28">
        <f t="shared" si="1"/>
        <v>555.35</v>
      </c>
    </row>
    <row r="26" spans="1:8" ht="108.95" customHeight="1" x14ac:dyDescent="0.25">
      <c r="A26" s="27">
        <v>94</v>
      </c>
      <c r="B26" s="30" t="s">
        <v>57</v>
      </c>
      <c r="C26" s="1"/>
      <c r="D26" s="26" t="s">
        <v>119</v>
      </c>
      <c r="E26" s="27">
        <v>23.5</v>
      </c>
      <c r="F26" s="28">
        <v>699.5</v>
      </c>
      <c r="G26" s="28">
        <v>1000</v>
      </c>
      <c r="H26" s="28">
        <f t="shared" si="1"/>
        <v>300.5</v>
      </c>
    </row>
    <row r="27" spans="1:8" ht="108.95" customHeight="1" x14ac:dyDescent="0.25">
      <c r="A27" s="27">
        <v>95</v>
      </c>
      <c r="B27" s="30" t="s">
        <v>57</v>
      </c>
      <c r="C27" s="1"/>
      <c r="D27" s="26" t="s">
        <v>119</v>
      </c>
      <c r="E27" s="27">
        <v>24</v>
      </c>
      <c r="F27" s="28">
        <v>699.5</v>
      </c>
      <c r="G27" s="28">
        <v>1000</v>
      </c>
      <c r="H27" s="28">
        <f t="shared" si="1"/>
        <v>300.5</v>
      </c>
    </row>
    <row r="28" spans="1:8" ht="108.95" customHeight="1" x14ac:dyDescent="0.25">
      <c r="A28" s="27">
        <v>98</v>
      </c>
      <c r="B28" s="30" t="s">
        <v>57</v>
      </c>
      <c r="C28" s="1"/>
      <c r="D28" s="26" t="s">
        <v>119</v>
      </c>
      <c r="E28" s="27">
        <v>23.5</v>
      </c>
      <c r="F28" s="28">
        <v>699.5</v>
      </c>
      <c r="G28" s="28">
        <v>1000</v>
      </c>
      <c r="H28" s="28">
        <f t="shared" si="1"/>
        <v>300.5</v>
      </c>
    </row>
    <row r="29" spans="1:8" ht="108.95" customHeight="1" x14ac:dyDescent="0.25">
      <c r="A29" s="27">
        <v>99</v>
      </c>
      <c r="B29" s="30" t="s">
        <v>57</v>
      </c>
      <c r="C29" s="1"/>
      <c r="D29" s="26" t="s">
        <v>119</v>
      </c>
      <c r="E29" s="27">
        <v>24</v>
      </c>
      <c r="F29" s="28">
        <v>699.5</v>
      </c>
      <c r="G29" s="28">
        <v>1000</v>
      </c>
      <c r="H29" s="28">
        <f t="shared" si="1"/>
        <v>300.5</v>
      </c>
    </row>
    <row r="30" spans="1:8" ht="108.95" customHeight="1" x14ac:dyDescent="0.25">
      <c r="A30" s="27">
        <v>100</v>
      </c>
      <c r="B30" s="30" t="s">
        <v>57</v>
      </c>
      <c r="C30" s="1"/>
      <c r="D30" s="26" t="s">
        <v>119</v>
      </c>
      <c r="E30" s="27">
        <v>24.5</v>
      </c>
      <c r="F30" s="28">
        <v>699.5</v>
      </c>
      <c r="G30" s="28">
        <v>1000</v>
      </c>
      <c r="H30" s="28">
        <f t="shared" si="1"/>
        <v>300.5</v>
      </c>
    </row>
    <row r="31" spans="1:8" ht="108.95" customHeight="1" x14ac:dyDescent="0.25">
      <c r="A31" s="27">
        <v>101</v>
      </c>
      <c r="B31" s="30" t="s">
        <v>57</v>
      </c>
      <c r="C31" s="1"/>
      <c r="D31" s="26" t="s">
        <v>119</v>
      </c>
      <c r="E31" s="27">
        <v>24.5</v>
      </c>
      <c r="F31" s="28">
        <v>699.5</v>
      </c>
      <c r="G31" s="28">
        <v>1000</v>
      </c>
      <c r="H31" s="28">
        <f t="shared" si="1"/>
        <v>300.5</v>
      </c>
    </row>
    <row r="32" spans="1:8" ht="108.95" customHeight="1" x14ac:dyDescent="0.25">
      <c r="A32" s="27">
        <v>102</v>
      </c>
      <c r="B32" s="30" t="s">
        <v>57</v>
      </c>
      <c r="C32" s="1"/>
      <c r="D32" s="26" t="s">
        <v>119</v>
      </c>
      <c r="E32" s="27">
        <v>25</v>
      </c>
      <c r="F32" s="28">
        <v>699.5</v>
      </c>
      <c r="G32" s="28">
        <v>1000</v>
      </c>
      <c r="H32" s="28">
        <f t="shared" si="1"/>
        <v>300.5</v>
      </c>
    </row>
    <row r="33" spans="1:8" ht="108.95" customHeight="1" x14ac:dyDescent="0.25">
      <c r="A33" s="27">
        <v>104</v>
      </c>
      <c r="B33" s="30" t="s">
        <v>55</v>
      </c>
      <c r="C33" s="1"/>
      <c r="D33" s="26" t="s">
        <v>119</v>
      </c>
      <c r="E33" s="27">
        <v>27</v>
      </c>
      <c r="F33" s="28">
        <v>699.5</v>
      </c>
      <c r="G33" s="28">
        <v>1000</v>
      </c>
      <c r="H33" s="28">
        <f t="shared" si="1"/>
        <v>300.5</v>
      </c>
    </row>
    <row r="34" spans="1:8" ht="108.95" customHeight="1" x14ac:dyDescent="0.25">
      <c r="A34" s="27">
        <v>105</v>
      </c>
      <c r="B34" s="30" t="s">
        <v>55</v>
      </c>
      <c r="C34" s="1"/>
      <c r="D34" s="26" t="s">
        <v>119</v>
      </c>
      <c r="E34" s="27">
        <v>27.5</v>
      </c>
      <c r="F34" s="28">
        <v>699.5</v>
      </c>
      <c r="G34" s="28">
        <v>1000</v>
      </c>
      <c r="H34" s="28">
        <f t="shared" si="1"/>
        <v>300.5</v>
      </c>
    </row>
    <row r="35" spans="1:8" ht="108.95" customHeight="1" x14ac:dyDescent="0.25">
      <c r="A35" s="27">
        <v>106</v>
      </c>
      <c r="B35" s="30" t="s">
        <v>55</v>
      </c>
      <c r="C35" s="1"/>
      <c r="D35" s="26" t="s">
        <v>119</v>
      </c>
      <c r="E35" s="27">
        <v>26</v>
      </c>
      <c r="F35" s="28">
        <v>699.5</v>
      </c>
      <c r="G35" s="28">
        <v>1000</v>
      </c>
      <c r="H35" s="28">
        <f t="shared" si="1"/>
        <v>300.5</v>
      </c>
    </row>
    <row r="36" spans="1:8" ht="108.95" customHeight="1" x14ac:dyDescent="0.25">
      <c r="A36" s="27">
        <v>112</v>
      </c>
      <c r="B36" s="30" t="s">
        <v>57</v>
      </c>
      <c r="C36" s="1"/>
      <c r="D36" s="26" t="s">
        <v>120</v>
      </c>
      <c r="E36" s="27">
        <v>23</v>
      </c>
      <c r="F36" s="28">
        <v>708</v>
      </c>
      <c r="G36" s="28">
        <v>1000</v>
      </c>
      <c r="H36" s="28">
        <f t="shared" si="1"/>
        <v>292</v>
      </c>
    </row>
    <row r="37" spans="1:8" ht="108.95" customHeight="1" x14ac:dyDescent="0.25">
      <c r="A37" s="27">
        <v>113</v>
      </c>
      <c r="B37" s="30" t="s">
        <v>57</v>
      </c>
      <c r="C37" s="1"/>
      <c r="D37" s="26" t="s">
        <v>121</v>
      </c>
      <c r="E37" s="27">
        <v>22</v>
      </c>
      <c r="F37" s="28">
        <v>849</v>
      </c>
      <c r="G37" s="28">
        <v>1100</v>
      </c>
      <c r="H37" s="28">
        <f t="shared" si="1"/>
        <v>251</v>
      </c>
    </row>
    <row r="38" spans="1:8" ht="108.95" customHeight="1" x14ac:dyDescent="0.25">
      <c r="A38" s="27">
        <v>115</v>
      </c>
      <c r="B38" s="30" t="s">
        <v>57</v>
      </c>
      <c r="C38" s="1"/>
      <c r="D38" s="26" t="s">
        <v>122</v>
      </c>
      <c r="E38" s="27">
        <v>25</v>
      </c>
      <c r="F38" s="28">
        <v>529</v>
      </c>
      <c r="G38" s="28">
        <v>650</v>
      </c>
      <c r="H38" s="28">
        <f t="shared" si="1"/>
        <v>121</v>
      </c>
    </row>
    <row r="39" spans="1:8" ht="108.95" customHeight="1" x14ac:dyDescent="0.25">
      <c r="A39" s="27">
        <v>117</v>
      </c>
      <c r="B39" s="30" t="s">
        <v>56</v>
      </c>
      <c r="C39" s="1"/>
      <c r="D39" s="1" t="s">
        <v>53</v>
      </c>
      <c r="E39" s="27">
        <v>25</v>
      </c>
      <c r="F39" s="40">
        <v>798.8</v>
      </c>
      <c r="G39" s="40">
        <v>1150</v>
      </c>
      <c r="H39" s="40">
        <f t="shared" si="1"/>
        <v>351.20000000000005</v>
      </c>
    </row>
    <row r="40" spans="1:8" ht="108.95" customHeight="1" x14ac:dyDescent="0.25">
      <c r="A40" s="27">
        <v>119</v>
      </c>
      <c r="B40" s="30" t="s">
        <v>55</v>
      </c>
      <c r="C40" s="1"/>
      <c r="D40" s="1" t="s">
        <v>119</v>
      </c>
      <c r="E40" s="27">
        <v>27</v>
      </c>
      <c r="F40" s="40">
        <v>699.5</v>
      </c>
      <c r="G40" s="40">
        <v>1000</v>
      </c>
      <c r="H40" s="40">
        <f t="shared" si="1"/>
        <v>300.5</v>
      </c>
    </row>
    <row r="41" spans="1:8" ht="108.95" customHeight="1" x14ac:dyDescent="0.25">
      <c r="A41" s="27">
        <v>121</v>
      </c>
      <c r="B41" s="30" t="s">
        <v>57</v>
      </c>
      <c r="C41" s="1"/>
      <c r="D41" s="1" t="s">
        <v>119</v>
      </c>
      <c r="E41" s="27">
        <v>23.5</v>
      </c>
      <c r="F41" s="40">
        <v>699.5</v>
      </c>
      <c r="G41" s="40">
        <v>1000</v>
      </c>
      <c r="H41" s="40">
        <f t="shared" si="1"/>
        <v>300.5</v>
      </c>
    </row>
    <row r="42" spans="1:8" ht="108.95" customHeight="1" x14ac:dyDescent="0.25">
      <c r="A42" s="27">
        <v>123</v>
      </c>
      <c r="B42" s="30" t="s">
        <v>57</v>
      </c>
      <c r="C42" s="1"/>
      <c r="D42" s="1" t="s">
        <v>119</v>
      </c>
      <c r="E42" s="27">
        <v>24</v>
      </c>
      <c r="F42" s="40">
        <v>699.5</v>
      </c>
      <c r="G42" s="40">
        <v>1000</v>
      </c>
      <c r="H42" s="40">
        <f t="shared" si="1"/>
        <v>300.5</v>
      </c>
    </row>
    <row r="43" spans="1:8" ht="108.95" customHeight="1" x14ac:dyDescent="0.25">
      <c r="A43" s="27">
        <v>124</v>
      </c>
      <c r="B43" s="30" t="s">
        <v>55</v>
      </c>
      <c r="C43" s="1"/>
      <c r="D43" s="1" t="s">
        <v>123</v>
      </c>
      <c r="E43" s="27">
        <v>26</v>
      </c>
      <c r="F43" s="40">
        <v>649.5</v>
      </c>
      <c r="G43" s="40">
        <v>1000</v>
      </c>
      <c r="H43" s="40">
        <f t="shared" si="1"/>
        <v>350.5</v>
      </c>
    </row>
    <row r="44" spans="1:8" ht="108.95" customHeight="1" x14ac:dyDescent="0.25">
      <c r="A44" s="27">
        <v>125</v>
      </c>
      <c r="B44" s="30" t="s">
        <v>55</v>
      </c>
      <c r="C44" s="1"/>
      <c r="D44" s="1" t="s">
        <v>123</v>
      </c>
      <c r="E44" s="27">
        <v>26.5</v>
      </c>
      <c r="F44" s="40">
        <v>649.5</v>
      </c>
      <c r="G44" s="40">
        <v>1000</v>
      </c>
      <c r="H44" s="40">
        <f t="shared" si="1"/>
        <v>350.5</v>
      </c>
    </row>
    <row r="45" spans="1:8" ht="108.95" customHeight="1" x14ac:dyDescent="0.25">
      <c r="A45" s="27">
        <v>127</v>
      </c>
      <c r="B45" s="30" t="s">
        <v>55</v>
      </c>
      <c r="C45" s="1"/>
      <c r="D45" s="1" t="s">
        <v>123</v>
      </c>
      <c r="E45" s="27">
        <v>25.5</v>
      </c>
      <c r="F45" s="40">
        <v>649.5</v>
      </c>
      <c r="G45" s="40">
        <v>1000</v>
      </c>
      <c r="H45" s="40">
        <f t="shared" si="1"/>
        <v>350.5</v>
      </c>
    </row>
    <row r="46" spans="1:8" ht="108.95" customHeight="1" x14ac:dyDescent="0.25">
      <c r="A46" s="27">
        <v>128</v>
      </c>
      <c r="B46" s="30" t="s">
        <v>55</v>
      </c>
      <c r="C46" s="1"/>
      <c r="D46" s="1" t="s">
        <v>123</v>
      </c>
      <c r="E46" s="27">
        <v>26</v>
      </c>
      <c r="F46" s="40">
        <v>649.5</v>
      </c>
      <c r="G46" s="40">
        <v>1000</v>
      </c>
      <c r="H46" s="40">
        <f t="shared" si="1"/>
        <v>350.5</v>
      </c>
    </row>
    <row r="47" spans="1:8" ht="108.95" customHeight="1" x14ac:dyDescent="0.25">
      <c r="A47" s="27">
        <v>129</v>
      </c>
      <c r="B47" s="30" t="s">
        <v>55</v>
      </c>
      <c r="C47" s="1"/>
      <c r="D47" s="1" t="s">
        <v>123</v>
      </c>
      <c r="E47" s="27">
        <v>26.5</v>
      </c>
      <c r="F47" s="40">
        <v>649.5</v>
      </c>
      <c r="G47" s="40">
        <v>1000</v>
      </c>
      <c r="H47" s="40">
        <f t="shared" si="1"/>
        <v>350.5</v>
      </c>
    </row>
    <row r="48" spans="1:8" ht="108.95" customHeight="1" x14ac:dyDescent="0.25">
      <c r="A48" s="27"/>
      <c r="B48" s="30"/>
      <c r="C48" s="1"/>
      <c r="D48" s="1"/>
      <c r="E48" s="27"/>
      <c r="F48" s="40"/>
      <c r="G48" s="40"/>
      <c r="H48" s="40"/>
    </row>
    <row r="49" spans="1:8" ht="108.95" customHeight="1" x14ac:dyDescent="0.25">
      <c r="A49" s="27"/>
      <c r="B49" s="30"/>
      <c r="C49" s="1"/>
      <c r="D49" s="1"/>
      <c r="E49" s="27"/>
      <c r="F49" s="40"/>
      <c r="G49" s="40"/>
      <c r="H49" s="40"/>
    </row>
  </sheetData>
  <autoFilter ref="A1:H47" xr:uid="{2F91A093-1EA2-495A-84B9-266D523793D1}"/>
  <pageMargins left="0.51181102362204722" right="0.11811023622047245" top="0.19685039370078741" bottom="0.35433070866141736" header="0.31496062992125984" footer="0.31496062992125984"/>
  <pageSetup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884E-5A96-4309-9813-7F180F326E52}">
  <sheetPr filterMode="1"/>
  <dimension ref="A1:P553"/>
  <sheetViews>
    <sheetView tabSelected="1" workbookViewId="0">
      <pane ySplit="1" topLeftCell="A478" activePane="bottomLeft" state="frozen"/>
      <selection pane="bottomLeft" activeCell="I489" sqref="I489"/>
    </sheetView>
  </sheetViews>
  <sheetFormatPr baseColWidth="10" defaultRowHeight="15" x14ac:dyDescent="0.25"/>
  <cols>
    <col min="1" max="1" width="71.7109375" bestFit="1" customWidth="1"/>
    <col min="3" max="3" width="13.140625" bestFit="1" customWidth="1"/>
    <col min="4" max="4" width="12.42578125" bestFit="1" customWidth="1"/>
    <col min="6" max="6" width="22" bestFit="1" customWidth="1"/>
    <col min="8" max="8" width="13.28515625" bestFit="1" customWidth="1"/>
  </cols>
  <sheetData>
    <row r="1" spans="1:11" x14ac:dyDescent="0.25">
      <c r="A1" t="s">
        <v>124</v>
      </c>
      <c r="B1" t="s">
        <v>126</v>
      </c>
      <c r="C1" t="s">
        <v>127</v>
      </c>
      <c r="D1" t="s">
        <v>128</v>
      </c>
      <c r="E1" t="s">
        <v>129</v>
      </c>
      <c r="F1" s="41" t="s">
        <v>133</v>
      </c>
      <c r="G1" t="s">
        <v>131</v>
      </c>
      <c r="H1" t="s">
        <v>132</v>
      </c>
      <c r="I1" t="s">
        <v>130</v>
      </c>
      <c r="J1" t="s">
        <v>136</v>
      </c>
      <c r="K1" t="s">
        <v>162</v>
      </c>
    </row>
    <row r="2" spans="1:11" x14ac:dyDescent="0.25">
      <c r="A2" s="37" t="s">
        <v>125</v>
      </c>
      <c r="B2">
        <v>1</v>
      </c>
      <c r="C2" s="43">
        <v>255.5</v>
      </c>
      <c r="D2" s="43">
        <v>32.299999999999997</v>
      </c>
      <c r="E2" s="44">
        <v>420</v>
      </c>
      <c r="F2" s="43">
        <v>58.8</v>
      </c>
      <c r="G2" s="43">
        <v>66.5</v>
      </c>
      <c r="H2" s="43">
        <v>32.590000000000003</v>
      </c>
      <c r="I2" s="45">
        <f t="shared" ref="I2:I17" si="0">E2-F2-G2-H2-D2-C2</f>
        <v>-25.689999999999998</v>
      </c>
      <c r="J2" t="s">
        <v>138</v>
      </c>
      <c r="K2" s="45">
        <f>E2-H2-G2-F2</f>
        <v>262.10999999999996</v>
      </c>
    </row>
    <row r="3" spans="1:11" x14ac:dyDescent="0.25">
      <c r="A3" s="42" t="s">
        <v>134</v>
      </c>
      <c r="B3">
        <v>1</v>
      </c>
      <c r="C3" s="43">
        <v>308</v>
      </c>
      <c r="D3" s="43">
        <v>33.6</v>
      </c>
      <c r="E3" s="44">
        <v>375</v>
      </c>
      <c r="F3" s="43">
        <v>0</v>
      </c>
      <c r="G3" s="43">
        <v>0</v>
      </c>
      <c r="H3" s="43">
        <v>0</v>
      </c>
      <c r="I3" s="45">
        <f t="shared" si="0"/>
        <v>33.399999999999977</v>
      </c>
      <c r="J3" t="s">
        <v>138</v>
      </c>
      <c r="K3" s="45">
        <f>E3-H3-G3-F3</f>
        <v>375</v>
      </c>
    </row>
    <row r="4" spans="1:11" x14ac:dyDescent="0.25">
      <c r="A4" s="42" t="s">
        <v>135</v>
      </c>
      <c r="B4">
        <v>1</v>
      </c>
      <c r="C4" s="43">
        <v>463.5</v>
      </c>
      <c r="D4" s="43">
        <v>0</v>
      </c>
      <c r="E4" s="44">
        <v>500</v>
      </c>
      <c r="F4" s="43">
        <v>0</v>
      </c>
      <c r="G4" s="43">
        <v>0</v>
      </c>
      <c r="H4" s="43">
        <v>0</v>
      </c>
      <c r="I4" s="45">
        <f t="shared" si="0"/>
        <v>36.5</v>
      </c>
      <c r="J4" t="s">
        <v>138</v>
      </c>
      <c r="K4" s="45">
        <f>E4-H4-G4-F4</f>
        <v>500</v>
      </c>
    </row>
    <row r="5" spans="1:11" x14ac:dyDescent="0.25">
      <c r="A5" s="42" t="s">
        <v>135</v>
      </c>
      <c r="B5">
        <v>1</v>
      </c>
      <c r="C5" s="43">
        <v>463.5</v>
      </c>
      <c r="D5" s="43">
        <v>0</v>
      </c>
      <c r="E5" s="44">
        <v>500</v>
      </c>
      <c r="F5" s="43">
        <v>0</v>
      </c>
      <c r="G5" s="43">
        <v>0</v>
      </c>
      <c r="H5" s="43">
        <v>0</v>
      </c>
      <c r="I5" s="45">
        <f t="shared" si="0"/>
        <v>36.5</v>
      </c>
      <c r="J5" t="s">
        <v>138</v>
      </c>
      <c r="K5" s="45">
        <f>E5-H5-G5-F5</f>
        <v>500</v>
      </c>
    </row>
    <row r="6" spans="1:11" x14ac:dyDescent="0.25">
      <c r="A6" s="37" t="s">
        <v>139</v>
      </c>
      <c r="B6">
        <v>1</v>
      </c>
      <c r="C6" s="43">
        <v>576</v>
      </c>
      <c r="D6" s="43">
        <v>0</v>
      </c>
      <c r="E6" s="44">
        <v>830</v>
      </c>
      <c r="F6" s="43">
        <v>116.2</v>
      </c>
      <c r="G6" s="43">
        <v>103.2</v>
      </c>
      <c r="H6" s="43">
        <f>57.24+7.16</f>
        <v>64.400000000000006</v>
      </c>
      <c r="I6" s="45">
        <f t="shared" si="0"/>
        <v>-29.800000000000068</v>
      </c>
      <c r="J6" t="s">
        <v>138</v>
      </c>
      <c r="K6" s="45">
        <f>E6-H6-G6-F6</f>
        <v>546.19999999999993</v>
      </c>
    </row>
    <row r="7" spans="1:11" x14ac:dyDescent="0.25">
      <c r="A7" s="37" t="s">
        <v>139</v>
      </c>
      <c r="B7">
        <v>1</v>
      </c>
      <c r="C7" s="43">
        <v>576</v>
      </c>
      <c r="D7" s="43">
        <v>0</v>
      </c>
      <c r="E7" s="44">
        <v>830</v>
      </c>
      <c r="F7" s="43">
        <v>116.2</v>
      </c>
      <c r="G7" s="43">
        <v>103.2</v>
      </c>
      <c r="H7" s="43">
        <f>57.24+7.16</f>
        <v>64.400000000000006</v>
      </c>
      <c r="I7" s="45">
        <f t="shared" si="0"/>
        <v>-29.800000000000068</v>
      </c>
      <c r="J7" t="s">
        <v>138</v>
      </c>
      <c r="K7" s="45">
        <f t="shared" ref="K7:K70" si="1">E7-H7-G7-F7</f>
        <v>546.19999999999993</v>
      </c>
    </row>
    <row r="8" spans="1:11" x14ac:dyDescent="0.25">
      <c r="A8" s="37" t="s">
        <v>139</v>
      </c>
      <c r="B8">
        <v>1</v>
      </c>
      <c r="C8" s="43">
        <v>576</v>
      </c>
      <c r="D8" s="43">
        <v>0</v>
      </c>
      <c r="E8" s="44">
        <v>830</v>
      </c>
      <c r="F8" s="43">
        <v>116.2</v>
      </c>
      <c r="G8" s="43">
        <v>103.2</v>
      </c>
      <c r="H8" s="43">
        <f>57.24+7.16</f>
        <v>64.400000000000006</v>
      </c>
      <c r="I8" s="45">
        <f t="shared" si="0"/>
        <v>-29.800000000000068</v>
      </c>
      <c r="J8" t="s">
        <v>138</v>
      </c>
      <c r="K8" s="45">
        <f t="shared" si="1"/>
        <v>546.19999999999993</v>
      </c>
    </row>
    <row r="9" spans="1:11" x14ac:dyDescent="0.25">
      <c r="A9" s="42" t="s">
        <v>139</v>
      </c>
      <c r="B9">
        <v>1</v>
      </c>
      <c r="C9" s="43">
        <v>576</v>
      </c>
      <c r="D9" s="43">
        <v>0</v>
      </c>
      <c r="E9" s="44">
        <v>830</v>
      </c>
      <c r="F9" s="43">
        <v>0</v>
      </c>
      <c r="G9" s="43">
        <v>0</v>
      </c>
      <c r="H9" s="43">
        <v>0</v>
      </c>
      <c r="I9" s="45">
        <f t="shared" si="0"/>
        <v>254</v>
      </c>
      <c r="J9" t="s">
        <v>138</v>
      </c>
      <c r="K9" s="45">
        <f t="shared" si="1"/>
        <v>830</v>
      </c>
    </row>
    <row r="10" spans="1:11" x14ac:dyDescent="0.25">
      <c r="A10" s="42" t="s">
        <v>140</v>
      </c>
      <c r="B10">
        <v>1</v>
      </c>
      <c r="C10" s="43">
        <v>106</v>
      </c>
      <c r="D10" s="43">
        <v>0</v>
      </c>
      <c r="E10" s="44">
        <v>106</v>
      </c>
      <c r="F10" s="43"/>
      <c r="G10" s="43"/>
      <c r="H10" s="43"/>
      <c r="I10" s="45">
        <f t="shared" si="0"/>
        <v>0</v>
      </c>
      <c r="J10" t="s">
        <v>138</v>
      </c>
      <c r="K10" s="45">
        <f t="shared" si="1"/>
        <v>106</v>
      </c>
    </row>
    <row r="11" spans="1:11" x14ac:dyDescent="0.25">
      <c r="A11" s="42" t="s">
        <v>141</v>
      </c>
      <c r="B11">
        <v>1</v>
      </c>
      <c r="C11" s="43">
        <v>216.5</v>
      </c>
      <c r="D11" s="43">
        <v>0</v>
      </c>
      <c r="E11" s="44">
        <v>244</v>
      </c>
      <c r="F11" s="43"/>
      <c r="G11" s="43"/>
      <c r="H11" s="43"/>
      <c r="I11" s="45">
        <f t="shared" si="0"/>
        <v>27.5</v>
      </c>
      <c r="J11" t="s">
        <v>138</v>
      </c>
      <c r="K11" s="45">
        <f t="shared" si="1"/>
        <v>244</v>
      </c>
    </row>
    <row r="12" spans="1:11" hidden="1" x14ac:dyDescent="0.25">
      <c r="A12" t="s">
        <v>141</v>
      </c>
      <c r="B12">
        <v>1</v>
      </c>
      <c r="C12" s="43">
        <v>216.5</v>
      </c>
      <c r="D12" s="43">
        <v>0</v>
      </c>
      <c r="E12" s="44">
        <v>315</v>
      </c>
      <c r="F12" s="43"/>
      <c r="G12" s="43"/>
      <c r="H12" s="43"/>
      <c r="I12" s="45">
        <f t="shared" si="0"/>
        <v>98.5</v>
      </c>
      <c r="J12" t="s">
        <v>137</v>
      </c>
      <c r="K12" s="45">
        <f t="shared" si="1"/>
        <v>315</v>
      </c>
    </row>
    <row r="13" spans="1:11" x14ac:dyDescent="0.25">
      <c r="A13" s="37" t="s">
        <v>142</v>
      </c>
      <c r="B13">
        <v>1</v>
      </c>
      <c r="C13" s="43">
        <v>324.5</v>
      </c>
      <c r="D13" s="43">
        <v>0</v>
      </c>
      <c r="E13" s="44">
        <v>480</v>
      </c>
      <c r="F13" s="43">
        <v>64.260000000000005</v>
      </c>
      <c r="G13" s="43">
        <v>86</v>
      </c>
      <c r="H13" s="43">
        <v>35.61</v>
      </c>
      <c r="I13" s="45">
        <f t="shared" si="0"/>
        <v>-30.370000000000005</v>
      </c>
      <c r="J13" t="s">
        <v>138</v>
      </c>
      <c r="K13" s="45">
        <f t="shared" si="1"/>
        <v>294.13</v>
      </c>
    </row>
    <row r="14" spans="1:11" x14ac:dyDescent="0.25">
      <c r="A14" s="37" t="s">
        <v>143</v>
      </c>
      <c r="B14">
        <v>1</v>
      </c>
      <c r="C14" s="43">
        <v>194</v>
      </c>
      <c r="D14" s="43">
        <v>0</v>
      </c>
      <c r="E14" s="44">
        <v>435</v>
      </c>
      <c r="F14" s="43">
        <v>84.82</v>
      </c>
      <c r="G14" s="43">
        <v>103.2</v>
      </c>
      <c r="H14" s="43">
        <v>33.75</v>
      </c>
      <c r="I14" s="45">
        <f t="shared" si="0"/>
        <v>19.230000000000018</v>
      </c>
      <c r="J14" t="s">
        <v>138</v>
      </c>
      <c r="K14" s="45">
        <f t="shared" si="1"/>
        <v>213.23000000000002</v>
      </c>
    </row>
    <row r="15" spans="1:11" x14ac:dyDescent="0.25">
      <c r="A15" s="37" t="s">
        <v>143</v>
      </c>
      <c r="B15">
        <v>1</v>
      </c>
      <c r="C15" s="43">
        <v>194</v>
      </c>
      <c r="D15" s="43">
        <v>0</v>
      </c>
      <c r="E15" s="44">
        <v>435</v>
      </c>
      <c r="F15" s="43">
        <v>84.82</v>
      </c>
      <c r="G15" s="43">
        <v>103.2</v>
      </c>
      <c r="H15" s="43">
        <v>33.75</v>
      </c>
      <c r="I15" s="45">
        <f t="shared" si="0"/>
        <v>19.230000000000018</v>
      </c>
      <c r="J15" t="s">
        <v>138</v>
      </c>
      <c r="K15" s="45">
        <f t="shared" si="1"/>
        <v>213.23000000000002</v>
      </c>
    </row>
    <row r="16" spans="1:11" x14ac:dyDescent="0.25">
      <c r="A16" s="42" t="s">
        <v>144</v>
      </c>
      <c r="B16">
        <v>1</v>
      </c>
      <c r="C16" s="43">
        <v>158</v>
      </c>
      <c r="D16" s="43">
        <v>0</v>
      </c>
      <c r="E16" s="44">
        <v>380</v>
      </c>
      <c r="F16" s="43">
        <v>0</v>
      </c>
      <c r="G16" s="43">
        <v>0</v>
      </c>
      <c r="H16" s="43">
        <v>0</v>
      </c>
      <c r="I16" s="45">
        <f t="shared" si="0"/>
        <v>222</v>
      </c>
      <c r="J16" t="s">
        <v>138</v>
      </c>
      <c r="K16" s="45">
        <f t="shared" si="1"/>
        <v>380</v>
      </c>
    </row>
    <row r="17" spans="1:11" x14ac:dyDescent="0.25">
      <c r="A17" s="37" t="s">
        <v>144</v>
      </c>
      <c r="B17">
        <v>1</v>
      </c>
      <c r="C17" s="43">
        <v>158</v>
      </c>
      <c r="D17" s="43">
        <v>0</v>
      </c>
      <c r="E17" s="44">
        <v>450</v>
      </c>
      <c r="F17" s="43">
        <v>67.5</v>
      </c>
      <c r="G17" s="43">
        <v>86</v>
      </c>
      <c r="H17" s="43">
        <v>34.909999999999997</v>
      </c>
      <c r="I17" s="45">
        <f t="shared" si="0"/>
        <v>103.59000000000003</v>
      </c>
      <c r="J17" t="s">
        <v>138</v>
      </c>
      <c r="K17" s="45">
        <f t="shared" si="1"/>
        <v>261.59000000000003</v>
      </c>
    </row>
    <row r="18" spans="1:11" x14ac:dyDescent="0.25">
      <c r="A18" s="37" t="s">
        <v>144</v>
      </c>
      <c r="B18">
        <v>1</v>
      </c>
      <c r="C18" s="43">
        <v>158</v>
      </c>
      <c r="D18" s="43">
        <v>0</v>
      </c>
      <c r="E18" s="44">
        <v>450</v>
      </c>
      <c r="F18" s="43">
        <v>67.5</v>
      </c>
      <c r="G18" s="43">
        <v>86</v>
      </c>
      <c r="H18" s="43">
        <v>34.909999999999997</v>
      </c>
      <c r="I18" s="45">
        <f t="shared" ref="I18:I41" si="2">E18-F18-G18-H18-D18-C18</f>
        <v>103.59000000000003</v>
      </c>
      <c r="J18" t="s">
        <v>138</v>
      </c>
      <c r="K18" s="45">
        <f t="shared" si="1"/>
        <v>261.59000000000003</v>
      </c>
    </row>
    <row r="19" spans="1:11" x14ac:dyDescent="0.25">
      <c r="A19" s="37" t="s">
        <v>144</v>
      </c>
      <c r="B19">
        <v>1</v>
      </c>
      <c r="C19" s="43">
        <v>158</v>
      </c>
      <c r="D19" s="43">
        <v>0</v>
      </c>
      <c r="E19" s="44">
        <v>450</v>
      </c>
      <c r="F19" s="43">
        <v>67.5</v>
      </c>
      <c r="G19" s="43">
        <v>86</v>
      </c>
      <c r="H19" s="43">
        <v>34.909999999999997</v>
      </c>
      <c r="I19" s="45">
        <f t="shared" si="2"/>
        <v>103.59000000000003</v>
      </c>
      <c r="J19" t="s">
        <v>138</v>
      </c>
      <c r="K19" s="45">
        <f t="shared" si="1"/>
        <v>261.59000000000003</v>
      </c>
    </row>
    <row r="20" spans="1:11" x14ac:dyDescent="0.25">
      <c r="A20" s="42" t="s">
        <v>145</v>
      </c>
      <c r="B20">
        <v>1</v>
      </c>
      <c r="C20" s="43">
        <v>430.4</v>
      </c>
      <c r="D20" s="43">
        <v>0</v>
      </c>
      <c r="E20" s="44">
        <v>600</v>
      </c>
      <c r="F20" s="43">
        <v>0</v>
      </c>
      <c r="G20" s="43">
        <v>0</v>
      </c>
      <c r="H20" s="43">
        <v>0</v>
      </c>
      <c r="I20" s="45">
        <f t="shared" si="2"/>
        <v>169.60000000000002</v>
      </c>
      <c r="J20" t="s">
        <v>138</v>
      </c>
      <c r="K20" s="45">
        <f t="shared" si="1"/>
        <v>600</v>
      </c>
    </row>
    <row r="21" spans="1:11" x14ac:dyDescent="0.25">
      <c r="A21" s="37" t="s">
        <v>145</v>
      </c>
      <c r="B21">
        <v>1</v>
      </c>
      <c r="C21" s="43">
        <v>430.4</v>
      </c>
      <c r="D21" s="43">
        <v>0</v>
      </c>
      <c r="E21" s="44">
        <v>745</v>
      </c>
      <c r="F21" s="43">
        <v>104.3</v>
      </c>
      <c r="G21" s="43">
        <v>103.2</v>
      </c>
      <c r="H21" s="43">
        <v>57.8</v>
      </c>
      <c r="I21" s="45">
        <f t="shared" si="2"/>
        <v>49.300000000000011</v>
      </c>
      <c r="J21" t="s">
        <v>138</v>
      </c>
      <c r="K21" s="45">
        <f t="shared" si="1"/>
        <v>479.7</v>
      </c>
    </row>
    <row r="22" spans="1:11" x14ac:dyDescent="0.25">
      <c r="A22" s="37" t="s">
        <v>145</v>
      </c>
      <c r="B22">
        <v>1</v>
      </c>
      <c r="C22" s="43">
        <v>430.4</v>
      </c>
      <c r="D22" s="43">
        <v>0</v>
      </c>
      <c r="E22" s="44">
        <v>735</v>
      </c>
      <c r="F22" s="43">
        <v>102.9</v>
      </c>
      <c r="G22" s="43">
        <v>103.2</v>
      </c>
      <c r="H22" s="43">
        <v>57.03</v>
      </c>
      <c r="I22" s="45">
        <f t="shared" si="2"/>
        <v>41.470000000000027</v>
      </c>
      <c r="J22" t="s">
        <v>138</v>
      </c>
      <c r="K22" s="45">
        <f t="shared" si="1"/>
        <v>471.87</v>
      </c>
    </row>
    <row r="23" spans="1:11" x14ac:dyDescent="0.25">
      <c r="A23" s="37" t="s">
        <v>145</v>
      </c>
      <c r="B23">
        <v>1</v>
      </c>
      <c r="C23" s="43">
        <v>430.4</v>
      </c>
      <c r="D23" s="43">
        <v>0</v>
      </c>
      <c r="E23" s="44">
        <v>735</v>
      </c>
      <c r="F23" s="43">
        <v>95.55</v>
      </c>
      <c r="G23" s="43">
        <v>76.25</v>
      </c>
      <c r="H23" s="43">
        <v>52.95</v>
      </c>
      <c r="I23" s="45">
        <f t="shared" si="2"/>
        <v>79.85000000000008</v>
      </c>
      <c r="J23" t="s">
        <v>138</v>
      </c>
      <c r="K23" s="45">
        <f t="shared" si="1"/>
        <v>510.24999999999994</v>
      </c>
    </row>
    <row r="24" spans="1:11" x14ac:dyDescent="0.25">
      <c r="A24" s="37" t="s">
        <v>135</v>
      </c>
      <c r="B24">
        <v>1</v>
      </c>
      <c r="C24" s="43">
        <v>370.8</v>
      </c>
      <c r="D24" s="43">
        <v>0</v>
      </c>
      <c r="E24" s="44">
        <v>680</v>
      </c>
      <c r="F24" s="43">
        <v>95.2</v>
      </c>
      <c r="G24" s="43">
        <v>86</v>
      </c>
      <c r="H24" s="43">
        <v>52.76</v>
      </c>
      <c r="I24" s="45">
        <f t="shared" si="2"/>
        <v>75.239999999999952</v>
      </c>
      <c r="J24" t="s">
        <v>138</v>
      </c>
      <c r="K24" s="45">
        <f t="shared" si="1"/>
        <v>446.04</v>
      </c>
    </row>
    <row r="25" spans="1:11" x14ac:dyDescent="0.25">
      <c r="A25" s="37" t="s">
        <v>135</v>
      </c>
      <c r="B25">
        <v>1</v>
      </c>
      <c r="C25" s="43">
        <v>370.8</v>
      </c>
      <c r="D25" s="43">
        <v>0</v>
      </c>
      <c r="E25" s="44">
        <v>690</v>
      </c>
      <c r="F25" s="43">
        <v>96.6</v>
      </c>
      <c r="G25" s="43">
        <v>60</v>
      </c>
      <c r="H25" s="43">
        <v>53.54</v>
      </c>
      <c r="I25" s="45">
        <f t="shared" si="2"/>
        <v>109.05999999999995</v>
      </c>
      <c r="J25" t="s">
        <v>138</v>
      </c>
      <c r="K25" s="45">
        <f t="shared" si="1"/>
        <v>479.86</v>
      </c>
    </row>
    <row r="26" spans="1:11" x14ac:dyDescent="0.25">
      <c r="A26" s="37" t="s">
        <v>135</v>
      </c>
      <c r="B26">
        <v>1</v>
      </c>
      <c r="C26" s="43">
        <v>370.8</v>
      </c>
      <c r="D26" s="43">
        <v>0</v>
      </c>
      <c r="E26" s="44">
        <v>680</v>
      </c>
      <c r="F26" s="43">
        <v>95.2</v>
      </c>
      <c r="G26" s="43">
        <v>60</v>
      </c>
      <c r="H26" s="43">
        <v>52.76</v>
      </c>
      <c r="I26" s="45">
        <f t="shared" si="2"/>
        <v>101.23999999999995</v>
      </c>
      <c r="J26" t="s">
        <v>138</v>
      </c>
      <c r="K26" s="45">
        <f t="shared" si="1"/>
        <v>472.04</v>
      </c>
    </row>
    <row r="27" spans="1:11" x14ac:dyDescent="0.25">
      <c r="A27" s="37" t="s">
        <v>135</v>
      </c>
      <c r="B27">
        <v>1</v>
      </c>
      <c r="C27" s="43">
        <v>370.8</v>
      </c>
      <c r="D27" s="43">
        <v>0</v>
      </c>
      <c r="E27" s="44">
        <v>638</v>
      </c>
      <c r="F27" s="43">
        <v>89.32</v>
      </c>
      <c r="G27" s="43">
        <v>86</v>
      </c>
      <c r="H27" s="43">
        <v>49.5</v>
      </c>
      <c r="I27" s="45">
        <f t="shared" si="2"/>
        <v>42.380000000000052</v>
      </c>
      <c r="J27" t="s">
        <v>138</v>
      </c>
      <c r="K27" s="45">
        <f t="shared" si="1"/>
        <v>413.18</v>
      </c>
    </row>
    <row r="28" spans="1:11" x14ac:dyDescent="0.25">
      <c r="A28" s="37" t="s">
        <v>146</v>
      </c>
      <c r="B28">
        <v>1</v>
      </c>
      <c r="C28" s="43">
        <v>382.93</v>
      </c>
      <c r="D28" s="43">
        <v>0</v>
      </c>
      <c r="E28" s="44">
        <v>850</v>
      </c>
      <c r="F28" s="43">
        <v>119</v>
      </c>
      <c r="G28" s="43">
        <v>86</v>
      </c>
      <c r="H28" s="43">
        <v>65.95</v>
      </c>
      <c r="I28" s="45">
        <f t="shared" si="2"/>
        <v>196.11999999999995</v>
      </c>
      <c r="J28" t="s">
        <v>138</v>
      </c>
      <c r="K28" s="45">
        <f t="shared" si="1"/>
        <v>579.04999999999995</v>
      </c>
    </row>
    <row r="29" spans="1:11" x14ac:dyDescent="0.25">
      <c r="A29" s="37" t="s">
        <v>146</v>
      </c>
      <c r="B29">
        <v>1</v>
      </c>
      <c r="C29" s="43">
        <v>382.93</v>
      </c>
      <c r="D29" s="43">
        <v>0</v>
      </c>
      <c r="E29" s="44">
        <v>850</v>
      </c>
      <c r="F29" s="43">
        <v>119</v>
      </c>
      <c r="G29" s="43">
        <v>86</v>
      </c>
      <c r="H29" s="43">
        <v>65.95</v>
      </c>
      <c r="I29" s="45">
        <f t="shared" si="2"/>
        <v>196.11999999999995</v>
      </c>
      <c r="J29" t="s">
        <v>138</v>
      </c>
      <c r="K29" s="45">
        <f t="shared" si="1"/>
        <v>579.04999999999995</v>
      </c>
    </row>
    <row r="30" spans="1:11" x14ac:dyDescent="0.25">
      <c r="A30" s="37" t="s">
        <v>146</v>
      </c>
      <c r="B30">
        <v>1</v>
      </c>
      <c r="C30" s="43">
        <v>382.93</v>
      </c>
      <c r="D30" s="43">
        <v>0</v>
      </c>
      <c r="E30" s="44">
        <v>850</v>
      </c>
      <c r="F30" s="43">
        <v>119</v>
      </c>
      <c r="G30" s="43">
        <v>86</v>
      </c>
      <c r="H30" s="43">
        <v>65.95</v>
      </c>
      <c r="I30" s="45">
        <f t="shared" si="2"/>
        <v>196.11999999999995</v>
      </c>
      <c r="J30" t="s">
        <v>138</v>
      </c>
      <c r="K30" s="45">
        <f t="shared" si="1"/>
        <v>579.04999999999995</v>
      </c>
    </row>
    <row r="31" spans="1:11" x14ac:dyDescent="0.25">
      <c r="A31" s="37" t="s">
        <v>146</v>
      </c>
      <c r="B31">
        <v>1</v>
      </c>
      <c r="C31" s="43">
        <v>382.93</v>
      </c>
      <c r="D31" s="43">
        <v>0</v>
      </c>
      <c r="E31" s="44">
        <v>850</v>
      </c>
      <c r="F31" s="43">
        <v>119</v>
      </c>
      <c r="G31" s="43">
        <v>86</v>
      </c>
      <c r="H31" s="43">
        <v>65.95</v>
      </c>
      <c r="I31" s="45">
        <f t="shared" si="2"/>
        <v>196.11999999999995</v>
      </c>
      <c r="J31" t="s">
        <v>138</v>
      </c>
      <c r="K31" s="45">
        <f t="shared" si="1"/>
        <v>579.04999999999995</v>
      </c>
    </row>
    <row r="32" spans="1:11" x14ac:dyDescent="0.25">
      <c r="A32" s="37" t="s">
        <v>147</v>
      </c>
      <c r="B32">
        <v>1</v>
      </c>
      <c r="C32" s="43">
        <v>260.33</v>
      </c>
      <c r="D32" s="43">
        <v>0</v>
      </c>
      <c r="E32" s="44">
        <v>630</v>
      </c>
      <c r="F32" s="43">
        <v>95.55</v>
      </c>
      <c r="G32" s="43">
        <v>76.25</v>
      </c>
      <c r="H32" s="43">
        <v>52.95</v>
      </c>
      <c r="I32" s="45">
        <f t="shared" si="2"/>
        <v>144.92000000000007</v>
      </c>
      <c r="J32" t="s">
        <v>138</v>
      </c>
      <c r="K32" s="45">
        <f t="shared" si="1"/>
        <v>405.24999999999994</v>
      </c>
    </row>
    <row r="33" spans="1:11" x14ac:dyDescent="0.25">
      <c r="A33" s="37" t="s">
        <v>147</v>
      </c>
      <c r="B33">
        <v>1</v>
      </c>
      <c r="C33" s="43">
        <v>260.33</v>
      </c>
      <c r="D33" s="43">
        <v>0</v>
      </c>
      <c r="E33" s="44">
        <v>630</v>
      </c>
      <c r="F33" s="43">
        <v>88.2</v>
      </c>
      <c r="G33" s="43">
        <v>66.5</v>
      </c>
      <c r="H33" s="43">
        <v>48.88</v>
      </c>
      <c r="I33" s="45">
        <f t="shared" si="2"/>
        <v>166.08999999999997</v>
      </c>
      <c r="J33" t="s">
        <v>138</v>
      </c>
      <c r="K33" s="45">
        <f t="shared" si="1"/>
        <v>426.42</v>
      </c>
    </row>
    <row r="34" spans="1:11" x14ac:dyDescent="0.25">
      <c r="A34" s="37" t="s">
        <v>147</v>
      </c>
      <c r="B34">
        <v>1</v>
      </c>
      <c r="C34" s="43">
        <v>260.33</v>
      </c>
      <c r="D34" s="43">
        <v>0</v>
      </c>
      <c r="E34" s="44">
        <v>630</v>
      </c>
      <c r="F34" s="43">
        <v>88.2</v>
      </c>
      <c r="G34" s="43">
        <v>66.5</v>
      </c>
      <c r="H34" s="43">
        <v>48.88</v>
      </c>
      <c r="I34" s="45">
        <f t="shared" si="2"/>
        <v>166.08999999999997</v>
      </c>
      <c r="J34" t="s">
        <v>138</v>
      </c>
      <c r="K34" s="45">
        <f t="shared" si="1"/>
        <v>426.42</v>
      </c>
    </row>
    <row r="35" spans="1:11" x14ac:dyDescent="0.25">
      <c r="A35" s="37" t="s">
        <v>147</v>
      </c>
      <c r="B35">
        <v>1</v>
      </c>
      <c r="C35" s="43">
        <v>260.33</v>
      </c>
      <c r="D35" s="43">
        <v>0</v>
      </c>
      <c r="E35" s="44">
        <v>630</v>
      </c>
      <c r="F35" s="43">
        <v>88.2</v>
      </c>
      <c r="G35" s="43">
        <v>66.5</v>
      </c>
      <c r="H35" s="43">
        <v>48.88</v>
      </c>
      <c r="I35" s="45">
        <f t="shared" si="2"/>
        <v>166.08999999999997</v>
      </c>
      <c r="J35" t="s">
        <v>138</v>
      </c>
      <c r="K35" s="45">
        <f t="shared" si="1"/>
        <v>426.42</v>
      </c>
    </row>
    <row r="36" spans="1:11" x14ac:dyDescent="0.25">
      <c r="A36" s="37" t="s">
        <v>147</v>
      </c>
      <c r="B36">
        <v>1</v>
      </c>
      <c r="C36" s="43">
        <v>260.33</v>
      </c>
      <c r="D36" s="43">
        <v>0</v>
      </c>
      <c r="E36" s="44">
        <v>630</v>
      </c>
      <c r="F36" s="43">
        <v>88.2</v>
      </c>
      <c r="G36" s="43">
        <v>66.5</v>
      </c>
      <c r="H36" s="43">
        <v>48.88</v>
      </c>
      <c r="I36" s="45">
        <f t="shared" si="2"/>
        <v>166.08999999999997</v>
      </c>
      <c r="J36" t="s">
        <v>138</v>
      </c>
      <c r="K36" s="45">
        <f t="shared" si="1"/>
        <v>426.42</v>
      </c>
    </row>
    <row r="37" spans="1:11" x14ac:dyDescent="0.25">
      <c r="A37" s="37" t="s">
        <v>148</v>
      </c>
      <c r="B37">
        <v>1</v>
      </c>
      <c r="C37" s="43">
        <v>163.32</v>
      </c>
      <c r="D37" s="43">
        <v>0</v>
      </c>
      <c r="E37" s="44">
        <v>610</v>
      </c>
      <c r="F37" s="43">
        <v>85.4</v>
      </c>
      <c r="G37" s="43">
        <v>103.2</v>
      </c>
      <c r="H37" s="43">
        <v>47.3</v>
      </c>
      <c r="I37" s="45">
        <f t="shared" si="2"/>
        <v>210.78000000000003</v>
      </c>
      <c r="J37" t="s">
        <v>138</v>
      </c>
      <c r="K37" s="45">
        <f t="shared" si="1"/>
        <v>374.1</v>
      </c>
    </row>
    <row r="38" spans="1:11" x14ac:dyDescent="0.25">
      <c r="A38" s="37" t="s">
        <v>148</v>
      </c>
      <c r="B38">
        <v>1</v>
      </c>
      <c r="C38" s="43">
        <v>163.32</v>
      </c>
      <c r="D38" s="43">
        <v>0</v>
      </c>
      <c r="E38" s="44">
        <v>610</v>
      </c>
      <c r="F38" s="43">
        <v>85.4</v>
      </c>
      <c r="G38" s="43">
        <v>103.2</v>
      </c>
      <c r="H38" s="43">
        <v>47.3</v>
      </c>
      <c r="I38" s="45">
        <f t="shared" si="2"/>
        <v>210.78000000000003</v>
      </c>
      <c r="J38" t="s">
        <v>138</v>
      </c>
      <c r="K38" s="45">
        <f t="shared" si="1"/>
        <v>374.1</v>
      </c>
    </row>
    <row r="39" spans="1:11" x14ac:dyDescent="0.25">
      <c r="A39" s="37" t="s">
        <v>148</v>
      </c>
      <c r="B39">
        <v>1</v>
      </c>
      <c r="C39" s="43">
        <v>163.32</v>
      </c>
      <c r="D39" s="43">
        <v>0</v>
      </c>
      <c r="E39" s="44">
        <v>610</v>
      </c>
      <c r="F39" s="43">
        <v>85.4</v>
      </c>
      <c r="G39" s="43">
        <v>103.2</v>
      </c>
      <c r="H39" s="43">
        <v>47.3</v>
      </c>
      <c r="I39" s="45">
        <f t="shared" si="2"/>
        <v>210.78000000000003</v>
      </c>
      <c r="J39" t="s">
        <v>138</v>
      </c>
      <c r="K39" s="45">
        <f t="shared" si="1"/>
        <v>374.1</v>
      </c>
    </row>
    <row r="40" spans="1:11" x14ac:dyDescent="0.25">
      <c r="A40" s="37" t="s">
        <v>148</v>
      </c>
      <c r="B40">
        <v>1</v>
      </c>
      <c r="C40" s="43">
        <v>163.32</v>
      </c>
      <c r="D40" s="43">
        <v>0</v>
      </c>
      <c r="E40" s="44">
        <v>604</v>
      </c>
      <c r="F40" s="43">
        <v>84.56</v>
      </c>
      <c r="G40" s="43">
        <v>72.5</v>
      </c>
      <c r="H40" s="43">
        <v>46.87</v>
      </c>
      <c r="I40" s="45">
        <f t="shared" si="2"/>
        <v>236.75000000000006</v>
      </c>
      <c r="J40" t="s">
        <v>138</v>
      </c>
      <c r="K40" s="45">
        <f t="shared" si="1"/>
        <v>400.07</v>
      </c>
    </row>
    <row r="41" spans="1:11" x14ac:dyDescent="0.25">
      <c r="A41" s="37" t="s">
        <v>149</v>
      </c>
      <c r="B41">
        <v>1</v>
      </c>
      <c r="C41" s="43">
        <v>365.79</v>
      </c>
      <c r="D41" s="43">
        <v>0</v>
      </c>
      <c r="E41" s="44">
        <v>830</v>
      </c>
      <c r="F41" s="43">
        <v>116.2</v>
      </c>
      <c r="G41" s="43">
        <v>72.5</v>
      </c>
      <c r="H41" s="43">
        <v>64.400000000000006</v>
      </c>
      <c r="I41" s="45">
        <f t="shared" si="2"/>
        <v>211.10999999999996</v>
      </c>
      <c r="J41" t="s">
        <v>138</v>
      </c>
      <c r="K41" s="45">
        <f t="shared" si="1"/>
        <v>576.9</v>
      </c>
    </row>
    <row r="42" spans="1:11" x14ac:dyDescent="0.25">
      <c r="A42" s="37" t="s">
        <v>149</v>
      </c>
      <c r="B42">
        <v>1</v>
      </c>
      <c r="C42" s="43">
        <v>365.79</v>
      </c>
      <c r="D42" s="43">
        <v>0</v>
      </c>
      <c r="E42" s="44">
        <v>830</v>
      </c>
      <c r="F42" s="43">
        <v>116.2</v>
      </c>
      <c r="G42" s="43">
        <v>72.5</v>
      </c>
      <c r="H42" s="43">
        <v>64.400000000000006</v>
      </c>
      <c r="I42" s="45">
        <f t="shared" ref="I42:I54" si="3">E42-F42-G42-H42-D42-C42</f>
        <v>211.10999999999996</v>
      </c>
      <c r="J42" t="s">
        <v>138</v>
      </c>
      <c r="K42" s="45">
        <f t="shared" si="1"/>
        <v>576.9</v>
      </c>
    </row>
    <row r="43" spans="1:11" x14ac:dyDescent="0.25">
      <c r="A43" s="37" t="s">
        <v>149</v>
      </c>
      <c r="B43">
        <v>1</v>
      </c>
      <c r="C43" s="43">
        <v>365.79</v>
      </c>
      <c r="D43" s="43">
        <v>0</v>
      </c>
      <c r="E43" s="44">
        <v>830</v>
      </c>
      <c r="F43" s="43">
        <v>116.2</v>
      </c>
      <c r="G43" s="43">
        <v>72.5</v>
      </c>
      <c r="H43" s="43">
        <v>64.400000000000006</v>
      </c>
      <c r="I43" s="45">
        <f t="shared" si="3"/>
        <v>211.10999999999996</v>
      </c>
      <c r="J43" t="s">
        <v>138</v>
      </c>
      <c r="K43" s="45">
        <f t="shared" si="1"/>
        <v>576.9</v>
      </c>
    </row>
    <row r="44" spans="1:11" x14ac:dyDescent="0.25">
      <c r="A44" s="37" t="s">
        <v>149</v>
      </c>
      <c r="B44">
        <v>1</v>
      </c>
      <c r="C44" s="43">
        <v>365.79</v>
      </c>
      <c r="D44" s="43">
        <v>0</v>
      </c>
      <c r="E44" s="44">
        <v>830</v>
      </c>
      <c r="F44" s="43">
        <v>116.2</v>
      </c>
      <c r="G44" s="43">
        <v>72.5</v>
      </c>
      <c r="H44" s="43">
        <v>64.400000000000006</v>
      </c>
      <c r="I44" s="45">
        <f t="shared" si="3"/>
        <v>211.10999999999996</v>
      </c>
      <c r="J44" t="s">
        <v>138</v>
      </c>
      <c r="K44" s="45">
        <f t="shared" si="1"/>
        <v>576.9</v>
      </c>
    </row>
    <row r="45" spans="1:11" x14ac:dyDescent="0.25">
      <c r="A45" s="37" t="s">
        <v>150</v>
      </c>
      <c r="B45">
        <v>1</v>
      </c>
      <c r="C45" s="43">
        <v>188.24</v>
      </c>
      <c r="D45" s="43">
        <v>0</v>
      </c>
      <c r="E45" s="44">
        <v>620</v>
      </c>
      <c r="F45" s="43">
        <v>86.8</v>
      </c>
      <c r="G45" s="43">
        <v>86</v>
      </c>
      <c r="H45" s="43">
        <v>48.1</v>
      </c>
      <c r="I45" s="45">
        <f t="shared" si="3"/>
        <v>210.86</v>
      </c>
      <c r="J45" t="s">
        <v>138</v>
      </c>
      <c r="K45" s="45">
        <f t="shared" si="1"/>
        <v>399.09999999999997</v>
      </c>
    </row>
    <row r="46" spans="1:11" x14ac:dyDescent="0.25">
      <c r="A46" s="37" t="s">
        <v>150</v>
      </c>
      <c r="B46">
        <v>1</v>
      </c>
      <c r="C46" s="43">
        <v>188.24</v>
      </c>
      <c r="D46" s="43">
        <v>0</v>
      </c>
      <c r="E46" s="44">
        <v>620</v>
      </c>
      <c r="F46" s="43">
        <v>86.8</v>
      </c>
      <c r="G46" s="43">
        <v>86</v>
      </c>
      <c r="H46" s="43">
        <v>48.1</v>
      </c>
      <c r="I46" s="45">
        <f t="shared" si="3"/>
        <v>210.86</v>
      </c>
      <c r="J46" t="s">
        <v>138</v>
      </c>
      <c r="K46" s="45">
        <f t="shared" si="1"/>
        <v>399.09999999999997</v>
      </c>
    </row>
    <row r="47" spans="1:11" x14ac:dyDescent="0.25">
      <c r="A47" s="37" t="s">
        <v>150</v>
      </c>
      <c r="B47">
        <v>1</v>
      </c>
      <c r="C47" s="43">
        <v>188.24</v>
      </c>
      <c r="D47" s="43">
        <v>0</v>
      </c>
      <c r="E47" s="44">
        <v>620</v>
      </c>
      <c r="F47" s="43">
        <v>86.8</v>
      </c>
      <c r="G47" s="43">
        <v>86</v>
      </c>
      <c r="H47" s="43">
        <v>48.1</v>
      </c>
      <c r="I47" s="45">
        <f t="shared" si="3"/>
        <v>210.86</v>
      </c>
      <c r="J47" t="s">
        <v>138</v>
      </c>
      <c r="K47" s="45">
        <f t="shared" si="1"/>
        <v>399.09999999999997</v>
      </c>
    </row>
    <row r="48" spans="1:11" x14ac:dyDescent="0.25">
      <c r="A48" s="37" t="s">
        <v>150</v>
      </c>
      <c r="B48">
        <v>1</v>
      </c>
      <c r="C48" s="43">
        <v>188.24</v>
      </c>
      <c r="D48" s="43">
        <v>0</v>
      </c>
      <c r="E48" s="44">
        <v>585</v>
      </c>
      <c r="F48" s="43">
        <v>81.900000000000006</v>
      </c>
      <c r="G48" s="43">
        <v>86</v>
      </c>
      <c r="H48" s="43">
        <v>45.38</v>
      </c>
      <c r="I48" s="45">
        <f t="shared" si="3"/>
        <v>183.48000000000002</v>
      </c>
      <c r="J48" t="s">
        <v>138</v>
      </c>
      <c r="K48" s="45">
        <f t="shared" si="1"/>
        <v>371.72</v>
      </c>
    </row>
    <row r="49" spans="1:11" x14ac:dyDescent="0.25">
      <c r="A49" s="37" t="s">
        <v>150</v>
      </c>
      <c r="B49">
        <v>1</v>
      </c>
      <c r="C49" s="43">
        <v>188.24</v>
      </c>
      <c r="D49" s="43">
        <v>0</v>
      </c>
      <c r="E49" s="44">
        <v>585</v>
      </c>
      <c r="F49" s="43">
        <v>81.900000000000006</v>
      </c>
      <c r="G49" s="43">
        <v>86</v>
      </c>
      <c r="H49" s="43">
        <v>45.38</v>
      </c>
      <c r="I49" s="45">
        <f t="shared" si="3"/>
        <v>183.48000000000002</v>
      </c>
      <c r="J49" t="s">
        <v>138</v>
      </c>
      <c r="K49" s="45">
        <f t="shared" si="1"/>
        <v>371.72</v>
      </c>
    </row>
    <row r="50" spans="1:11" x14ac:dyDescent="0.25">
      <c r="A50" s="37" t="s">
        <v>164</v>
      </c>
      <c r="B50">
        <v>1</v>
      </c>
      <c r="C50" s="43">
        <v>252.6</v>
      </c>
      <c r="D50" s="43">
        <v>0</v>
      </c>
      <c r="E50" s="44">
        <v>490</v>
      </c>
      <c r="F50" s="43">
        <v>68.599999999999994</v>
      </c>
      <c r="G50" s="43">
        <v>91.5</v>
      </c>
      <c r="H50" s="43">
        <v>38.01</v>
      </c>
      <c r="I50" s="45">
        <f t="shared" si="3"/>
        <v>39.289999999999992</v>
      </c>
      <c r="J50" t="s">
        <v>138</v>
      </c>
      <c r="K50" s="45">
        <f t="shared" si="1"/>
        <v>291.89</v>
      </c>
    </row>
    <row r="51" spans="1:11" x14ac:dyDescent="0.25">
      <c r="A51" s="37" t="s">
        <v>164</v>
      </c>
      <c r="B51">
        <v>1</v>
      </c>
      <c r="C51" s="43">
        <v>252.6</v>
      </c>
      <c r="D51" s="43">
        <v>0</v>
      </c>
      <c r="E51" s="44">
        <v>490</v>
      </c>
      <c r="F51" s="43">
        <v>68.599999999999994</v>
      </c>
      <c r="G51" s="43">
        <v>91.5</v>
      </c>
      <c r="H51" s="43">
        <v>38.01</v>
      </c>
      <c r="I51" s="45">
        <f t="shared" si="3"/>
        <v>39.289999999999992</v>
      </c>
      <c r="J51" t="s">
        <v>138</v>
      </c>
      <c r="K51" s="45">
        <f t="shared" si="1"/>
        <v>291.89</v>
      </c>
    </row>
    <row r="52" spans="1:11" x14ac:dyDescent="0.25">
      <c r="A52" s="37" t="s">
        <v>151</v>
      </c>
      <c r="B52">
        <v>1</v>
      </c>
      <c r="C52" s="43">
        <v>241.5</v>
      </c>
      <c r="D52" s="43">
        <v>0</v>
      </c>
      <c r="E52" s="44">
        <v>465</v>
      </c>
      <c r="F52" s="43">
        <v>69.75</v>
      </c>
      <c r="G52" s="43">
        <v>86</v>
      </c>
      <c r="H52" s="43">
        <v>36.08</v>
      </c>
      <c r="I52" s="45">
        <f t="shared" si="3"/>
        <v>31.670000000000016</v>
      </c>
      <c r="J52" t="s">
        <v>138</v>
      </c>
      <c r="K52" s="45">
        <f t="shared" si="1"/>
        <v>273.17</v>
      </c>
    </row>
    <row r="53" spans="1:11" x14ac:dyDescent="0.25">
      <c r="A53" s="37" t="s">
        <v>151</v>
      </c>
      <c r="B53">
        <v>1</v>
      </c>
      <c r="C53" s="43">
        <v>241.5</v>
      </c>
      <c r="D53" s="43">
        <v>0</v>
      </c>
      <c r="E53" s="44">
        <v>465</v>
      </c>
      <c r="F53" s="43">
        <v>69.75</v>
      </c>
      <c r="G53" s="43">
        <v>86</v>
      </c>
      <c r="H53" s="43">
        <v>36.08</v>
      </c>
      <c r="I53" s="45">
        <f t="shared" si="3"/>
        <v>31.670000000000016</v>
      </c>
      <c r="J53" t="s">
        <v>138</v>
      </c>
      <c r="K53" s="45">
        <f t="shared" si="1"/>
        <v>273.17</v>
      </c>
    </row>
    <row r="54" spans="1:11" x14ac:dyDescent="0.25">
      <c r="A54" s="37" t="s">
        <v>151</v>
      </c>
      <c r="B54">
        <v>1</v>
      </c>
      <c r="C54" s="43">
        <v>241.5</v>
      </c>
      <c r="D54" s="43">
        <v>0</v>
      </c>
      <c r="E54" s="44">
        <v>510</v>
      </c>
      <c r="F54" s="43">
        <v>76.5</v>
      </c>
      <c r="G54" s="43">
        <v>86</v>
      </c>
      <c r="H54" s="43">
        <v>39.57</v>
      </c>
      <c r="I54" s="45">
        <f t="shared" si="3"/>
        <v>66.430000000000007</v>
      </c>
      <c r="J54" t="s">
        <v>138</v>
      </c>
      <c r="K54" s="45">
        <f t="shared" si="1"/>
        <v>307.93</v>
      </c>
    </row>
    <row r="55" spans="1:11" x14ac:dyDescent="0.25">
      <c r="A55" s="37" t="s">
        <v>151</v>
      </c>
      <c r="B55">
        <v>1</v>
      </c>
      <c r="C55" s="43">
        <v>241.5</v>
      </c>
      <c r="D55" s="43">
        <v>0</v>
      </c>
      <c r="E55" s="44">
        <v>510</v>
      </c>
      <c r="F55" s="43">
        <v>76.5</v>
      </c>
      <c r="G55" s="43">
        <v>86</v>
      </c>
      <c r="H55" s="43">
        <v>39.57</v>
      </c>
      <c r="I55" s="45">
        <f t="shared" ref="I55:I60" si="4">E55-F55-G55-H55-D55-C55</f>
        <v>66.430000000000007</v>
      </c>
      <c r="J55" t="s">
        <v>138</v>
      </c>
      <c r="K55" s="45">
        <f t="shared" si="1"/>
        <v>307.93</v>
      </c>
    </row>
    <row r="56" spans="1:11" x14ac:dyDescent="0.25">
      <c r="A56" s="37" t="s">
        <v>152</v>
      </c>
      <c r="B56">
        <v>1</v>
      </c>
      <c r="C56" s="43">
        <v>378</v>
      </c>
      <c r="D56" s="43">
        <v>0</v>
      </c>
      <c r="E56" s="44">
        <v>630</v>
      </c>
      <c r="F56" s="43">
        <v>88.2</v>
      </c>
      <c r="G56" s="43">
        <v>91.5</v>
      </c>
      <c r="H56" s="43">
        <v>48.88</v>
      </c>
      <c r="I56" s="45">
        <f t="shared" si="4"/>
        <v>23.419999999999959</v>
      </c>
      <c r="J56" t="s">
        <v>138</v>
      </c>
      <c r="K56" s="45">
        <f t="shared" si="1"/>
        <v>401.42</v>
      </c>
    </row>
    <row r="57" spans="1:11" x14ac:dyDescent="0.25">
      <c r="A57" s="37" t="s">
        <v>152</v>
      </c>
      <c r="B57">
        <v>1</v>
      </c>
      <c r="C57" s="43">
        <v>378</v>
      </c>
      <c r="D57" s="43">
        <v>0</v>
      </c>
      <c r="E57" s="44">
        <v>650</v>
      </c>
      <c r="F57" s="43">
        <v>88.2</v>
      </c>
      <c r="G57" s="43">
        <v>91.5</v>
      </c>
      <c r="H57" s="43">
        <v>48.88</v>
      </c>
      <c r="I57" s="45">
        <f t="shared" si="4"/>
        <v>43.419999999999959</v>
      </c>
      <c r="J57" t="s">
        <v>138</v>
      </c>
      <c r="K57" s="45">
        <f t="shared" si="1"/>
        <v>421.42</v>
      </c>
    </row>
    <row r="58" spans="1:11" x14ac:dyDescent="0.25">
      <c r="A58" s="42" t="s">
        <v>152</v>
      </c>
      <c r="B58">
        <v>1</v>
      </c>
      <c r="C58" s="43">
        <v>378</v>
      </c>
      <c r="D58" s="43">
        <v>0</v>
      </c>
      <c r="E58" s="44">
        <v>550</v>
      </c>
      <c r="F58" s="43">
        <v>0</v>
      </c>
      <c r="G58" s="43">
        <v>0</v>
      </c>
      <c r="H58" s="43">
        <v>0</v>
      </c>
      <c r="I58" s="45">
        <f t="shared" si="4"/>
        <v>172</v>
      </c>
      <c r="J58" t="s">
        <v>138</v>
      </c>
      <c r="K58" s="45">
        <f t="shared" si="1"/>
        <v>550</v>
      </c>
    </row>
    <row r="59" spans="1:11" x14ac:dyDescent="0.25">
      <c r="A59" s="37" t="s">
        <v>153</v>
      </c>
      <c r="B59">
        <v>1</v>
      </c>
      <c r="C59" s="43">
        <v>290.39999999999998</v>
      </c>
      <c r="D59" s="43">
        <v>0</v>
      </c>
      <c r="E59" s="44">
        <v>621</v>
      </c>
      <c r="F59" s="43">
        <v>93.15</v>
      </c>
      <c r="G59" s="43">
        <v>86</v>
      </c>
      <c r="H59" s="43">
        <v>48.185000000000002</v>
      </c>
      <c r="I59" s="45">
        <f t="shared" si="4"/>
        <v>103.26500000000004</v>
      </c>
      <c r="J59" t="s">
        <v>138</v>
      </c>
      <c r="K59" s="45">
        <f t="shared" si="1"/>
        <v>393.66500000000008</v>
      </c>
    </row>
    <row r="60" spans="1:11" x14ac:dyDescent="0.25">
      <c r="A60" s="37" t="s">
        <v>153</v>
      </c>
      <c r="B60">
        <v>1</v>
      </c>
      <c r="C60" s="43">
        <v>290.39999999999998</v>
      </c>
      <c r="D60" s="43">
        <v>0</v>
      </c>
      <c r="E60" s="44">
        <v>621</v>
      </c>
      <c r="F60" s="43">
        <v>93.15</v>
      </c>
      <c r="G60" s="43">
        <v>86</v>
      </c>
      <c r="H60" s="43">
        <v>48.185000000000002</v>
      </c>
      <c r="I60" s="45">
        <f t="shared" si="4"/>
        <v>103.26500000000004</v>
      </c>
      <c r="J60" t="s">
        <v>138</v>
      </c>
      <c r="K60" s="45">
        <f t="shared" si="1"/>
        <v>393.66500000000008</v>
      </c>
    </row>
    <row r="61" spans="1:11" x14ac:dyDescent="0.25">
      <c r="A61" s="37" t="s">
        <v>153</v>
      </c>
      <c r="B61">
        <v>1</v>
      </c>
      <c r="C61" s="43">
        <v>290.39999999999998</v>
      </c>
      <c r="D61" s="43">
        <v>0</v>
      </c>
      <c r="E61" s="44">
        <v>621</v>
      </c>
      <c r="F61" s="43">
        <v>93.15</v>
      </c>
      <c r="G61" s="43">
        <v>86</v>
      </c>
      <c r="H61" s="43">
        <v>48.185000000000002</v>
      </c>
      <c r="I61" s="45">
        <f t="shared" ref="I61:I68" si="5">E61-F61-G61-H61-D61-C61</f>
        <v>103.26500000000004</v>
      </c>
      <c r="J61" t="s">
        <v>138</v>
      </c>
      <c r="K61" s="45">
        <f t="shared" si="1"/>
        <v>393.66500000000008</v>
      </c>
    </row>
    <row r="62" spans="1:11" x14ac:dyDescent="0.25">
      <c r="A62" s="37" t="s">
        <v>154</v>
      </c>
      <c r="B62">
        <v>1</v>
      </c>
      <c r="C62" s="43">
        <v>178</v>
      </c>
      <c r="D62" s="43">
        <v>0</v>
      </c>
      <c r="E62" s="44">
        <v>510</v>
      </c>
      <c r="F62" s="43">
        <v>76.5</v>
      </c>
      <c r="G62" s="43">
        <v>86</v>
      </c>
      <c r="H62" s="43">
        <v>39.57</v>
      </c>
      <c r="I62" s="45">
        <f t="shared" si="5"/>
        <v>129.93</v>
      </c>
      <c r="J62" t="s">
        <v>138</v>
      </c>
      <c r="K62" s="45">
        <f t="shared" si="1"/>
        <v>307.93</v>
      </c>
    </row>
    <row r="63" spans="1:11" x14ac:dyDescent="0.25">
      <c r="A63" s="37" t="s">
        <v>154</v>
      </c>
      <c r="B63">
        <v>1</v>
      </c>
      <c r="C63" s="43">
        <v>178</v>
      </c>
      <c r="D63" s="43">
        <v>0</v>
      </c>
      <c r="E63" s="44">
        <v>510</v>
      </c>
      <c r="F63" s="43">
        <v>76.5</v>
      </c>
      <c r="G63" s="43">
        <v>86</v>
      </c>
      <c r="H63" s="43">
        <v>39.57</v>
      </c>
      <c r="I63" s="45">
        <f t="shared" si="5"/>
        <v>129.93</v>
      </c>
      <c r="J63" t="s">
        <v>138</v>
      </c>
      <c r="K63" s="45">
        <f t="shared" si="1"/>
        <v>307.93</v>
      </c>
    </row>
    <row r="64" spans="1:11" x14ac:dyDescent="0.25">
      <c r="A64" s="37" t="s">
        <v>154</v>
      </c>
      <c r="B64">
        <v>1</v>
      </c>
      <c r="C64" s="43">
        <v>178</v>
      </c>
      <c r="D64" s="43">
        <v>0</v>
      </c>
      <c r="E64" s="44">
        <v>510</v>
      </c>
      <c r="F64" s="43">
        <v>76.5</v>
      </c>
      <c r="G64" s="43">
        <v>86</v>
      </c>
      <c r="H64" s="43">
        <v>39.57</v>
      </c>
      <c r="I64" s="45">
        <f t="shared" si="5"/>
        <v>129.93</v>
      </c>
      <c r="J64" t="s">
        <v>138</v>
      </c>
      <c r="K64" s="45">
        <f t="shared" si="1"/>
        <v>307.93</v>
      </c>
    </row>
    <row r="65" spans="1:11" x14ac:dyDescent="0.25">
      <c r="A65" s="37" t="s">
        <v>154</v>
      </c>
      <c r="B65">
        <v>1</v>
      </c>
      <c r="C65" s="43">
        <v>178</v>
      </c>
      <c r="D65" s="43">
        <v>0</v>
      </c>
      <c r="E65" s="44">
        <v>510</v>
      </c>
      <c r="F65" s="43">
        <v>76.5</v>
      </c>
      <c r="G65" s="43">
        <v>86</v>
      </c>
      <c r="H65" s="43">
        <v>39.57</v>
      </c>
      <c r="I65" s="45">
        <f t="shared" si="5"/>
        <v>129.93</v>
      </c>
      <c r="J65" t="s">
        <v>138</v>
      </c>
      <c r="K65" s="45">
        <f t="shared" si="1"/>
        <v>307.93</v>
      </c>
    </row>
    <row r="66" spans="1:11" x14ac:dyDescent="0.25">
      <c r="A66" s="37" t="s">
        <v>154</v>
      </c>
      <c r="B66">
        <v>1</v>
      </c>
      <c r="C66" s="43">
        <v>178</v>
      </c>
      <c r="D66" s="43">
        <v>0</v>
      </c>
      <c r="E66" s="44">
        <v>510</v>
      </c>
      <c r="F66" s="43">
        <v>76.5</v>
      </c>
      <c r="G66" s="43">
        <v>86</v>
      </c>
      <c r="H66" s="43">
        <v>39.57</v>
      </c>
      <c r="I66" s="45">
        <f t="shared" si="5"/>
        <v>129.93</v>
      </c>
      <c r="J66" t="s">
        <v>138</v>
      </c>
      <c r="K66" s="45">
        <f t="shared" si="1"/>
        <v>307.93</v>
      </c>
    </row>
    <row r="67" spans="1:11" x14ac:dyDescent="0.25">
      <c r="A67" s="37" t="s">
        <v>154</v>
      </c>
      <c r="B67">
        <v>1</v>
      </c>
      <c r="C67" s="43">
        <v>178</v>
      </c>
      <c r="D67" s="43">
        <v>0</v>
      </c>
      <c r="E67" s="44">
        <v>510</v>
      </c>
      <c r="F67" s="43">
        <v>76.5</v>
      </c>
      <c r="G67" s="43">
        <v>86</v>
      </c>
      <c r="H67" s="43">
        <v>39.57</v>
      </c>
      <c r="I67" s="45">
        <f t="shared" si="5"/>
        <v>129.93</v>
      </c>
      <c r="J67" t="s">
        <v>138</v>
      </c>
      <c r="K67" s="45">
        <f t="shared" si="1"/>
        <v>307.93</v>
      </c>
    </row>
    <row r="68" spans="1:11" x14ac:dyDescent="0.25">
      <c r="A68" s="37" t="s">
        <v>154</v>
      </c>
      <c r="B68">
        <v>1</v>
      </c>
      <c r="C68" s="43">
        <v>178</v>
      </c>
      <c r="D68" s="43">
        <v>0</v>
      </c>
      <c r="E68" s="44">
        <v>510</v>
      </c>
      <c r="F68" s="43">
        <v>76.5</v>
      </c>
      <c r="G68" s="43">
        <v>86</v>
      </c>
      <c r="H68" s="43">
        <v>39.57</v>
      </c>
      <c r="I68" s="45">
        <f t="shared" si="5"/>
        <v>129.93</v>
      </c>
      <c r="J68" t="s">
        <v>138</v>
      </c>
      <c r="K68" s="45">
        <f t="shared" si="1"/>
        <v>307.93</v>
      </c>
    </row>
    <row r="69" spans="1:11" x14ac:dyDescent="0.25">
      <c r="A69" s="37" t="s">
        <v>154</v>
      </c>
      <c r="B69">
        <v>1</v>
      </c>
      <c r="C69" s="43">
        <v>178</v>
      </c>
      <c r="D69" s="43">
        <v>0</v>
      </c>
      <c r="E69" s="44">
        <v>510</v>
      </c>
      <c r="F69" s="43">
        <v>76.5</v>
      </c>
      <c r="G69" s="43">
        <v>86</v>
      </c>
      <c r="H69" s="43">
        <v>39.57</v>
      </c>
      <c r="I69" s="45">
        <f t="shared" ref="I69:I75" si="6">E69-F69-G69-H69-D69-C69</f>
        <v>129.93</v>
      </c>
      <c r="J69" t="s">
        <v>138</v>
      </c>
      <c r="K69" s="45">
        <f t="shared" si="1"/>
        <v>307.93</v>
      </c>
    </row>
    <row r="70" spans="1:11" x14ac:dyDescent="0.25">
      <c r="A70" s="37" t="s">
        <v>154</v>
      </c>
      <c r="B70">
        <v>1</v>
      </c>
      <c r="C70" s="43">
        <v>178</v>
      </c>
      <c r="D70" s="43">
        <v>0</v>
      </c>
      <c r="E70" s="44">
        <v>510</v>
      </c>
      <c r="F70" s="43">
        <v>76.5</v>
      </c>
      <c r="G70" s="43">
        <v>86</v>
      </c>
      <c r="H70" s="43">
        <v>39.57</v>
      </c>
      <c r="I70" s="45">
        <f t="shared" si="6"/>
        <v>129.93</v>
      </c>
      <c r="J70" t="s">
        <v>138</v>
      </c>
      <c r="K70" s="45">
        <f t="shared" si="1"/>
        <v>307.93</v>
      </c>
    </row>
    <row r="71" spans="1:11" x14ac:dyDescent="0.25">
      <c r="A71" s="37" t="s">
        <v>155</v>
      </c>
      <c r="B71" s="37">
        <v>1</v>
      </c>
      <c r="C71" s="43">
        <v>193</v>
      </c>
      <c r="D71" s="43">
        <v>0</v>
      </c>
      <c r="E71" s="44">
        <v>492</v>
      </c>
      <c r="F71" s="47">
        <v>73.8</v>
      </c>
      <c r="G71" s="47">
        <v>86</v>
      </c>
      <c r="H71" s="47">
        <v>38.17</v>
      </c>
      <c r="I71" s="46">
        <f t="shared" si="6"/>
        <v>101.02999999999997</v>
      </c>
      <c r="J71" s="37" t="s">
        <v>138</v>
      </c>
      <c r="K71" s="46">
        <f t="shared" ref="K71:K115" si="7">E71-H71-G71-F71</f>
        <v>294.02999999999997</v>
      </c>
    </row>
    <row r="72" spans="1:11" x14ac:dyDescent="0.25">
      <c r="A72" s="37" t="s">
        <v>155</v>
      </c>
      <c r="B72" s="37">
        <v>1</v>
      </c>
      <c r="C72" s="43">
        <v>193</v>
      </c>
      <c r="D72" s="43">
        <v>0</v>
      </c>
      <c r="E72" s="44">
        <v>492</v>
      </c>
      <c r="F72" s="47">
        <v>73.8</v>
      </c>
      <c r="G72" s="47">
        <v>86</v>
      </c>
      <c r="H72" s="47">
        <v>38.17</v>
      </c>
      <c r="I72" s="46">
        <f t="shared" si="6"/>
        <v>101.02999999999997</v>
      </c>
      <c r="J72" s="37" t="s">
        <v>138</v>
      </c>
      <c r="K72" s="46">
        <f t="shared" si="7"/>
        <v>294.02999999999997</v>
      </c>
    </row>
    <row r="73" spans="1:11" x14ac:dyDescent="0.25">
      <c r="A73" s="37" t="s">
        <v>155</v>
      </c>
      <c r="B73">
        <v>1</v>
      </c>
      <c r="C73" s="43">
        <v>193</v>
      </c>
      <c r="D73" s="43">
        <v>0</v>
      </c>
      <c r="E73" s="44">
        <v>492</v>
      </c>
      <c r="F73" s="43">
        <v>73.8</v>
      </c>
      <c r="G73" s="43">
        <v>86</v>
      </c>
      <c r="H73" s="43">
        <v>38.17</v>
      </c>
      <c r="I73" s="45">
        <f t="shared" si="6"/>
        <v>101.02999999999997</v>
      </c>
      <c r="J73" t="s">
        <v>138</v>
      </c>
      <c r="K73" s="45">
        <f t="shared" si="7"/>
        <v>294.02999999999997</v>
      </c>
    </row>
    <row r="74" spans="1:11" x14ac:dyDescent="0.25">
      <c r="A74" s="37" t="s">
        <v>155</v>
      </c>
      <c r="B74">
        <v>1</v>
      </c>
      <c r="C74" s="43">
        <v>193</v>
      </c>
      <c r="D74" s="43">
        <v>0</v>
      </c>
      <c r="E74" s="44">
        <v>492</v>
      </c>
      <c r="F74" s="43">
        <v>73.8</v>
      </c>
      <c r="G74" s="43">
        <v>86</v>
      </c>
      <c r="H74" s="43">
        <v>38.17</v>
      </c>
      <c r="I74" s="45">
        <f t="shared" si="6"/>
        <v>101.02999999999997</v>
      </c>
      <c r="J74" t="s">
        <v>138</v>
      </c>
      <c r="K74" s="45">
        <f t="shared" si="7"/>
        <v>294.02999999999997</v>
      </c>
    </row>
    <row r="75" spans="1:11" x14ac:dyDescent="0.25">
      <c r="A75" s="42" t="s">
        <v>155</v>
      </c>
      <c r="B75">
        <v>1</v>
      </c>
      <c r="C75" s="43">
        <v>193</v>
      </c>
      <c r="D75" s="43">
        <v>0</v>
      </c>
      <c r="E75" s="44">
        <v>450</v>
      </c>
      <c r="F75" s="43">
        <v>0</v>
      </c>
      <c r="G75" s="43">
        <v>0</v>
      </c>
      <c r="H75" s="43">
        <v>0</v>
      </c>
      <c r="I75" s="45">
        <f t="shared" si="6"/>
        <v>257</v>
      </c>
      <c r="J75" t="s">
        <v>138</v>
      </c>
      <c r="K75" s="45">
        <f t="shared" si="7"/>
        <v>450</v>
      </c>
    </row>
    <row r="76" spans="1:11" s="37" customFormat="1" x14ac:dyDescent="0.25">
      <c r="A76" s="37" t="s">
        <v>153</v>
      </c>
      <c r="B76" s="37">
        <v>1</v>
      </c>
      <c r="C76" s="43">
        <v>307.60000000000002</v>
      </c>
      <c r="D76" s="43">
        <v>0</v>
      </c>
      <c r="E76" s="44">
        <v>621</v>
      </c>
      <c r="F76" s="47">
        <v>93.15</v>
      </c>
      <c r="G76" s="47">
        <v>86</v>
      </c>
      <c r="H76" s="47">
        <v>48.18</v>
      </c>
      <c r="I76" s="46">
        <f t="shared" ref="I76:I105" si="8">E76-F76-G76-H76-D76-C76</f>
        <v>86.07</v>
      </c>
      <c r="J76" s="37" t="s">
        <v>138</v>
      </c>
      <c r="K76" s="46">
        <f t="shared" si="7"/>
        <v>393.67000000000007</v>
      </c>
    </row>
    <row r="77" spans="1:11" x14ac:dyDescent="0.25">
      <c r="A77" s="37" t="s">
        <v>153</v>
      </c>
      <c r="B77">
        <v>1</v>
      </c>
      <c r="C77" s="43">
        <v>307.60000000000002</v>
      </c>
      <c r="D77" s="43">
        <v>0</v>
      </c>
      <c r="E77" s="44">
        <v>621</v>
      </c>
      <c r="F77" s="43">
        <v>93.15</v>
      </c>
      <c r="G77" s="43">
        <v>86</v>
      </c>
      <c r="H77" s="43">
        <v>48.18</v>
      </c>
      <c r="I77" s="45">
        <f t="shared" si="8"/>
        <v>86.07</v>
      </c>
      <c r="J77" t="s">
        <v>138</v>
      </c>
      <c r="K77" s="45">
        <f t="shared" si="7"/>
        <v>393.67000000000007</v>
      </c>
    </row>
    <row r="78" spans="1:11" x14ac:dyDescent="0.25">
      <c r="A78" s="37" t="s">
        <v>153</v>
      </c>
      <c r="B78">
        <v>1</v>
      </c>
      <c r="C78" s="43">
        <v>307.60000000000002</v>
      </c>
      <c r="D78" s="43">
        <v>0</v>
      </c>
      <c r="E78" s="44">
        <v>621</v>
      </c>
      <c r="F78" s="43">
        <v>93.15</v>
      </c>
      <c r="G78" s="43">
        <v>86</v>
      </c>
      <c r="H78" s="43">
        <v>48.18</v>
      </c>
      <c r="I78" s="45">
        <f t="shared" si="8"/>
        <v>86.07</v>
      </c>
      <c r="J78" t="s">
        <v>138</v>
      </c>
      <c r="K78" s="45">
        <f t="shared" si="7"/>
        <v>393.67000000000007</v>
      </c>
    </row>
    <row r="79" spans="1:11" x14ac:dyDescent="0.25">
      <c r="A79" s="37" t="s">
        <v>156</v>
      </c>
      <c r="B79">
        <v>1</v>
      </c>
      <c r="C79" s="43">
        <v>330.5</v>
      </c>
      <c r="D79" s="43">
        <v>81.7</v>
      </c>
      <c r="E79" s="44">
        <v>750</v>
      </c>
      <c r="F79" s="43">
        <v>105</v>
      </c>
      <c r="G79" s="43">
        <v>86</v>
      </c>
      <c r="H79" s="43">
        <v>58.19</v>
      </c>
      <c r="I79" s="45">
        <f t="shared" si="8"/>
        <v>88.610000000000014</v>
      </c>
      <c r="J79" t="s">
        <v>138</v>
      </c>
      <c r="K79" s="45">
        <f t="shared" si="7"/>
        <v>500.80999999999995</v>
      </c>
    </row>
    <row r="80" spans="1:11" x14ac:dyDescent="0.25">
      <c r="A80" s="42" t="s">
        <v>156</v>
      </c>
      <c r="B80">
        <v>1</v>
      </c>
      <c r="C80" s="43">
        <v>330.5</v>
      </c>
      <c r="D80" s="43">
        <v>81.7</v>
      </c>
      <c r="E80" s="44">
        <v>620</v>
      </c>
      <c r="F80" s="43">
        <v>0</v>
      </c>
      <c r="G80" s="43">
        <v>0</v>
      </c>
      <c r="H80" s="43">
        <v>0</v>
      </c>
      <c r="I80" s="45">
        <f t="shared" si="8"/>
        <v>207.79999999999995</v>
      </c>
      <c r="J80" t="s">
        <v>138</v>
      </c>
      <c r="K80" s="45">
        <f t="shared" si="7"/>
        <v>620</v>
      </c>
    </row>
    <row r="81" spans="1:16" x14ac:dyDescent="0.25">
      <c r="A81" s="37" t="s">
        <v>156</v>
      </c>
      <c r="B81">
        <v>1</v>
      </c>
      <c r="C81" s="43">
        <v>330.5</v>
      </c>
      <c r="D81" s="43">
        <v>81.7</v>
      </c>
      <c r="E81" s="44">
        <v>750</v>
      </c>
      <c r="F81" s="43">
        <v>105</v>
      </c>
      <c r="G81" s="43">
        <v>86</v>
      </c>
      <c r="H81" s="43">
        <v>58.19</v>
      </c>
      <c r="I81" s="45">
        <f t="shared" si="8"/>
        <v>88.610000000000014</v>
      </c>
      <c r="J81" t="s">
        <v>138</v>
      </c>
      <c r="K81" s="45">
        <f t="shared" si="7"/>
        <v>500.80999999999995</v>
      </c>
    </row>
    <row r="82" spans="1:16" x14ac:dyDescent="0.25">
      <c r="A82" s="42" t="s">
        <v>156</v>
      </c>
      <c r="B82">
        <v>1</v>
      </c>
      <c r="C82" s="43">
        <v>330.5</v>
      </c>
      <c r="D82" s="43">
        <v>81.7</v>
      </c>
      <c r="E82" s="44">
        <v>680</v>
      </c>
      <c r="F82" s="43">
        <v>0</v>
      </c>
      <c r="G82" s="43">
        <v>0</v>
      </c>
      <c r="H82" s="43">
        <v>0</v>
      </c>
      <c r="I82" s="45">
        <f t="shared" si="8"/>
        <v>267.79999999999995</v>
      </c>
      <c r="J82" t="s">
        <v>138</v>
      </c>
      <c r="K82" s="45">
        <f t="shared" si="7"/>
        <v>680</v>
      </c>
    </row>
    <row r="83" spans="1:16" x14ac:dyDescent="0.25">
      <c r="A83" s="42" t="s">
        <v>156</v>
      </c>
      <c r="B83">
        <v>1</v>
      </c>
      <c r="C83" s="43">
        <v>330.5</v>
      </c>
      <c r="D83" s="43">
        <v>81.7</v>
      </c>
      <c r="E83" s="44">
        <v>650</v>
      </c>
      <c r="F83" s="43">
        <v>0</v>
      </c>
      <c r="G83" s="43">
        <v>0</v>
      </c>
      <c r="H83" s="43">
        <v>0</v>
      </c>
      <c r="I83" s="45">
        <f t="shared" si="8"/>
        <v>237.79999999999995</v>
      </c>
      <c r="J83" t="s">
        <v>138</v>
      </c>
      <c r="K83" s="45">
        <f t="shared" si="7"/>
        <v>650</v>
      </c>
    </row>
    <row r="84" spans="1:16" x14ac:dyDescent="0.25">
      <c r="A84" s="37" t="s">
        <v>157</v>
      </c>
      <c r="B84">
        <v>1</v>
      </c>
      <c r="C84" s="43">
        <v>534.5</v>
      </c>
      <c r="D84" s="43">
        <v>81.7</v>
      </c>
      <c r="E84" s="44">
        <v>854</v>
      </c>
      <c r="F84" s="43">
        <v>119.57</v>
      </c>
      <c r="G84" s="43">
        <v>72.5</v>
      </c>
      <c r="H84" s="43">
        <v>66.260000000000005</v>
      </c>
      <c r="I84" s="45">
        <f t="shared" si="8"/>
        <v>-20.529999999999973</v>
      </c>
      <c r="J84" t="s">
        <v>138</v>
      </c>
      <c r="K84" s="45">
        <f t="shared" si="7"/>
        <v>595.67000000000007</v>
      </c>
    </row>
    <row r="85" spans="1:16" x14ac:dyDescent="0.25">
      <c r="A85" s="37" t="s">
        <v>157</v>
      </c>
      <c r="B85">
        <v>1</v>
      </c>
      <c r="C85" s="43">
        <v>534.5</v>
      </c>
      <c r="D85" s="43">
        <v>81.7</v>
      </c>
      <c r="E85" s="44">
        <v>854</v>
      </c>
      <c r="F85" s="43">
        <v>119.57</v>
      </c>
      <c r="G85" s="43">
        <v>72.5</v>
      </c>
      <c r="H85" s="43">
        <v>66.260000000000005</v>
      </c>
      <c r="I85" s="45">
        <f t="shared" si="8"/>
        <v>-20.529999999999973</v>
      </c>
      <c r="J85" t="s">
        <v>138</v>
      </c>
      <c r="K85" s="45">
        <f t="shared" si="7"/>
        <v>595.67000000000007</v>
      </c>
    </row>
    <row r="86" spans="1:16" x14ac:dyDescent="0.25">
      <c r="A86" s="37" t="s">
        <v>154</v>
      </c>
      <c r="B86" s="37">
        <v>1</v>
      </c>
      <c r="C86" s="43">
        <v>178</v>
      </c>
      <c r="D86" s="43">
        <v>81.7</v>
      </c>
      <c r="E86" s="44">
        <v>510</v>
      </c>
      <c r="F86" s="47">
        <v>76.5</v>
      </c>
      <c r="G86" s="47">
        <v>86</v>
      </c>
      <c r="H86" s="47">
        <v>39.57</v>
      </c>
      <c r="I86" s="46">
        <f t="shared" si="8"/>
        <v>48.230000000000018</v>
      </c>
      <c r="J86" s="37" t="s">
        <v>138</v>
      </c>
      <c r="K86" s="46">
        <f t="shared" si="7"/>
        <v>307.93</v>
      </c>
    </row>
    <row r="87" spans="1:16" x14ac:dyDescent="0.25">
      <c r="A87" s="37" t="s">
        <v>154</v>
      </c>
      <c r="B87" s="37">
        <v>1</v>
      </c>
      <c r="C87" s="43">
        <v>178</v>
      </c>
      <c r="D87" s="43">
        <v>81.7</v>
      </c>
      <c r="E87" s="44">
        <v>510</v>
      </c>
      <c r="F87" s="47">
        <v>76.5</v>
      </c>
      <c r="G87" s="47">
        <v>86</v>
      </c>
      <c r="H87" s="47">
        <v>39.57</v>
      </c>
      <c r="I87" s="46">
        <f t="shared" si="8"/>
        <v>48.230000000000018</v>
      </c>
      <c r="J87" s="37" t="s">
        <v>138</v>
      </c>
      <c r="K87" s="46">
        <f t="shared" si="7"/>
        <v>307.93</v>
      </c>
    </row>
    <row r="88" spans="1:16" x14ac:dyDescent="0.25">
      <c r="A88" s="42" t="s">
        <v>158</v>
      </c>
      <c r="B88">
        <v>1</v>
      </c>
      <c r="C88" s="43">
        <v>265.92</v>
      </c>
      <c r="D88" s="43">
        <v>0</v>
      </c>
      <c r="E88" s="44">
        <v>380</v>
      </c>
      <c r="F88" s="43">
        <v>0</v>
      </c>
      <c r="G88" s="43">
        <v>0</v>
      </c>
      <c r="H88" s="43">
        <v>0</v>
      </c>
      <c r="I88" s="45">
        <f t="shared" si="8"/>
        <v>114.07999999999998</v>
      </c>
      <c r="J88" t="s">
        <v>138</v>
      </c>
      <c r="K88" s="45">
        <f t="shared" si="7"/>
        <v>380</v>
      </c>
    </row>
    <row r="89" spans="1:16" x14ac:dyDescent="0.25">
      <c r="A89" s="37" t="s">
        <v>158</v>
      </c>
      <c r="B89">
        <v>1</v>
      </c>
      <c r="C89" s="43">
        <v>265.92</v>
      </c>
      <c r="D89" s="43">
        <v>0</v>
      </c>
      <c r="E89" s="44">
        <v>490</v>
      </c>
      <c r="F89" s="43">
        <v>73.5</v>
      </c>
      <c r="G89" s="43">
        <v>86</v>
      </c>
      <c r="H89" s="43">
        <v>38.1</v>
      </c>
      <c r="I89" s="45">
        <f t="shared" si="8"/>
        <v>26.479999999999961</v>
      </c>
      <c r="J89" t="s">
        <v>138</v>
      </c>
      <c r="K89" s="45">
        <f t="shared" si="7"/>
        <v>292.39999999999998</v>
      </c>
      <c r="M89">
        <v>7865</v>
      </c>
      <c r="N89">
        <v>2601</v>
      </c>
      <c r="O89">
        <v>89</v>
      </c>
      <c r="P89">
        <f>M89-N89-O89</f>
        <v>5175</v>
      </c>
    </row>
    <row r="90" spans="1:16" x14ac:dyDescent="0.25">
      <c r="A90" s="37" t="s">
        <v>158</v>
      </c>
      <c r="B90">
        <v>1</v>
      </c>
      <c r="C90" s="43">
        <v>265.92</v>
      </c>
      <c r="D90" s="43">
        <v>0</v>
      </c>
      <c r="E90" s="44">
        <v>490</v>
      </c>
      <c r="F90" s="43">
        <v>73.5</v>
      </c>
      <c r="G90" s="43">
        <v>86</v>
      </c>
      <c r="H90" s="43">
        <v>38.1</v>
      </c>
      <c r="I90" s="45">
        <f t="shared" si="8"/>
        <v>26.479999999999961</v>
      </c>
      <c r="J90" t="s">
        <v>138</v>
      </c>
      <c r="K90" s="45">
        <f t="shared" si="7"/>
        <v>292.39999999999998</v>
      </c>
    </row>
    <row r="91" spans="1:16" x14ac:dyDescent="0.25">
      <c r="A91" s="37" t="s">
        <v>158</v>
      </c>
      <c r="B91">
        <v>1</v>
      </c>
      <c r="C91" s="43">
        <v>265.92</v>
      </c>
      <c r="D91" s="43">
        <v>0</v>
      </c>
      <c r="E91" s="44">
        <v>490</v>
      </c>
      <c r="F91" s="43">
        <v>73.5</v>
      </c>
      <c r="G91" s="43">
        <v>86</v>
      </c>
      <c r="H91" s="43">
        <v>38.1</v>
      </c>
      <c r="I91" s="45">
        <f t="shared" si="8"/>
        <v>26.479999999999961</v>
      </c>
      <c r="J91" t="s">
        <v>138</v>
      </c>
      <c r="K91" s="45">
        <f t="shared" si="7"/>
        <v>292.39999999999998</v>
      </c>
    </row>
    <row r="92" spans="1:16" x14ac:dyDescent="0.25">
      <c r="A92" s="37" t="s">
        <v>158</v>
      </c>
      <c r="B92">
        <v>1</v>
      </c>
      <c r="C92" s="43">
        <v>265.92</v>
      </c>
      <c r="D92" s="43">
        <v>0</v>
      </c>
      <c r="E92" s="44">
        <v>490</v>
      </c>
      <c r="F92" s="43">
        <v>73.5</v>
      </c>
      <c r="G92" s="43">
        <v>86</v>
      </c>
      <c r="H92" s="43">
        <v>38.1</v>
      </c>
      <c r="I92" s="45">
        <f t="shared" si="8"/>
        <v>26.479999999999961</v>
      </c>
      <c r="J92" t="s">
        <v>138</v>
      </c>
      <c r="K92" s="45">
        <f t="shared" si="7"/>
        <v>292.39999999999998</v>
      </c>
    </row>
    <row r="93" spans="1:16" x14ac:dyDescent="0.25">
      <c r="A93" s="37" t="s">
        <v>158</v>
      </c>
      <c r="B93">
        <v>1</v>
      </c>
      <c r="C93" s="43">
        <v>265.92</v>
      </c>
      <c r="D93" s="43">
        <v>0</v>
      </c>
      <c r="E93" s="44">
        <v>490</v>
      </c>
      <c r="F93" s="43">
        <v>73.5</v>
      </c>
      <c r="G93" s="43">
        <v>86</v>
      </c>
      <c r="H93" s="43">
        <v>38.1</v>
      </c>
      <c r="I93" s="45">
        <f t="shared" si="8"/>
        <v>26.479999999999961</v>
      </c>
      <c r="J93" t="s">
        <v>138</v>
      </c>
      <c r="K93" s="45">
        <f t="shared" si="7"/>
        <v>292.39999999999998</v>
      </c>
    </row>
    <row r="94" spans="1:16" x14ac:dyDescent="0.25">
      <c r="A94" s="37" t="s">
        <v>158</v>
      </c>
      <c r="B94" s="37">
        <v>1</v>
      </c>
      <c r="C94" s="43">
        <v>265.92</v>
      </c>
      <c r="D94" s="43">
        <v>0</v>
      </c>
      <c r="E94" s="44">
        <v>490</v>
      </c>
      <c r="F94" s="47">
        <v>73.5</v>
      </c>
      <c r="G94" s="47">
        <v>86</v>
      </c>
      <c r="H94" s="47">
        <v>38.1</v>
      </c>
      <c r="I94" s="46">
        <f t="shared" si="8"/>
        <v>26.479999999999961</v>
      </c>
      <c r="J94" s="37" t="s">
        <v>138</v>
      </c>
      <c r="K94" s="46">
        <f t="shared" si="7"/>
        <v>292.39999999999998</v>
      </c>
    </row>
    <row r="95" spans="1:16" x14ac:dyDescent="0.25">
      <c r="A95" s="37" t="s">
        <v>158</v>
      </c>
      <c r="B95" s="37">
        <v>1</v>
      </c>
      <c r="C95" s="43">
        <v>265.92</v>
      </c>
      <c r="D95" s="43">
        <v>0</v>
      </c>
      <c r="E95" s="44">
        <v>490</v>
      </c>
      <c r="F95" s="47">
        <v>73.5</v>
      </c>
      <c r="G95" s="47">
        <v>86</v>
      </c>
      <c r="H95" s="47">
        <v>38.1</v>
      </c>
      <c r="I95" s="46">
        <f t="shared" si="8"/>
        <v>26.479999999999961</v>
      </c>
      <c r="J95" s="37" t="s">
        <v>138</v>
      </c>
      <c r="K95" s="46">
        <f t="shared" si="7"/>
        <v>292.39999999999998</v>
      </c>
    </row>
    <row r="96" spans="1:16" x14ac:dyDescent="0.25">
      <c r="A96" s="42" t="s">
        <v>159</v>
      </c>
      <c r="B96">
        <v>1</v>
      </c>
      <c r="C96" s="43">
        <v>408.61</v>
      </c>
      <c r="D96" s="43">
        <v>0</v>
      </c>
      <c r="E96" s="44">
        <v>500</v>
      </c>
      <c r="F96" s="43">
        <v>0</v>
      </c>
      <c r="G96" s="43">
        <v>0</v>
      </c>
      <c r="H96" s="43">
        <v>0</v>
      </c>
      <c r="I96" s="45">
        <f t="shared" si="8"/>
        <v>91.389999999999986</v>
      </c>
      <c r="J96" t="s">
        <v>138</v>
      </c>
      <c r="K96" s="45">
        <f t="shared" si="7"/>
        <v>500</v>
      </c>
    </row>
    <row r="97" spans="1:11" x14ac:dyDescent="0.25">
      <c r="A97" s="42" t="s">
        <v>152</v>
      </c>
      <c r="B97">
        <v>1</v>
      </c>
      <c r="C97" s="43">
        <v>382</v>
      </c>
      <c r="D97" s="43">
        <v>0</v>
      </c>
      <c r="E97" s="44">
        <v>500</v>
      </c>
      <c r="F97" s="43">
        <v>0</v>
      </c>
      <c r="G97" s="43">
        <v>0</v>
      </c>
      <c r="H97" s="43">
        <v>0</v>
      </c>
      <c r="I97" s="45">
        <f t="shared" si="8"/>
        <v>118</v>
      </c>
      <c r="J97" t="s">
        <v>138</v>
      </c>
      <c r="K97" s="45">
        <f t="shared" si="7"/>
        <v>500</v>
      </c>
    </row>
    <row r="98" spans="1:11" x14ac:dyDescent="0.25">
      <c r="A98" s="42" t="s">
        <v>152</v>
      </c>
      <c r="B98">
        <v>1</v>
      </c>
      <c r="C98" s="43">
        <v>382</v>
      </c>
      <c r="D98" s="43">
        <v>0</v>
      </c>
      <c r="E98" s="44">
        <v>500</v>
      </c>
      <c r="F98" s="43">
        <v>0</v>
      </c>
      <c r="G98" s="43">
        <v>0</v>
      </c>
      <c r="H98" s="43">
        <v>0</v>
      </c>
      <c r="I98" s="45">
        <f t="shared" si="8"/>
        <v>118</v>
      </c>
      <c r="J98" t="s">
        <v>138</v>
      </c>
      <c r="K98" s="45">
        <f t="shared" si="7"/>
        <v>500</v>
      </c>
    </row>
    <row r="99" spans="1:11" x14ac:dyDescent="0.25">
      <c r="A99" s="42" t="s">
        <v>160</v>
      </c>
      <c r="B99">
        <v>1</v>
      </c>
      <c r="C99" s="43">
        <v>511</v>
      </c>
      <c r="D99" s="43">
        <v>0</v>
      </c>
      <c r="E99" s="44">
        <v>511</v>
      </c>
      <c r="F99" s="43">
        <v>0</v>
      </c>
      <c r="G99" s="43">
        <v>0</v>
      </c>
      <c r="H99" s="43">
        <v>0</v>
      </c>
      <c r="I99" s="45">
        <f t="shared" si="8"/>
        <v>0</v>
      </c>
      <c r="J99" t="s">
        <v>138</v>
      </c>
      <c r="K99" s="45">
        <f t="shared" si="7"/>
        <v>511</v>
      </c>
    </row>
    <row r="100" spans="1:11" x14ac:dyDescent="0.25">
      <c r="A100" s="37" t="s">
        <v>160</v>
      </c>
      <c r="B100">
        <v>1</v>
      </c>
      <c r="C100" s="43">
        <v>511</v>
      </c>
      <c r="D100" s="43">
        <v>0</v>
      </c>
      <c r="E100" s="44">
        <v>835</v>
      </c>
      <c r="F100" s="43">
        <v>116.9</v>
      </c>
      <c r="G100" s="43">
        <v>66.5</v>
      </c>
      <c r="H100" s="43">
        <v>64.7</v>
      </c>
      <c r="I100" s="45">
        <f t="shared" si="8"/>
        <v>75.899999999999977</v>
      </c>
      <c r="J100" t="s">
        <v>138</v>
      </c>
      <c r="K100" s="45">
        <f t="shared" si="7"/>
        <v>586.9</v>
      </c>
    </row>
    <row r="101" spans="1:11" x14ac:dyDescent="0.25">
      <c r="A101" s="37" t="s">
        <v>161</v>
      </c>
      <c r="B101">
        <v>1</v>
      </c>
      <c r="C101" s="43">
        <v>252</v>
      </c>
      <c r="D101" s="43">
        <v>0</v>
      </c>
      <c r="E101" s="44">
        <v>675</v>
      </c>
      <c r="F101" s="43">
        <v>124.88</v>
      </c>
      <c r="G101" s="43">
        <v>72</v>
      </c>
      <c r="H101" s="43">
        <v>52.37</v>
      </c>
      <c r="I101" s="45">
        <f t="shared" si="8"/>
        <v>173.75</v>
      </c>
      <c r="J101" t="s">
        <v>138</v>
      </c>
      <c r="K101" s="45">
        <f t="shared" si="7"/>
        <v>425.75</v>
      </c>
    </row>
    <row r="102" spans="1:11" x14ac:dyDescent="0.25">
      <c r="A102" s="42" t="s">
        <v>161</v>
      </c>
      <c r="B102">
        <v>1</v>
      </c>
      <c r="C102" s="43">
        <v>252</v>
      </c>
      <c r="D102" s="43">
        <v>0</v>
      </c>
      <c r="E102" s="44">
        <v>480</v>
      </c>
      <c r="F102" s="43">
        <v>0</v>
      </c>
      <c r="G102" s="43">
        <v>0</v>
      </c>
      <c r="H102" s="43">
        <v>0</v>
      </c>
      <c r="I102" s="45">
        <f t="shared" si="8"/>
        <v>228</v>
      </c>
      <c r="J102" t="s">
        <v>138</v>
      </c>
      <c r="K102" s="45">
        <f t="shared" si="7"/>
        <v>480</v>
      </c>
    </row>
    <row r="103" spans="1:11" x14ac:dyDescent="0.25">
      <c r="A103" s="42" t="s">
        <v>142</v>
      </c>
      <c r="B103">
        <v>1</v>
      </c>
      <c r="C103" s="43">
        <v>324.5</v>
      </c>
      <c r="D103" s="43">
        <v>0</v>
      </c>
      <c r="E103" s="44">
        <v>380</v>
      </c>
      <c r="F103" s="43">
        <v>0</v>
      </c>
      <c r="G103" s="43">
        <v>0</v>
      </c>
      <c r="H103" s="43">
        <v>0</v>
      </c>
      <c r="I103" s="45">
        <f t="shared" si="8"/>
        <v>55.5</v>
      </c>
      <c r="J103" t="s">
        <v>138</v>
      </c>
      <c r="K103" s="45">
        <f t="shared" si="7"/>
        <v>380</v>
      </c>
    </row>
    <row r="104" spans="1:11" x14ac:dyDescent="0.25">
      <c r="A104" s="37" t="s">
        <v>142</v>
      </c>
      <c r="B104">
        <v>1</v>
      </c>
      <c r="C104" s="43">
        <v>324.5</v>
      </c>
      <c r="D104" s="43">
        <v>0</v>
      </c>
      <c r="E104" s="44">
        <v>459</v>
      </c>
      <c r="F104" s="43">
        <v>64.260000000000005</v>
      </c>
      <c r="G104" s="43">
        <v>86</v>
      </c>
      <c r="H104" s="43">
        <v>35.6</v>
      </c>
      <c r="I104" s="45">
        <f t="shared" si="8"/>
        <v>-51.360000000000014</v>
      </c>
      <c r="J104" t="s">
        <v>138</v>
      </c>
      <c r="K104" s="45">
        <f t="shared" si="7"/>
        <v>273.14</v>
      </c>
    </row>
    <row r="105" spans="1:11" x14ac:dyDescent="0.25">
      <c r="A105" s="37" t="s">
        <v>163</v>
      </c>
      <c r="B105">
        <v>1</v>
      </c>
      <c r="C105" s="43">
        <v>252.6</v>
      </c>
      <c r="D105" s="43">
        <v>0</v>
      </c>
      <c r="E105" s="44">
        <v>498</v>
      </c>
      <c r="F105" s="43">
        <v>69.72</v>
      </c>
      <c r="G105" s="43">
        <v>86</v>
      </c>
      <c r="H105" s="43">
        <v>38.630000000000003</v>
      </c>
      <c r="I105" s="45">
        <f t="shared" si="8"/>
        <v>51.049999999999983</v>
      </c>
      <c r="J105" t="s">
        <v>138</v>
      </c>
      <c r="K105" s="45">
        <f t="shared" si="7"/>
        <v>303.64999999999998</v>
      </c>
    </row>
    <row r="106" spans="1:11" x14ac:dyDescent="0.25">
      <c r="A106" s="37" t="s">
        <v>163</v>
      </c>
      <c r="B106">
        <v>1</v>
      </c>
      <c r="C106" s="43">
        <v>252.6</v>
      </c>
      <c r="D106" s="43">
        <v>0</v>
      </c>
      <c r="E106" s="44">
        <v>498</v>
      </c>
      <c r="F106" s="43">
        <v>69.72</v>
      </c>
      <c r="G106" s="43">
        <v>86</v>
      </c>
      <c r="H106" s="43">
        <v>38.630000000000003</v>
      </c>
      <c r="I106" s="45">
        <f t="shared" ref="I106:I111" si="9">E106-F106-G106-H106-D106-C106</f>
        <v>51.049999999999983</v>
      </c>
      <c r="J106" t="s">
        <v>138</v>
      </c>
      <c r="K106" s="45">
        <f t="shared" si="7"/>
        <v>303.64999999999998</v>
      </c>
    </row>
    <row r="107" spans="1:11" x14ac:dyDescent="0.25">
      <c r="A107" s="42" t="s">
        <v>165</v>
      </c>
      <c r="B107">
        <v>1</v>
      </c>
      <c r="C107" s="43">
        <v>366.4</v>
      </c>
      <c r="D107" s="43">
        <v>0</v>
      </c>
      <c r="E107" s="44">
        <v>500</v>
      </c>
      <c r="F107" s="43">
        <v>0</v>
      </c>
      <c r="G107" s="43">
        <v>0</v>
      </c>
      <c r="H107" s="43">
        <v>0</v>
      </c>
      <c r="I107" s="45">
        <f t="shared" si="9"/>
        <v>133.60000000000002</v>
      </c>
      <c r="J107" t="s">
        <v>138</v>
      </c>
      <c r="K107" s="45">
        <f t="shared" si="7"/>
        <v>500</v>
      </c>
    </row>
    <row r="108" spans="1:11" x14ac:dyDescent="0.25">
      <c r="A108" s="37" t="s">
        <v>165</v>
      </c>
      <c r="B108">
        <v>1</v>
      </c>
      <c r="C108" s="43">
        <v>366.4</v>
      </c>
      <c r="D108" s="43">
        <v>0</v>
      </c>
      <c r="E108" s="44">
        <v>926</v>
      </c>
      <c r="F108" s="43">
        <v>129.63999999999999</v>
      </c>
      <c r="G108" s="43">
        <v>86</v>
      </c>
      <c r="H108" s="43">
        <v>71.84</v>
      </c>
      <c r="I108" s="45">
        <f t="shared" si="9"/>
        <v>272.12</v>
      </c>
      <c r="J108" t="s">
        <v>138</v>
      </c>
      <c r="K108" s="45">
        <f t="shared" si="7"/>
        <v>638.52</v>
      </c>
    </row>
    <row r="109" spans="1:11" x14ac:dyDescent="0.25">
      <c r="A109" s="37" t="s">
        <v>165</v>
      </c>
      <c r="B109">
        <v>1</v>
      </c>
      <c r="C109" s="43">
        <v>366.4</v>
      </c>
      <c r="D109" s="43">
        <v>0</v>
      </c>
      <c r="E109" s="44">
        <v>950</v>
      </c>
      <c r="F109" s="43">
        <v>133</v>
      </c>
      <c r="G109" s="43">
        <v>86</v>
      </c>
      <c r="H109" s="43">
        <v>73.709999999999994</v>
      </c>
      <c r="I109" s="45">
        <f t="shared" si="9"/>
        <v>290.89</v>
      </c>
      <c r="J109" t="s">
        <v>138</v>
      </c>
      <c r="K109" s="45">
        <f t="shared" si="7"/>
        <v>657.29</v>
      </c>
    </row>
    <row r="110" spans="1:11" x14ac:dyDescent="0.25">
      <c r="A110" s="42" t="s">
        <v>165</v>
      </c>
      <c r="B110">
        <v>1</v>
      </c>
      <c r="C110" s="43">
        <v>366.4</v>
      </c>
      <c r="D110" s="43">
        <v>0</v>
      </c>
      <c r="E110" s="44">
        <v>620</v>
      </c>
      <c r="F110" s="43">
        <v>0</v>
      </c>
      <c r="G110" s="43">
        <v>0</v>
      </c>
      <c r="H110" s="43">
        <v>0</v>
      </c>
      <c r="I110" s="45">
        <f t="shared" si="9"/>
        <v>253.60000000000002</v>
      </c>
      <c r="J110" t="s">
        <v>138</v>
      </c>
      <c r="K110" s="45">
        <f t="shared" si="7"/>
        <v>620</v>
      </c>
    </row>
    <row r="111" spans="1:11" x14ac:dyDescent="0.25">
      <c r="A111" s="37" t="s">
        <v>145</v>
      </c>
      <c r="B111">
        <v>1</v>
      </c>
      <c r="C111" s="43">
        <v>430.4</v>
      </c>
      <c r="D111" s="43">
        <v>0</v>
      </c>
      <c r="E111" s="44">
        <v>730</v>
      </c>
      <c r="F111" s="43">
        <v>102.2</v>
      </c>
      <c r="G111" s="43">
        <v>86</v>
      </c>
      <c r="H111" s="43">
        <v>56.63</v>
      </c>
      <c r="I111" s="45">
        <f t="shared" si="9"/>
        <v>54.769999999999982</v>
      </c>
      <c r="J111" t="s">
        <v>138</v>
      </c>
      <c r="K111" s="45">
        <f t="shared" si="7"/>
        <v>485.17</v>
      </c>
    </row>
    <row r="112" spans="1:11" x14ac:dyDescent="0.25">
      <c r="A112" s="37" t="s">
        <v>145</v>
      </c>
      <c r="B112">
        <v>1</v>
      </c>
      <c r="C112" s="43">
        <v>430.4</v>
      </c>
      <c r="D112" s="43">
        <v>0</v>
      </c>
      <c r="E112" s="44">
        <v>730</v>
      </c>
      <c r="F112" s="43">
        <v>102.2</v>
      </c>
      <c r="G112" s="43">
        <v>86</v>
      </c>
      <c r="H112" s="43">
        <v>56.63</v>
      </c>
      <c r="I112" s="45">
        <f t="shared" ref="I112:I120" si="10">E112-F112-G112-H112-D112-C112</f>
        <v>54.769999999999982</v>
      </c>
      <c r="J112" t="s">
        <v>138</v>
      </c>
      <c r="K112" s="45">
        <f t="shared" si="7"/>
        <v>485.17</v>
      </c>
    </row>
    <row r="113" spans="1:12" x14ac:dyDescent="0.25">
      <c r="A113" s="37" t="s">
        <v>145</v>
      </c>
      <c r="B113">
        <v>1</v>
      </c>
      <c r="C113" s="43">
        <v>430.4</v>
      </c>
      <c r="D113" s="43">
        <v>0</v>
      </c>
      <c r="E113" s="44">
        <v>730</v>
      </c>
      <c r="F113" s="43">
        <v>102.2</v>
      </c>
      <c r="G113" s="43">
        <v>86</v>
      </c>
      <c r="H113" s="43">
        <v>56.63</v>
      </c>
      <c r="I113" s="45">
        <f t="shared" si="10"/>
        <v>54.769999999999982</v>
      </c>
      <c r="J113" t="s">
        <v>138</v>
      </c>
      <c r="K113" s="45">
        <f t="shared" si="7"/>
        <v>485.17</v>
      </c>
    </row>
    <row r="114" spans="1:12" x14ac:dyDescent="0.25">
      <c r="A114" s="42" t="s">
        <v>145</v>
      </c>
      <c r="B114">
        <v>1</v>
      </c>
      <c r="C114" s="43">
        <v>430.4</v>
      </c>
      <c r="D114" s="43">
        <v>0</v>
      </c>
      <c r="E114" s="44">
        <v>700</v>
      </c>
      <c r="F114" s="43">
        <v>0</v>
      </c>
      <c r="G114" s="43">
        <v>0</v>
      </c>
      <c r="H114" s="43">
        <v>0</v>
      </c>
      <c r="I114" s="45">
        <f t="shared" si="10"/>
        <v>269.60000000000002</v>
      </c>
      <c r="J114" t="s">
        <v>138</v>
      </c>
      <c r="K114" s="45">
        <f t="shared" si="7"/>
        <v>700</v>
      </c>
    </row>
    <row r="115" spans="1:12" x14ac:dyDescent="0.25">
      <c r="A115" s="37" t="s">
        <v>166</v>
      </c>
      <c r="B115">
        <v>1</v>
      </c>
      <c r="C115" s="43">
        <v>226.8</v>
      </c>
      <c r="D115" s="43">
        <v>0</v>
      </c>
      <c r="E115" s="44">
        <v>632</v>
      </c>
      <c r="F115" s="43">
        <v>94.8</v>
      </c>
      <c r="G115" s="43">
        <v>86</v>
      </c>
      <c r="H115" s="43">
        <v>49.04</v>
      </c>
      <c r="I115" s="45">
        <f t="shared" si="10"/>
        <v>175.36</v>
      </c>
      <c r="J115" t="s">
        <v>138</v>
      </c>
      <c r="K115" s="45">
        <f t="shared" si="7"/>
        <v>402.16</v>
      </c>
    </row>
    <row r="116" spans="1:12" x14ac:dyDescent="0.25">
      <c r="A116" s="37" t="s">
        <v>166</v>
      </c>
      <c r="B116">
        <v>1</v>
      </c>
      <c r="C116" s="43">
        <v>226.8</v>
      </c>
      <c r="D116" s="43">
        <v>0</v>
      </c>
      <c r="E116" s="44">
        <v>632</v>
      </c>
      <c r="F116" s="43">
        <v>94.8</v>
      </c>
      <c r="G116" s="43">
        <v>86</v>
      </c>
      <c r="H116" s="43">
        <v>49.04</v>
      </c>
      <c r="I116" s="45">
        <f t="shared" si="10"/>
        <v>175.36</v>
      </c>
      <c r="J116" t="s">
        <v>138</v>
      </c>
      <c r="K116" s="45">
        <f>E116-H116-G116-F116</f>
        <v>402.16</v>
      </c>
    </row>
    <row r="117" spans="1:12" x14ac:dyDescent="0.25">
      <c r="A117" s="37" t="s">
        <v>166</v>
      </c>
      <c r="B117">
        <v>1</v>
      </c>
      <c r="C117" s="43">
        <v>226.8</v>
      </c>
      <c r="D117" s="43">
        <v>0</v>
      </c>
      <c r="E117" s="44">
        <v>632</v>
      </c>
      <c r="F117" s="43">
        <v>94.8</v>
      </c>
      <c r="G117" s="43">
        <v>86</v>
      </c>
      <c r="H117" s="43">
        <v>49.04</v>
      </c>
      <c r="I117" s="45">
        <f t="shared" si="10"/>
        <v>175.36</v>
      </c>
      <c r="J117" t="s">
        <v>138</v>
      </c>
      <c r="K117" s="45">
        <f>E117-H117-G117-F117</f>
        <v>402.16</v>
      </c>
    </row>
    <row r="118" spans="1:12" x14ac:dyDescent="0.25">
      <c r="A118" s="37" t="s">
        <v>167</v>
      </c>
      <c r="B118">
        <v>1</v>
      </c>
      <c r="C118" s="43">
        <v>132.80000000000001</v>
      </c>
      <c r="D118" s="43">
        <v>0</v>
      </c>
      <c r="E118" s="44">
        <v>440</v>
      </c>
      <c r="F118" s="43">
        <v>61.6</v>
      </c>
      <c r="G118" s="43">
        <v>72.5</v>
      </c>
      <c r="H118" s="43">
        <v>34.130000000000003</v>
      </c>
      <c r="I118" s="45">
        <f t="shared" si="10"/>
        <v>138.96999999999997</v>
      </c>
      <c r="J118" t="s">
        <v>138</v>
      </c>
      <c r="K118" s="45">
        <f>E118-H118-G118-F118</f>
        <v>271.77</v>
      </c>
    </row>
    <row r="119" spans="1:12" x14ac:dyDescent="0.25">
      <c r="A119" s="37" t="s">
        <v>167</v>
      </c>
      <c r="B119">
        <v>1</v>
      </c>
      <c r="C119" s="43">
        <v>132.80000000000001</v>
      </c>
      <c r="D119" s="43">
        <v>0</v>
      </c>
      <c r="E119" s="44">
        <v>440</v>
      </c>
      <c r="F119" s="43">
        <v>61.6</v>
      </c>
      <c r="G119" s="43">
        <v>72.5</v>
      </c>
      <c r="H119" s="43">
        <v>34.130000000000003</v>
      </c>
      <c r="I119" s="45">
        <f t="shared" si="10"/>
        <v>138.96999999999997</v>
      </c>
      <c r="J119" t="s">
        <v>138</v>
      </c>
      <c r="K119" s="45">
        <f>E119-H119-G119-F119</f>
        <v>271.77</v>
      </c>
    </row>
    <row r="120" spans="1:12" x14ac:dyDescent="0.25">
      <c r="A120" s="37" t="s">
        <v>147</v>
      </c>
      <c r="B120">
        <v>1</v>
      </c>
      <c r="C120" s="43">
        <v>240</v>
      </c>
      <c r="D120" s="43">
        <v>0</v>
      </c>
      <c r="E120" s="44">
        <v>609</v>
      </c>
      <c r="F120" s="43">
        <v>112.6</v>
      </c>
      <c r="G120" s="43">
        <v>66.5</v>
      </c>
      <c r="H120" s="43">
        <v>47.25</v>
      </c>
      <c r="I120" s="45">
        <f t="shared" si="10"/>
        <v>142.64999999999998</v>
      </c>
      <c r="J120" t="s">
        <v>138</v>
      </c>
      <c r="K120" s="45">
        <f>E120-H120-G120-F120</f>
        <v>382.65</v>
      </c>
      <c r="L120" t="s">
        <v>170</v>
      </c>
    </row>
    <row r="121" spans="1:12" x14ac:dyDescent="0.25">
      <c r="A121" s="37" t="s">
        <v>147</v>
      </c>
      <c r="B121">
        <v>1</v>
      </c>
      <c r="C121" s="43">
        <v>240</v>
      </c>
      <c r="D121" s="43">
        <v>0</v>
      </c>
      <c r="E121" s="44">
        <v>609</v>
      </c>
      <c r="F121" s="43">
        <v>112.6</v>
      </c>
      <c r="G121" s="43">
        <v>66.5</v>
      </c>
      <c r="H121" s="43">
        <v>47.25</v>
      </c>
      <c r="I121" s="45">
        <f t="shared" ref="I121:I123" si="11">E121-F121-G121-H121-D121-C121</f>
        <v>142.64999999999998</v>
      </c>
      <c r="J121" t="s">
        <v>138</v>
      </c>
      <c r="K121" s="45">
        <f t="shared" ref="K121:K123" si="12">E121-H121-G121-F121</f>
        <v>382.65</v>
      </c>
      <c r="L121" t="s">
        <v>170</v>
      </c>
    </row>
    <row r="122" spans="1:12" x14ac:dyDescent="0.25">
      <c r="A122" s="37" t="s">
        <v>147</v>
      </c>
      <c r="B122">
        <v>1</v>
      </c>
      <c r="C122" s="43">
        <v>240</v>
      </c>
      <c r="D122" s="43">
        <v>0</v>
      </c>
      <c r="E122" s="44">
        <v>609</v>
      </c>
      <c r="F122" s="43">
        <v>112.6</v>
      </c>
      <c r="G122" s="43">
        <v>66.5</v>
      </c>
      <c r="H122" s="43">
        <v>47.25</v>
      </c>
      <c r="I122" s="45">
        <f t="shared" si="11"/>
        <v>142.64999999999998</v>
      </c>
      <c r="J122" t="s">
        <v>138</v>
      </c>
      <c r="K122" s="45">
        <f t="shared" si="12"/>
        <v>382.65</v>
      </c>
      <c r="L122" t="s">
        <v>170</v>
      </c>
    </row>
    <row r="123" spans="1:12" x14ac:dyDescent="0.25">
      <c r="A123" s="37" t="s">
        <v>147</v>
      </c>
      <c r="B123">
        <v>1</v>
      </c>
      <c r="C123" s="43">
        <v>240</v>
      </c>
      <c r="D123" s="43">
        <v>0</v>
      </c>
      <c r="E123" s="44">
        <v>609</v>
      </c>
      <c r="F123" s="43">
        <v>112.6</v>
      </c>
      <c r="G123" s="43">
        <v>66.5</v>
      </c>
      <c r="H123" s="43">
        <v>47.25</v>
      </c>
      <c r="I123" s="45">
        <f t="shared" si="11"/>
        <v>142.64999999999998</v>
      </c>
      <c r="J123" t="s">
        <v>138</v>
      </c>
      <c r="K123" s="45">
        <f t="shared" si="12"/>
        <v>382.65</v>
      </c>
      <c r="L123" t="s">
        <v>170</v>
      </c>
    </row>
    <row r="124" spans="1:12" x14ac:dyDescent="0.25">
      <c r="A124" s="37" t="s">
        <v>147</v>
      </c>
      <c r="B124">
        <v>1</v>
      </c>
      <c r="C124" s="43">
        <v>240</v>
      </c>
      <c r="D124" s="43">
        <v>0</v>
      </c>
      <c r="E124" s="44">
        <v>595</v>
      </c>
      <c r="F124" s="43">
        <v>110.08</v>
      </c>
      <c r="G124" s="43">
        <v>66.5</v>
      </c>
      <c r="H124" s="43">
        <v>46.16</v>
      </c>
      <c r="I124" s="45">
        <f t="shared" ref="I124:I132" si="13">E124-F124-G124-H124-D124-C124</f>
        <v>132.26</v>
      </c>
      <c r="J124" t="s">
        <v>138</v>
      </c>
      <c r="K124" s="45">
        <f t="shared" ref="K124:K132" si="14">E124-H124-G124-F124</f>
        <v>372.26000000000005</v>
      </c>
      <c r="L124" t="s">
        <v>170</v>
      </c>
    </row>
    <row r="125" spans="1:12" x14ac:dyDescent="0.25">
      <c r="A125" s="37" t="s">
        <v>148</v>
      </c>
      <c r="B125">
        <v>1</v>
      </c>
      <c r="C125" s="43">
        <v>166</v>
      </c>
      <c r="D125" s="43">
        <v>0</v>
      </c>
      <c r="E125" s="44">
        <v>509</v>
      </c>
      <c r="F125" s="43">
        <v>71.260000000000005</v>
      </c>
      <c r="G125" s="43">
        <v>72.5</v>
      </c>
      <c r="H125" s="43">
        <v>39.4</v>
      </c>
      <c r="I125" s="45">
        <f t="shared" si="13"/>
        <v>159.84000000000003</v>
      </c>
      <c r="J125" t="s">
        <v>138</v>
      </c>
      <c r="K125" s="45">
        <f t="shared" si="14"/>
        <v>325.84000000000003</v>
      </c>
      <c r="L125" t="s">
        <v>170</v>
      </c>
    </row>
    <row r="126" spans="1:12" x14ac:dyDescent="0.25">
      <c r="A126" s="37" t="s">
        <v>148</v>
      </c>
      <c r="B126">
        <v>1</v>
      </c>
      <c r="C126" s="43">
        <v>166</v>
      </c>
      <c r="D126" s="43">
        <v>0</v>
      </c>
      <c r="E126" s="44">
        <v>509</v>
      </c>
      <c r="F126" s="43">
        <v>71.260000000000005</v>
      </c>
      <c r="G126" s="43">
        <v>72.5</v>
      </c>
      <c r="H126" s="43">
        <v>39.4</v>
      </c>
      <c r="I126" s="45">
        <f t="shared" si="13"/>
        <v>159.84000000000003</v>
      </c>
      <c r="J126" t="s">
        <v>138</v>
      </c>
      <c r="K126" s="45">
        <f t="shared" si="14"/>
        <v>325.84000000000003</v>
      </c>
      <c r="L126" t="s">
        <v>170</v>
      </c>
    </row>
    <row r="127" spans="1:12" x14ac:dyDescent="0.25">
      <c r="A127" s="37" t="s">
        <v>148</v>
      </c>
      <c r="B127">
        <v>1</v>
      </c>
      <c r="C127" s="43">
        <v>166</v>
      </c>
      <c r="D127" s="43">
        <v>0</v>
      </c>
      <c r="E127" s="44">
        <v>509</v>
      </c>
      <c r="F127" s="43">
        <v>71.260000000000005</v>
      </c>
      <c r="G127" s="43">
        <v>72.5</v>
      </c>
      <c r="H127" s="43">
        <v>39.4</v>
      </c>
      <c r="I127" s="45">
        <f t="shared" si="13"/>
        <v>159.84000000000003</v>
      </c>
      <c r="J127" t="s">
        <v>138</v>
      </c>
      <c r="K127" s="45">
        <f t="shared" si="14"/>
        <v>325.84000000000003</v>
      </c>
      <c r="L127" t="s">
        <v>170</v>
      </c>
    </row>
    <row r="128" spans="1:12" x14ac:dyDescent="0.25">
      <c r="A128" s="37" t="s">
        <v>148</v>
      </c>
      <c r="B128">
        <v>1</v>
      </c>
      <c r="C128" s="43">
        <v>166</v>
      </c>
      <c r="D128" s="43">
        <v>0</v>
      </c>
      <c r="E128" s="44">
        <v>509</v>
      </c>
      <c r="F128" s="43">
        <v>71.260000000000005</v>
      </c>
      <c r="G128" s="43">
        <v>72.5</v>
      </c>
      <c r="H128" s="43">
        <v>39.4</v>
      </c>
      <c r="I128" s="45">
        <f t="shared" si="13"/>
        <v>159.84000000000003</v>
      </c>
      <c r="J128" t="s">
        <v>138</v>
      </c>
      <c r="K128" s="45">
        <f t="shared" si="14"/>
        <v>325.84000000000003</v>
      </c>
      <c r="L128" t="s">
        <v>170</v>
      </c>
    </row>
    <row r="129" spans="1:12" x14ac:dyDescent="0.25">
      <c r="A129" s="37" t="s">
        <v>168</v>
      </c>
      <c r="B129">
        <v>1</v>
      </c>
      <c r="C129" s="43">
        <v>343.2</v>
      </c>
      <c r="D129" s="43">
        <v>0</v>
      </c>
      <c r="E129" s="44">
        <v>852</v>
      </c>
      <c r="F129" s="43">
        <v>119.28</v>
      </c>
      <c r="G129" s="43">
        <v>86</v>
      </c>
      <c r="H129" s="43">
        <v>66.099999999999994</v>
      </c>
      <c r="I129" s="45">
        <f t="shared" si="13"/>
        <v>237.42000000000002</v>
      </c>
      <c r="J129" t="s">
        <v>138</v>
      </c>
      <c r="K129" s="45">
        <f t="shared" si="14"/>
        <v>580.62</v>
      </c>
      <c r="L129" t="s">
        <v>170</v>
      </c>
    </row>
    <row r="130" spans="1:12" x14ac:dyDescent="0.25">
      <c r="A130" s="37" t="s">
        <v>168</v>
      </c>
      <c r="B130">
        <v>1</v>
      </c>
      <c r="C130" s="43">
        <v>343.2</v>
      </c>
      <c r="D130" s="43">
        <v>0</v>
      </c>
      <c r="E130" s="44">
        <v>852</v>
      </c>
      <c r="F130" s="43">
        <v>119.28</v>
      </c>
      <c r="G130" s="43">
        <v>86</v>
      </c>
      <c r="H130" s="43">
        <v>66.099999999999994</v>
      </c>
      <c r="I130" s="45">
        <f t="shared" si="13"/>
        <v>237.42000000000002</v>
      </c>
      <c r="J130" t="s">
        <v>138</v>
      </c>
      <c r="K130" s="45">
        <f t="shared" si="14"/>
        <v>580.62</v>
      </c>
      <c r="L130" t="s">
        <v>170</v>
      </c>
    </row>
    <row r="131" spans="1:12" x14ac:dyDescent="0.25">
      <c r="A131" s="37" t="s">
        <v>168</v>
      </c>
      <c r="B131">
        <v>1</v>
      </c>
      <c r="C131" s="43">
        <v>343.2</v>
      </c>
      <c r="D131" s="43">
        <v>0</v>
      </c>
      <c r="E131" s="44">
        <v>852</v>
      </c>
      <c r="F131" s="43">
        <v>119.28</v>
      </c>
      <c r="G131" s="43">
        <v>86</v>
      </c>
      <c r="H131" s="43">
        <v>66.099999999999994</v>
      </c>
      <c r="I131" s="45">
        <f t="shared" si="13"/>
        <v>237.42000000000002</v>
      </c>
      <c r="J131" t="s">
        <v>138</v>
      </c>
      <c r="K131" s="45">
        <f t="shared" si="14"/>
        <v>580.62</v>
      </c>
      <c r="L131" t="s">
        <v>170</v>
      </c>
    </row>
    <row r="132" spans="1:12" x14ac:dyDescent="0.25">
      <c r="A132" s="37" t="s">
        <v>168</v>
      </c>
      <c r="B132">
        <v>1</v>
      </c>
      <c r="C132" s="43">
        <v>343.2</v>
      </c>
      <c r="D132" s="43">
        <v>0</v>
      </c>
      <c r="E132" s="44">
        <v>852</v>
      </c>
      <c r="F132" s="43">
        <v>119.28</v>
      </c>
      <c r="G132" s="43">
        <v>86</v>
      </c>
      <c r="H132" s="43">
        <v>66.099999999999994</v>
      </c>
      <c r="I132" s="45">
        <f t="shared" si="13"/>
        <v>237.42000000000002</v>
      </c>
      <c r="J132" t="s">
        <v>138</v>
      </c>
      <c r="K132" s="45">
        <f t="shared" si="14"/>
        <v>580.62</v>
      </c>
      <c r="L132" t="s">
        <v>170</v>
      </c>
    </row>
    <row r="133" spans="1:12" x14ac:dyDescent="0.25">
      <c r="A133" s="37" t="s">
        <v>167</v>
      </c>
      <c r="B133">
        <v>1</v>
      </c>
      <c r="C133" s="43">
        <v>131.6</v>
      </c>
      <c r="D133" s="43">
        <v>0</v>
      </c>
      <c r="E133" s="44">
        <v>440</v>
      </c>
      <c r="F133" s="43">
        <v>60.6</v>
      </c>
      <c r="G133" s="43">
        <v>72.5</v>
      </c>
      <c r="H133" s="43">
        <v>34.130000000000003</v>
      </c>
      <c r="I133" s="45">
        <f t="shared" ref="I133:I168" si="15">E133-F133-G133-H133-D133-C133</f>
        <v>141.16999999999999</v>
      </c>
      <c r="J133" t="s">
        <v>138</v>
      </c>
      <c r="K133" s="45">
        <f t="shared" ref="K133:K168" si="16">E133-H133-G133-F133</f>
        <v>272.77</v>
      </c>
      <c r="L133" t="s">
        <v>170</v>
      </c>
    </row>
    <row r="134" spans="1:12" x14ac:dyDescent="0.25">
      <c r="A134" s="37" t="s">
        <v>167</v>
      </c>
      <c r="B134">
        <v>1</v>
      </c>
      <c r="C134" s="43">
        <v>131.6</v>
      </c>
      <c r="D134" s="43">
        <v>0</v>
      </c>
      <c r="E134" s="44">
        <v>440</v>
      </c>
      <c r="F134" s="43">
        <v>61.6</v>
      </c>
      <c r="G134" s="43">
        <v>72.5</v>
      </c>
      <c r="H134" s="43">
        <v>34.130000000000003</v>
      </c>
      <c r="I134" s="45">
        <f t="shared" si="15"/>
        <v>140.16999999999999</v>
      </c>
      <c r="J134" t="s">
        <v>138</v>
      </c>
      <c r="K134" s="45">
        <f t="shared" si="16"/>
        <v>271.77</v>
      </c>
      <c r="L134" t="s">
        <v>170</v>
      </c>
    </row>
    <row r="135" spans="1:12" x14ac:dyDescent="0.25">
      <c r="A135" s="37" t="s">
        <v>150</v>
      </c>
      <c r="B135">
        <v>1</v>
      </c>
      <c r="C135" s="43">
        <v>167.6</v>
      </c>
      <c r="D135" s="43">
        <v>0</v>
      </c>
      <c r="E135" s="44">
        <v>585</v>
      </c>
      <c r="F135" s="43">
        <v>81.900000000000006</v>
      </c>
      <c r="G135" s="43">
        <v>86</v>
      </c>
      <c r="H135" s="43">
        <v>45.38</v>
      </c>
      <c r="I135" s="45">
        <f t="shared" si="15"/>
        <v>204.12000000000003</v>
      </c>
      <c r="J135" t="s">
        <v>138</v>
      </c>
      <c r="K135" s="45">
        <f t="shared" si="16"/>
        <v>371.72</v>
      </c>
      <c r="L135" t="s">
        <v>170</v>
      </c>
    </row>
    <row r="136" spans="1:12" x14ac:dyDescent="0.25">
      <c r="A136" s="37" t="s">
        <v>150</v>
      </c>
      <c r="B136">
        <v>1</v>
      </c>
      <c r="C136" s="43">
        <v>167.6</v>
      </c>
      <c r="D136" s="43">
        <v>0</v>
      </c>
      <c r="E136" s="44">
        <v>585</v>
      </c>
      <c r="F136" s="43">
        <v>81.900000000000006</v>
      </c>
      <c r="G136" s="43">
        <v>86</v>
      </c>
      <c r="H136" s="43">
        <v>45.38</v>
      </c>
      <c r="I136" s="45">
        <f t="shared" si="15"/>
        <v>204.12000000000003</v>
      </c>
      <c r="J136" t="s">
        <v>138</v>
      </c>
      <c r="K136" s="45">
        <f t="shared" si="16"/>
        <v>371.72</v>
      </c>
      <c r="L136" t="s">
        <v>170</v>
      </c>
    </row>
    <row r="137" spans="1:12" x14ac:dyDescent="0.25">
      <c r="A137" s="37" t="s">
        <v>150</v>
      </c>
      <c r="B137">
        <v>1</v>
      </c>
      <c r="C137" s="43">
        <v>167.6</v>
      </c>
      <c r="D137" s="43">
        <v>0</v>
      </c>
      <c r="E137" s="44">
        <v>585</v>
      </c>
      <c r="F137" s="43">
        <v>81.900000000000006</v>
      </c>
      <c r="G137" s="43">
        <v>86</v>
      </c>
      <c r="H137" s="43">
        <v>45.38</v>
      </c>
      <c r="I137" s="45">
        <f t="shared" si="15"/>
        <v>204.12000000000003</v>
      </c>
      <c r="J137" t="s">
        <v>138</v>
      </c>
      <c r="K137" s="45">
        <f t="shared" si="16"/>
        <v>371.72</v>
      </c>
      <c r="L137" t="s">
        <v>170</v>
      </c>
    </row>
    <row r="138" spans="1:12" x14ac:dyDescent="0.25">
      <c r="A138" s="37" t="s">
        <v>150</v>
      </c>
      <c r="B138">
        <v>1</v>
      </c>
      <c r="C138" s="43">
        <v>167.6</v>
      </c>
      <c r="D138" s="43">
        <v>0</v>
      </c>
      <c r="E138" s="44">
        <v>585</v>
      </c>
      <c r="F138" s="43">
        <v>81.900000000000006</v>
      </c>
      <c r="G138" s="43">
        <v>86</v>
      </c>
      <c r="H138" s="43">
        <v>45.38</v>
      </c>
      <c r="I138" s="45">
        <f t="shared" si="15"/>
        <v>204.12000000000003</v>
      </c>
      <c r="J138" t="s">
        <v>138</v>
      </c>
      <c r="K138" s="45">
        <f t="shared" si="16"/>
        <v>371.72</v>
      </c>
      <c r="L138" t="s">
        <v>170</v>
      </c>
    </row>
    <row r="139" spans="1:12" x14ac:dyDescent="0.25">
      <c r="A139" s="37" t="s">
        <v>161</v>
      </c>
      <c r="B139">
        <v>1</v>
      </c>
      <c r="C139" s="43">
        <v>200.25</v>
      </c>
      <c r="D139" s="43">
        <v>0</v>
      </c>
      <c r="E139" s="44">
        <v>675</v>
      </c>
      <c r="F139" s="43">
        <v>120.25</v>
      </c>
      <c r="G139" s="43">
        <v>60</v>
      </c>
      <c r="H139" s="43">
        <v>50.43</v>
      </c>
      <c r="I139" s="45">
        <f t="shared" si="15"/>
        <v>244.07</v>
      </c>
      <c r="J139" t="s">
        <v>138</v>
      </c>
      <c r="K139" s="45">
        <f t="shared" si="16"/>
        <v>444.32000000000005</v>
      </c>
      <c r="L139" t="s">
        <v>170</v>
      </c>
    </row>
    <row r="140" spans="1:12" x14ac:dyDescent="0.25">
      <c r="A140" s="37" t="s">
        <v>161</v>
      </c>
      <c r="B140">
        <v>1</v>
      </c>
      <c r="C140" s="43">
        <v>200.25</v>
      </c>
      <c r="D140" s="43">
        <v>0</v>
      </c>
      <c r="E140" s="44">
        <v>650</v>
      </c>
      <c r="F140" s="43">
        <v>120.25</v>
      </c>
      <c r="G140" s="43">
        <v>60</v>
      </c>
      <c r="H140" s="43">
        <v>50.43</v>
      </c>
      <c r="I140" s="45">
        <f t="shared" si="15"/>
        <v>219.07</v>
      </c>
      <c r="J140" t="s">
        <v>138</v>
      </c>
      <c r="K140" s="45">
        <f t="shared" si="16"/>
        <v>419.32000000000005</v>
      </c>
      <c r="L140" t="s">
        <v>170</v>
      </c>
    </row>
    <row r="141" spans="1:12" x14ac:dyDescent="0.25">
      <c r="A141" s="37" t="s">
        <v>147</v>
      </c>
      <c r="B141">
        <v>1</v>
      </c>
      <c r="C141" s="43">
        <v>240</v>
      </c>
      <c r="D141" s="43">
        <v>0</v>
      </c>
      <c r="E141" s="44">
        <v>595</v>
      </c>
      <c r="F141" s="43">
        <v>110.08</v>
      </c>
      <c r="G141" s="43">
        <v>66.5</v>
      </c>
      <c r="H141" s="43">
        <v>46.16</v>
      </c>
      <c r="I141" s="45">
        <f t="shared" si="15"/>
        <v>132.26</v>
      </c>
      <c r="J141" t="s">
        <v>138</v>
      </c>
      <c r="K141" s="45">
        <f t="shared" si="16"/>
        <v>372.26000000000005</v>
      </c>
      <c r="L141" t="s">
        <v>170</v>
      </c>
    </row>
    <row r="142" spans="1:12" x14ac:dyDescent="0.25">
      <c r="A142" s="37" t="s">
        <v>147</v>
      </c>
      <c r="B142">
        <v>1</v>
      </c>
      <c r="C142" s="43">
        <v>240</v>
      </c>
      <c r="D142" s="43">
        <v>0</v>
      </c>
      <c r="E142" s="44">
        <v>595</v>
      </c>
      <c r="F142" s="43">
        <v>110.08</v>
      </c>
      <c r="G142" s="43">
        <v>66.5</v>
      </c>
      <c r="H142" s="43">
        <v>46.16</v>
      </c>
      <c r="I142" s="45">
        <f t="shared" si="15"/>
        <v>132.26</v>
      </c>
      <c r="J142" t="s">
        <v>138</v>
      </c>
      <c r="K142" s="45">
        <f t="shared" si="16"/>
        <v>372.26000000000005</v>
      </c>
      <c r="L142" t="s">
        <v>170</v>
      </c>
    </row>
    <row r="143" spans="1:12" x14ac:dyDescent="0.25">
      <c r="A143" s="37" t="s">
        <v>147</v>
      </c>
      <c r="B143">
        <v>1</v>
      </c>
      <c r="C143" s="43">
        <v>240</v>
      </c>
      <c r="D143" s="43">
        <v>0</v>
      </c>
      <c r="E143" s="44">
        <v>595</v>
      </c>
      <c r="F143" s="43">
        <v>110.08</v>
      </c>
      <c r="G143" s="43">
        <v>66.5</v>
      </c>
      <c r="H143" s="43">
        <v>46.16</v>
      </c>
      <c r="I143" s="45">
        <f t="shared" si="15"/>
        <v>132.26</v>
      </c>
      <c r="J143" t="s">
        <v>138</v>
      </c>
      <c r="K143" s="45">
        <f t="shared" si="16"/>
        <v>372.26000000000005</v>
      </c>
      <c r="L143" t="s">
        <v>170</v>
      </c>
    </row>
    <row r="144" spans="1:12" x14ac:dyDescent="0.25">
      <c r="A144" s="37" t="s">
        <v>147</v>
      </c>
      <c r="B144">
        <v>1</v>
      </c>
      <c r="C144" s="43">
        <v>240</v>
      </c>
      <c r="D144" s="43">
        <v>0</v>
      </c>
      <c r="E144" s="44">
        <v>595</v>
      </c>
      <c r="F144" s="43">
        <v>110.08</v>
      </c>
      <c r="G144" s="43">
        <v>66.5</v>
      </c>
      <c r="H144" s="43">
        <v>46.16</v>
      </c>
      <c r="I144" s="45">
        <f t="shared" si="15"/>
        <v>132.26</v>
      </c>
      <c r="J144" t="s">
        <v>138</v>
      </c>
      <c r="K144" s="45">
        <f t="shared" si="16"/>
        <v>372.26000000000005</v>
      </c>
      <c r="L144" t="s">
        <v>170</v>
      </c>
    </row>
    <row r="145" spans="1:12" x14ac:dyDescent="0.25">
      <c r="A145" s="37" t="s">
        <v>148</v>
      </c>
      <c r="B145">
        <v>1</v>
      </c>
      <c r="C145" s="43">
        <v>166</v>
      </c>
      <c r="D145" s="43">
        <v>0</v>
      </c>
      <c r="E145" s="44">
        <v>498</v>
      </c>
      <c r="F145" s="43">
        <v>69.72</v>
      </c>
      <c r="G145" s="43">
        <v>72.5</v>
      </c>
      <c r="H145" s="43">
        <v>38.630000000000003</v>
      </c>
      <c r="I145" s="45">
        <f t="shared" si="15"/>
        <v>151.14999999999998</v>
      </c>
      <c r="J145" t="s">
        <v>138</v>
      </c>
      <c r="K145" s="45">
        <f t="shared" si="16"/>
        <v>317.14999999999998</v>
      </c>
      <c r="L145" t="s">
        <v>170</v>
      </c>
    </row>
    <row r="146" spans="1:12" x14ac:dyDescent="0.25">
      <c r="A146" s="37" t="s">
        <v>148</v>
      </c>
      <c r="B146">
        <v>1</v>
      </c>
      <c r="C146" s="43">
        <v>166</v>
      </c>
      <c r="D146" s="43">
        <v>0</v>
      </c>
      <c r="E146" s="44">
        <v>498</v>
      </c>
      <c r="F146" s="43">
        <v>89.9</v>
      </c>
      <c r="G146" s="43">
        <v>69.5</v>
      </c>
      <c r="H146" s="43">
        <v>42.39</v>
      </c>
      <c r="I146" s="45">
        <f t="shared" si="15"/>
        <v>130.21000000000004</v>
      </c>
      <c r="J146" t="s">
        <v>138</v>
      </c>
      <c r="K146" s="45">
        <f t="shared" si="16"/>
        <v>296.21000000000004</v>
      </c>
      <c r="L146" t="s">
        <v>170</v>
      </c>
    </row>
    <row r="147" spans="1:12" x14ac:dyDescent="0.25">
      <c r="A147" s="37" t="s">
        <v>148</v>
      </c>
      <c r="B147">
        <v>1</v>
      </c>
      <c r="C147" s="43">
        <v>166</v>
      </c>
      <c r="D147" s="43">
        <v>0</v>
      </c>
      <c r="E147" s="44">
        <v>498</v>
      </c>
      <c r="F147" s="43">
        <v>69.72</v>
      </c>
      <c r="G147" s="43">
        <v>72.5</v>
      </c>
      <c r="H147" s="43">
        <v>38.630000000000003</v>
      </c>
      <c r="I147" s="45">
        <f t="shared" si="15"/>
        <v>151.14999999999998</v>
      </c>
      <c r="J147" t="s">
        <v>138</v>
      </c>
      <c r="K147" s="45">
        <f t="shared" si="16"/>
        <v>317.14999999999998</v>
      </c>
      <c r="L147" t="s">
        <v>170</v>
      </c>
    </row>
    <row r="148" spans="1:12" x14ac:dyDescent="0.25">
      <c r="A148" s="37" t="s">
        <v>148</v>
      </c>
      <c r="B148">
        <v>1</v>
      </c>
      <c r="C148" s="43">
        <v>166</v>
      </c>
      <c r="D148" s="43">
        <v>0</v>
      </c>
      <c r="E148" s="44">
        <v>498</v>
      </c>
      <c r="F148" s="43">
        <v>69.72</v>
      </c>
      <c r="G148" s="43">
        <v>72.5</v>
      </c>
      <c r="H148" s="43">
        <v>38.630000000000003</v>
      </c>
      <c r="I148" s="45">
        <f t="shared" si="15"/>
        <v>151.14999999999998</v>
      </c>
      <c r="J148" t="s">
        <v>138</v>
      </c>
      <c r="K148" s="45">
        <f t="shared" si="16"/>
        <v>317.14999999999998</v>
      </c>
      <c r="L148" t="s">
        <v>170</v>
      </c>
    </row>
    <row r="149" spans="1:12" x14ac:dyDescent="0.25">
      <c r="A149" s="37" t="s">
        <v>169</v>
      </c>
      <c r="B149">
        <v>1</v>
      </c>
      <c r="C149" s="43">
        <v>162.80000000000001</v>
      </c>
      <c r="D149" s="43">
        <v>0</v>
      </c>
      <c r="E149" s="44">
        <v>525</v>
      </c>
      <c r="F149" s="43">
        <v>73.5</v>
      </c>
      <c r="G149" s="43">
        <v>72.5</v>
      </c>
      <c r="H149" s="43">
        <v>40.74</v>
      </c>
      <c r="I149" s="45">
        <f t="shared" si="15"/>
        <v>175.45999999999998</v>
      </c>
      <c r="J149" t="s">
        <v>138</v>
      </c>
      <c r="K149" s="45">
        <f t="shared" si="16"/>
        <v>338.26</v>
      </c>
      <c r="L149" t="s">
        <v>170</v>
      </c>
    </row>
    <row r="150" spans="1:12" x14ac:dyDescent="0.25">
      <c r="A150" s="37" t="s">
        <v>169</v>
      </c>
      <c r="B150">
        <v>1</v>
      </c>
      <c r="C150" s="43">
        <v>162.80000000000001</v>
      </c>
      <c r="D150" s="43">
        <v>0</v>
      </c>
      <c r="E150" s="44">
        <v>525</v>
      </c>
      <c r="F150" s="43">
        <v>73.5</v>
      </c>
      <c r="G150" s="43">
        <v>72.5</v>
      </c>
      <c r="H150" s="43">
        <v>40.72</v>
      </c>
      <c r="I150" s="45">
        <f t="shared" si="15"/>
        <v>175.47999999999996</v>
      </c>
      <c r="J150" t="s">
        <v>138</v>
      </c>
      <c r="K150" s="45">
        <f t="shared" si="16"/>
        <v>338.28</v>
      </c>
      <c r="L150" t="s">
        <v>170</v>
      </c>
    </row>
    <row r="151" spans="1:12" x14ac:dyDescent="0.25">
      <c r="A151" s="37" t="s">
        <v>169</v>
      </c>
      <c r="B151">
        <v>1</v>
      </c>
      <c r="C151" s="43">
        <v>162.80000000000001</v>
      </c>
      <c r="D151" s="43">
        <v>0</v>
      </c>
      <c r="E151" s="44">
        <v>525</v>
      </c>
      <c r="F151" s="43">
        <v>73.5</v>
      </c>
      <c r="G151" s="43">
        <v>72.5</v>
      </c>
      <c r="H151" s="43">
        <v>40.72</v>
      </c>
      <c r="I151" s="45">
        <f t="shared" si="15"/>
        <v>175.47999999999996</v>
      </c>
      <c r="J151" t="s">
        <v>138</v>
      </c>
      <c r="K151" s="45">
        <f t="shared" si="16"/>
        <v>338.28</v>
      </c>
      <c r="L151" t="s">
        <v>170</v>
      </c>
    </row>
    <row r="152" spans="1:12" x14ac:dyDescent="0.25">
      <c r="A152" s="37" t="s">
        <v>169</v>
      </c>
      <c r="B152">
        <v>1</v>
      </c>
      <c r="C152" s="43">
        <v>162.80000000000001</v>
      </c>
      <c r="D152" s="43">
        <v>0</v>
      </c>
      <c r="E152" s="44">
        <v>525</v>
      </c>
      <c r="F152" s="43">
        <v>73.5</v>
      </c>
      <c r="G152" s="43">
        <v>72.5</v>
      </c>
      <c r="H152" s="43">
        <v>40.72</v>
      </c>
      <c r="I152" s="45">
        <f t="shared" si="15"/>
        <v>175.47999999999996</v>
      </c>
      <c r="J152" t="s">
        <v>138</v>
      </c>
      <c r="K152" s="45">
        <f t="shared" si="16"/>
        <v>338.28</v>
      </c>
    </row>
    <row r="153" spans="1:12" x14ac:dyDescent="0.25">
      <c r="A153" s="37" t="s">
        <v>149</v>
      </c>
      <c r="B153">
        <v>1</v>
      </c>
      <c r="C153" s="43">
        <v>366.3</v>
      </c>
      <c r="D153" s="43">
        <v>0</v>
      </c>
      <c r="E153" s="44">
        <v>830</v>
      </c>
      <c r="F153" s="43">
        <v>115.64</v>
      </c>
      <c r="G153" s="43">
        <v>72.5</v>
      </c>
      <c r="H153" s="43">
        <v>64.09</v>
      </c>
      <c r="I153" s="45">
        <f t="shared" si="15"/>
        <v>211.46999999999997</v>
      </c>
      <c r="J153" t="s">
        <v>138</v>
      </c>
      <c r="K153" s="45">
        <f t="shared" si="16"/>
        <v>577.77</v>
      </c>
      <c r="L153" t="s">
        <v>170</v>
      </c>
    </row>
    <row r="154" spans="1:12" x14ac:dyDescent="0.25">
      <c r="A154" s="37" t="s">
        <v>149</v>
      </c>
      <c r="B154">
        <v>1</v>
      </c>
      <c r="C154" s="43">
        <v>366.3</v>
      </c>
      <c r="D154" s="43">
        <v>0</v>
      </c>
      <c r="E154" s="44">
        <v>830</v>
      </c>
      <c r="F154" s="43">
        <v>115.64</v>
      </c>
      <c r="G154" s="43">
        <v>72.5</v>
      </c>
      <c r="H154" s="43">
        <v>64.09</v>
      </c>
      <c r="I154" s="45">
        <f t="shared" si="15"/>
        <v>211.46999999999997</v>
      </c>
      <c r="J154" t="s">
        <v>138</v>
      </c>
      <c r="K154" s="45">
        <f t="shared" si="16"/>
        <v>577.77</v>
      </c>
      <c r="L154" t="s">
        <v>170</v>
      </c>
    </row>
    <row r="155" spans="1:12" x14ac:dyDescent="0.25">
      <c r="A155" s="37" t="s">
        <v>149</v>
      </c>
      <c r="B155">
        <v>1</v>
      </c>
      <c r="C155" s="43">
        <v>366.3</v>
      </c>
      <c r="D155" s="43">
        <v>0</v>
      </c>
      <c r="E155" s="44">
        <v>830</v>
      </c>
      <c r="F155" s="43">
        <v>115.64</v>
      </c>
      <c r="G155" s="43">
        <v>72.5</v>
      </c>
      <c r="H155" s="43">
        <v>64.09</v>
      </c>
      <c r="I155" s="45">
        <f t="shared" si="15"/>
        <v>211.46999999999997</v>
      </c>
      <c r="J155" t="s">
        <v>138</v>
      </c>
      <c r="K155" s="45">
        <f t="shared" si="16"/>
        <v>577.77</v>
      </c>
      <c r="L155" t="s">
        <v>170</v>
      </c>
    </row>
    <row r="156" spans="1:12" x14ac:dyDescent="0.25">
      <c r="A156" s="37" t="s">
        <v>149</v>
      </c>
      <c r="B156">
        <v>1</v>
      </c>
      <c r="C156" s="43">
        <v>366.3</v>
      </c>
      <c r="D156" s="43">
        <v>0</v>
      </c>
      <c r="E156" s="44">
        <v>820</v>
      </c>
      <c r="F156" s="43">
        <v>114.8</v>
      </c>
      <c r="G156" s="43">
        <v>91.5</v>
      </c>
      <c r="H156" s="43">
        <v>63.62</v>
      </c>
      <c r="I156" s="45">
        <f t="shared" si="15"/>
        <v>183.78000000000003</v>
      </c>
      <c r="J156" t="s">
        <v>138</v>
      </c>
      <c r="K156" s="45">
        <f t="shared" si="16"/>
        <v>550.08000000000004</v>
      </c>
      <c r="L156" t="s">
        <v>170</v>
      </c>
    </row>
    <row r="157" spans="1:12" x14ac:dyDescent="0.25">
      <c r="A157" s="37" t="s">
        <v>147</v>
      </c>
      <c r="B157">
        <v>1</v>
      </c>
      <c r="C157" s="43">
        <v>270</v>
      </c>
      <c r="D157" s="43">
        <v>0</v>
      </c>
      <c r="E157" s="44">
        <v>595</v>
      </c>
      <c r="F157" s="43">
        <v>89.9</v>
      </c>
      <c r="G157" s="43">
        <v>69.5</v>
      </c>
      <c r="H157" s="43">
        <v>42.39</v>
      </c>
      <c r="I157" s="45">
        <f t="shared" si="15"/>
        <v>123.21000000000004</v>
      </c>
      <c r="J157" t="s">
        <v>138</v>
      </c>
      <c r="K157" s="45">
        <f t="shared" si="16"/>
        <v>393.21000000000004</v>
      </c>
      <c r="L157" t="s">
        <v>170</v>
      </c>
    </row>
    <row r="158" spans="1:12" x14ac:dyDescent="0.25">
      <c r="A158" s="37" t="s">
        <v>147</v>
      </c>
      <c r="B158">
        <v>1</v>
      </c>
      <c r="C158" s="43">
        <v>270</v>
      </c>
      <c r="D158" s="43">
        <v>0</v>
      </c>
      <c r="E158" s="44">
        <v>595</v>
      </c>
      <c r="F158" s="43">
        <v>110.08</v>
      </c>
      <c r="G158" s="43">
        <v>66.5</v>
      </c>
      <c r="H158" s="43">
        <v>46.16</v>
      </c>
      <c r="I158" s="45">
        <f t="shared" si="15"/>
        <v>102.25999999999999</v>
      </c>
      <c r="J158" t="s">
        <v>138</v>
      </c>
      <c r="K158" s="45">
        <f t="shared" si="16"/>
        <v>372.26000000000005</v>
      </c>
      <c r="L158" t="s">
        <v>170</v>
      </c>
    </row>
    <row r="159" spans="1:12" x14ac:dyDescent="0.25">
      <c r="A159" s="37" t="s">
        <v>147</v>
      </c>
      <c r="B159">
        <v>1</v>
      </c>
      <c r="C159" s="43">
        <v>270</v>
      </c>
      <c r="D159" s="43">
        <v>0</v>
      </c>
      <c r="E159" s="44">
        <v>595</v>
      </c>
      <c r="F159" s="43">
        <v>110.08</v>
      </c>
      <c r="G159" s="43">
        <v>66.5</v>
      </c>
      <c r="H159" s="43">
        <v>46.16</v>
      </c>
      <c r="I159" s="45">
        <f t="shared" si="15"/>
        <v>102.25999999999999</v>
      </c>
      <c r="J159" t="s">
        <v>138</v>
      </c>
      <c r="K159" s="45">
        <f t="shared" si="16"/>
        <v>372.26000000000005</v>
      </c>
      <c r="L159" t="s">
        <v>170</v>
      </c>
    </row>
    <row r="160" spans="1:12" x14ac:dyDescent="0.25">
      <c r="A160" s="37" t="s">
        <v>147</v>
      </c>
      <c r="B160">
        <v>1</v>
      </c>
      <c r="C160" s="43">
        <v>270</v>
      </c>
      <c r="D160" s="43">
        <v>0</v>
      </c>
      <c r="E160" s="44">
        <v>595</v>
      </c>
      <c r="F160" s="43">
        <v>110.08</v>
      </c>
      <c r="G160" s="43">
        <v>66.5</v>
      </c>
      <c r="H160" s="43">
        <v>46.16</v>
      </c>
      <c r="I160" s="45">
        <f t="shared" si="15"/>
        <v>102.25999999999999</v>
      </c>
      <c r="J160" t="s">
        <v>138</v>
      </c>
      <c r="K160" s="45">
        <f t="shared" si="16"/>
        <v>372.26000000000005</v>
      </c>
      <c r="L160" t="s">
        <v>170</v>
      </c>
    </row>
    <row r="161" spans="1:12" x14ac:dyDescent="0.25">
      <c r="A161" s="37" t="s">
        <v>147</v>
      </c>
      <c r="B161">
        <v>1</v>
      </c>
      <c r="C161" s="43">
        <v>270</v>
      </c>
      <c r="D161" s="43">
        <v>0</v>
      </c>
      <c r="E161" s="44">
        <v>595</v>
      </c>
      <c r="F161" s="43">
        <v>110.08</v>
      </c>
      <c r="G161" s="43">
        <v>66.5</v>
      </c>
      <c r="H161" s="43">
        <v>46.16</v>
      </c>
      <c r="I161" s="45">
        <f t="shared" si="15"/>
        <v>102.25999999999999</v>
      </c>
      <c r="J161" t="s">
        <v>138</v>
      </c>
      <c r="K161" s="45">
        <f t="shared" si="16"/>
        <v>372.26000000000005</v>
      </c>
      <c r="L161" t="s">
        <v>170</v>
      </c>
    </row>
    <row r="162" spans="1:12" x14ac:dyDescent="0.25">
      <c r="A162" s="37" t="s">
        <v>147</v>
      </c>
      <c r="B162">
        <v>1</v>
      </c>
      <c r="C162" s="43">
        <v>270</v>
      </c>
      <c r="D162" s="43">
        <v>0</v>
      </c>
      <c r="E162" s="44">
        <v>595</v>
      </c>
      <c r="F162" s="43">
        <v>110.08</v>
      </c>
      <c r="G162" s="43">
        <v>66.5</v>
      </c>
      <c r="H162" s="43">
        <v>46.16</v>
      </c>
      <c r="I162" s="45">
        <f t="shared" si="15"/>
        <v>102.25999999999999</v>
      </c>
      <c r="J162" t="s">
        <v>138</v>
      </c>
      <c r="K162" s="45">
        <f t="shared" si="16"/>
        <v>372.26000000000005</v>
      </c>
      <c r="L162" t="s">
        <v>170</v>
      </c>
    </row>
    <row r="163" spans="1:12" x14ac:dyDescent="0.25">
      <c r="A163" s="37" t="s">
        <v>148</v>
      </c>
      <c r="B163">
        <v>1</v>
      </c>
      <c r="C163" s="43">
        <v>186.75</v>
      </c>
      <c r="D163" s="43">
        <v>0</v>
      </c>
      <c r="E163" s="44">
        <v>510</v>
      </c>
      <c r="F163" s="43">
        <v>69.7</v>
      </c>
      <c r="G163" s="43">
        <v>72.5</v>
      </c>
      <c r="H163" s="43">
        <v>38.64</v>
      </c>
      <c r="I163" s="45">
        <f t="shared" si="15"/>
        <v>142.41000000000003</v>
      </c>
      <c r="J163" t="s">
        <v>138</v>
      </c>
      <c r="K163" s="45">
        <f t="shared" si="16"/>
        <v>329.16</v>
      </c>
      <c r="L163" t="s">
        <v>170</v>
      </c>
    </row>
    <row r="164" spans="1:12" x14ac:dyDescent="0.25">
      <c r="A164" s="37" t="s">
        <v>148</v>
      </c>
      <c r="B164">
        <v>1</v>
      </c>
      <c r="C164" s="43">
        <v>186.75</v>
      </c>
      <c r="D164" s="43">
        <v>0</v>
      </c>
      <c r="E164" s="44">
        <v>510</v>
      </c>
      <c r="F164" s="43">
        <v>69.7</v>
      </c>
      <c r="G164" s="43">
        <v>72.5</v>
      </c>
      <c r="H164" s="43">
        <v>38.64</v>
      </c>
      <c r="I164" s="45">
        <f t="shared" si="15"/>
        <v>142.41000000000003</v>
      </c>
      <c r="J164" t="s">
        <v>138</v>
      </c>
      <c r="K164" s="45">
        <f t="shared" si="16"/>
        <v>329.16</v>
      </c>
      <c r="L164" t="s">
        <v>170</v>
      </c>
    </row>
    <row r="165" spans="1:12" x14ac:dyDescent="0.25">
      <c r="A165" s="37" t="s">
        <v>148</v>
      </c>
      <c r="B165">
        <v>1</v>
      </c>
      <c r="C165" s="43">
        <v>186.75</v>
      </c>
      <c r="D165" s="43">
        <v>0</v>
      </c>
      <c r="E165" s="44">
        <v>510</v>
      </c>
      <c r="F165" s="43">
        <v>69.72</v>
      </c>
      <c r="G165" s="43">
        <v>72.5</v>
      </c>
      <c r="H165" s="43">
        <v>38.630000000000003</v>
      </c>
      <c r="I165" s="45">
        <f t="shared" si="15"/>
        <v>142.39999999999998</v>
      </c>
      <c r="J165" t="s">
        <v>138</v>
      </c>
      <c r="K165" s="45">
        <f t="shared" si="16"/>
        <v>329.15</v>
      </c>
      <c r="L165" t="s">
        <v>170</v>
      </c>
    </row>
    <row r="166" spans="1:12" x14ac:dyDescent="0.25">
      <c r="A166" s="37" t="s">
        <v>167</v>
      </c>
      <c r="B166">
        <v>1</v>
      </c>
      <c r="C166" s="43">
        <v>148.05000000000001</v>
      </c>
      <c r="D166" s="43">
        <v>0</v>
      </c>
      <c r="E166" s="44">
        <v>440</v>
      </c>
      <c r="F166" s="43">
        <v>61.6</v>
      </c>
      <c r="G166" s="43">
        <v>72.5</v>
      </c>
      <c r="H166" s="43">
        <v>34.130000000000003</v>
      </c>
      <c r="I166" s="45">
        <f t="shared" si="15"/>
        <v>123.71999999999997</v>
      </c>
      <c r="J166" t="s">
        <v>138</v>
      </c>
      <c r="K166" s="45">
        <f t="shared" si="16"/>
        <v>271.77</v>
      </c>
      <c r="L166" t="s">
        <v>170</v>
      </c>
    </row>
    <row r="167" spans="1:12" x14ac:dyDescent="0.25">
      <c r="A167" s="37" t="s">
        <v>167</v>
      </c>
      <c r="B167">
        <v>1</v>
      </c>
      <c r="C167" s="43">
        <v>148.05000000000001</v>
      </c>
      <c r="D167" s="43">
        <v>0</v>
      </c>
      <c r="E167" s="44">
        <v>440</v>
      </c>
      <c r="F167" s="43">
        <v>61.6</v>
      </c>
      <c r="G167" s="43">
        <v>72.5</v>
      </c>
      <c r="H167" s="43">
        <v>34.130000000000003</v>
      </c>
      <c r="I167" s="45">
        <f t="shared" si="15"/>
        <v>123.71999999999997</v>
      </c>
      <c r="J167" t="s">
        <v>138</v>
      </c>
      <c r="K167" s="45">
        <f t="shared" si="16"/>
        <v>271.77</v>
      </c>
      <c r="L167" t="s">
        <v>170</v>
      </c>
    </row>
    <row r="168" spans="1:12" x14ac:dyDescent="0.25">
      <c r="A168" s="37" t="s">
        <v>171</v>
      </c>
      <c r="B168">
        <v>1</v>
      </c>
      <c r="C168" s="43">
        <v>188</v>
      </c>
      <c r="D168" s="43">
        <v>0</v>
      </c>
      <c r="E168" s="44">
        <v>380</v>
      </c>
      <c r="F168" s="43">
        <v>53.2</v>
      </c>
      <c r="G168" s="43">
        <v>86</v>
      </c>
      <c r="H168" s="43">
        <v>29.49</v>
      </c>
      <c r="I168" s="45">
        <f t="shared" si="15"/>
        <v>23.310000000000002</v>
      </c>
      <c r="J168" t="s">
        <v>138</v>
      </c>
      <c r="K168" s="45">
        <f t="shared" si="16"/>
        <v>211.31</v>
      </c>
      <c r="L168" t="s">
        <v>170</v>
      </c>
    </row>
    <row r="169" spans="1:12" x14ac:dyDescent="0.25">
      <c r="A169" s="37" t="s">
        <v>171</v>
      </c>
      <c r="B169">
        <v>1</v>
      </c>
      <c r="C169" s="43">
        <v>188</v>
      </c>
      <c r="D169" s="43">
        <v>0</v>
      </c>
      <c r="E169" s="44">
        <v>380</v>
      </c>
      <c r="F169" s="43">
        <v>53.2</v>
      </c>
      <c r="G169" s="43">
        <v>86</v>
      </c>
      <c r="H169" s="43">
        <v>29.49</v>
      </c>
      <c r="I169" s="45">
        <f t="shared" ref="I169:I173" si="17">E169-F169-G169-H169-D169-C169</f>
        <v>23.310000000000002</v>
      </c>
      <c r="J169" t="s">
        <v>138</v>
      </c>
      <c r="K169" s="45">
        <f t="shared" ref="K169:K178" si="18">E169-H169-G169-F169</f>
        <v>211.31</v>
      </c>
      <c r="L169" t="s">
        <v>170</v>
      </c>
    </row>
    <row r="170" spans="1:12" x14ac:dyDescent="0.25">
      <c r="A170" s="37" t="s">
        <v>171</v>
      </c>
      <c r="B170">
        <v>1</v>
      </c>
      <c r="C170" s="43">
        <v>188</v>
      </c>
      <c r="D170" s="43">
        <v>0</v>
      </c>
      <c r="E170" s="44">
        <v>380</v>
      </c>
      <c r="F170" s="43">
        <v>53.2</v>
      </c>
      <c r="G170" s="43">
        <v>86</v>
      </c>
      <c r="H170" s="43">
        <v>29.49</v>
      </c>
      <c r="I170" s="45">
        <f t="shared" si="17"/>
        <v>23.310000000000002</v>
      </c>
      <c r="J170" t="s">
        <v>138</v>
      </c>
      <c r="K170" s="45">
        <f t="shared" si="18"/>
        <v>211.31</v>
      </c>
      <c r="L170" t="s">
        <v>170</v>
      </c>
    </row>
    <row r="171" spans="1:12" x14ac:dyDescent="0.25">
      <c r="A171" s="37" t="s">
        <v>171</v>
      </c>
      <c r="B171">
        <v>1</v>
      </c>
      <c r="C171" s="43">
        <v>188</v>
      </c>
      <c r="D171" s="43">
        <v>0</v>
      </c>
      <c r="E171" s="44">
        <v>380</v>
      </c>
      <c r="F171" s="43">
        <v>53.2</v>
      </c>
      <c r="G171" s="43">
        <v>86</v>
      </c>
      <c r="H171" s="43">
        <v>29.49</v>
      </c>
      <c r="I171" s="45">
        <f t="shared" si="17"/>
        <v>23.310000000000002</v>
      </c>
      <c r="J171" t="s">
        <v>138</v>
      </c>
      <c r="K171" s="45">
        <f t="shared" si="18"/>
        <v>211.31</v>
      </c>
      <c r="L171" t="s">
        <v>170</v>
      </c>
    </row>
    <row r="172" spans="1:12" x14ac:dyDescent="0.25">
      <c r="A172" s="37" t="s">
        <v>171</v>
      </c>
      <c r="B172">
        <v>1</v>
      </c>
      <c r="C172" s="43">
        <v>188</v>
      </c>
      <c r="D172" s="43">
        <v>0</v>
      </c>
      <c r="E172" s="44">
        <v>380</v>
      </c>
      <c r="F172" s="43">
        <v>53.2</v>
      </c>
      <c r="G172" s="43">
        <v>86</v>
      </c>
      <c r="H172" s="43">
        <v>29.49</v>
      </c>
      <c r="I172" s="45">
        <f t="shared" si="17"/>
        <v>23.310000000000002</v>
      </c>
      <c r="J172" t="s">
        <v>138</v>
      </c>
      <c r="K172" s="45">
        <f t="shared" si="18"/>
        <v>211.31</v>
      </c>
      <c r="L172" t="s">
        <v>170</v>
      </c>
    </row>
    <row r="173" spans="1:12" x14ac:dyDescent="0.25">
      <c r="A173" s="37" t="s">
        <v>172</v>
      </c>
      <c r="B173">
        <v>1</v>
      </c>
      <c r="C173" s="43">
        <v>456.4</v>
      </c>
      <c r="D173" s="43">
        <v>0</v>
      </c>
      <c r="E173" s="44">
        <v>780</v>
      </c>
      <c r="F173" s="43">
        <v>109.2</v>
      </c>
      <c r="G173" s="43">
        <v>66.5</v>
      </c>
      <c r="H173" s="43">
        <v>60.5</v>
      </c>
      <c r="I173" s="45">
        <f t="shared" si="17"/>
        <v>87.399999999999977</v>
      </c>
      <c r="J173" t="s">
        <v>138</v>
      </c>
      <c r="K173" s="45">
        <f t="shared" si="18"/>
        <v>543.79999999999995</v>
      </c>
      <c r="L173" t="s">
        <v>170</v>
      </c>
    </row>
    <row r="174" spans="1:12" x14ac:dyDescent="0.25">
      <c r="A174" s="37" t="s">
        <v>172</v>
      </c>
      <c r="B174">
        <v>1</v>
      </c>
      <c r="C174" s="43">
        <v>456.4</v>
      </c>
      <c r="D174" s="43">
        <v>0</v>
      </c>
      <c r="E174" s="44">
        <v>799</v>
      </c>
      <c r="F174" s="43">
        <v>111.86</v>
      </c>
      <c r="G174" s="43">
        <v>66.5</v>
      </c>
      <c r="H174" s="43">
        <v>61.99</v>
      </c>
      <c r="I174" s="45">
        <f t="shared" ref="I174:I178" si="19">E174-F174-G174-H174-D174-C174</f>
        <v>102.25</v>
      </c>
      <c r="J174" t="s">
        <v>138</v>
      </c>
      <c r="K174" s="45">
        <f t="shared" si="18"/>
        <v>558.65</v>
      </c>
      <c r="L174" t="s">
        <v>170</v>
      </c>
    </row>
    <row r="175" spans="1:12" x14ac:dyDescent="0.25">
      <c r="A175" s="37" t="s">
        <v>172</v>
      </c>
      <c r="B175">
        <v>1</v>
      </c>
      <c r="C175" s="43">
        <v>456.4</v>
      </c>
      <c r="D175" s="43">
        <v>0</v>
      </c>
      <c r="E175" s="44">
        <v>799</v>
      </c>
      <c r="F175" s="43">
        <v>111.86</v>
      </c>
      <c r="G175" s="43">
        <v>66.5</v>
      </c>
      <c r="H175" s="43">
        <v>61.99</v>
      </c>
      <c r="I175" s="45">
        <f t="shared" si="19"/>
        <v>102.25</v>
      </c>
      <c r="J175" t="s">
        <v>138</v>
      </c>
      <c r="K175" s="45">
        <f t="shared" si="18"/>
        <v>558.65</v>
      </c>
      <c r="L175" t="s">
        <v>170</v>
      </c>
    </row>
    <row r="176" spans="1:12" x14ac:dyDescent="0.25">
      <c r="A176" s="37" t="s">
        <v>172</v>
      </c>
      <c r="B176">
        <v>1</v>
      </c>
      <c r="C176" s="43">
        <v>456.4</v>
      </c>
      <c r="D176" s="43">
        <v>0</v>
      </c>
      <c r="E176" s="44">
        <v>799</v>
      </c>
      <c r="F176" s="43">
        <v>111.86</v>
      </c>
      <c r="G176" s="43">
        <v>66.5</v>
      </c>
      <c r="H176" s="43">
        <v>61.99</v>
      </c>
      <c r="I176" s="45">
        <f t="shared" si="19"/>
        <v>102.25</v>
      </c>
      <c r="J176" t="s">
        <v>138</v>
      </c>
      <c r="K176" s="45">
        <f t="shared" si="18"/>
        <v>558.65</v>
      </c>
      <c r="L176" t="s">
        <v>170</v>
      </c>
    </row>
    <row r="177" spans="1:12" x14ac:dyDescent="0.25">
      <c r="A177" s="37" t="s">
        <v>172</v>
      </c>
      <c r="B177">
        <v>1</v>
      </c>
      <c r="C177" s="43">
        <v>456.4</v>
      </c>
      <c r="D177" s="43">
        <v>0</v>
      </c>
      <c r="E177" s="44">
        <v>780</v>
      </c>
      <c r="F177" s="43">
        <v>109.2</v>
      </c>
      <c r="G177" s="43">
        <v>66.5</v>
      </c>
      <c r="H177" s="43">
        <v>60.5</v>
      </c>
      <c r="I177" s="45">
        <f t="shared" si="19"/>
        <v>87.399999999999977</v>
      </c>
      <c r="J177" t="s">
        <v>138</v>
      </c>
      <c r="K177" s="45">
        <f t="shared" si="18"/>
        <v>543.79999999999995</v>
      </c>
      <c r="L177" t="s">
        <v>170</v>
      </c>
    </row>
    <row r="178" spans="1:12" x14ac:dyDescent="0.25">
      <c r="A178" s="37" t="s">
        <v>173</v>
      </c>
      <c r="B178">
        <v>1</v>
      </c>
      <c r="C178" s="43">
        <v>203.2</v>
      </c>
      <c r="D178" s="43">
        <v>0</v>
      </c>
      <c r="E178" s="44">
        <v>460</v>
      </c>
      <c r="F178" s="43">
        <v>64.400000000000006</v>
      </c>
      <c r="G178" s="43">
        <v>66.5</v>
      </c>
      <c r="H178" s="43">
        <v>35.69</v>
      </c>
      <c r="I178" s="45">
        <f t="shared" si="19"/>
        <v>90.210000000000036</v>
      </c>
      <c r="J178" t="s">
        <v>138</v>
      </c>
      <c r="K178" s="45">
        <f t="shared" si="18"/>
        <v>293.40999999999997</v>
      </c>
      <c r="L178" t="s">
        <v>170</v>
      </c>
    </row>
    <row r="179" spans="1:12" x14ac:dyDescent="0.25">
      <c r="A179" s="37" t="s">
        <v>173</v>
      </c>
      <c r="B179">
        <v>1</v>
      </c>
      <c r="C179" s="43">
        <v>203.2</v>
      </c>
      <c r="D179" s="43">
        <v>0</v>
      </c>
      <c r="E179" s="44">
        <v>460</v>
      </c>
      <c r="F179" s="43">
        <v>64.400000000000006</v>
      </c>
      <c r="G179" s="43">
        <v>66.5</v>
      </c>
      <c r="H179" s="43">
        <v>35.69</v>
      </c>
      <c r="I179" s="45">
        <f t="shared" ref="I179:I183" si="20">E179-F179-G179-H179-D179-C179</f>
        <v>90.210000000000036</v>
      </c>
      <c r="J179" t="s">
        <v>138</v>
      </c>
      <c r="K179" s="45">
        <f t="shared" ref="K179:K183" si="21">E179-H179-G179-F179</f>
        <v>293.40999999999997</v>
      </c>
      <c r="L179" t="s">
        <v>170</v>
      </c>
    </row>
    <row r="180" spans="1:12" x14ac:dyDescent="0.25">
      <c r="A180" s="37" t="s">
        <v>173</v>
      </c>
      <c r="B180">
        <v>1</v>
      </c>
      <c r="C180" s="43">
        <v>203.2</v>
      </c>
      <c r="D180" s="43">
        <v>0</v>
      </c>
      <c r="E180" s="44">
        <v>475</v>
      </c>
      <c r="F180" s="43">
        <v>66.5</v>
      </c>
      <c r="G180" s="43">
        <v>66.5</v>
      </c>
      <c r="H180" s="43">
        <v>36.85</v>
      </c>
      <c r="I180" s="45">
        <f t="shared" si="20"/>
        <v>101.94999999999999</v>
      </c>
      <c r="J180" t="s">
        <v>138</v>
      </c>
      <c r="K180" s="45">
        <f t="shared" si="21"/>
        <v>305.14999999999998</v>
      </c>
      <c r="L180" t="s">
        <v>170</v>
      </c>
    </row>
    <row r="181" spans="1:12" x14ac:dyDescent="0.25">
      <c r="A181" s="37" t="s">
        <v>173</v>
      </c>
      <c r="B181">
        <v>1</v>
      </c>
      <c r="C181" s="43">
        <v>203.2</v>
      </c>
      <c r="D181" s="43">
        <v>0</v>
      </c>
      <c r="E181" s="44">
        <v>475</v>
      </c>
      <c r="F181" s="43">
        <v>66.5</v>
      </c>
      <c r="G181" s="43">
        <v>66.5</v>
      </c>
      <c r="H181" s="43">
        <v>36.85</v>
      </c>
      <c r="I181" s="45">
        <f t="shared" si="20"/>
        <v>101.94999999999999</v>
      </c>
      <c r="J181" t="s">
        <v>138</v>
      </c>
      <c r="K181" s="45">
        <f t="shared" si="21"/>
        <v>305.14999999999998</v>
      </c>
      <c r="L181" t="s">
        <v>170</v>
      </c>
    </row>
    <row r="182" spans="1:12" x14ac:dyDescent="0.25">
      <c r="A182" s="37" t="s">
        <v>174</v>
      </c>
      <c r="B182">
        <v>1</v>
      </c>
      <c r="C182" s="43">
        <v>303.2</v>
      </c>
      <c r="D182" s="43">
        <v>0</v>
      </c>
      <c r="E182" s="44">
        <v>780</v>
      </c>
      <c r="F182" s="43">
        <v>109.2</v>
      </c>
      <c r="G182" s="43">
        <v>60</v>
      </c>
      <c r="H182" s="43">
        <v>60.51</v>
      </c>
      <c r="I182" s="45">
        <f t="shared" si="20"/>
        <v>247.08999999999997</v>
      </c>
      <c r="J182" t="s">
        <v>138</v>
      </c>
      <c r="K182" s="45">
        <f t="shared" si="21"/>
        <v>550.29</v>
      </c>
      <c r="L182" t="s">
        <v>170</v>
      </c>
    </row>
    <row r="183" spans="1:12" x14ac:dyDescent="0.25">
      <c r="A183" s="37" t="s">
        <v>175</v>
      </c>
      <c r="B183">
        <v>1</v>
      </c>
      <c r="C183" s="43">
        <v>214.4</v>
      </c>
      <c r="D183" s="43">
        <v>0</v>
      </c>
      <c r="E183" s="44">
        <v>420</v>
      </c>
      <c r="F183" s="43">
        <v>63</v>
      </c>
      <c r="G183" s="43">
        <v>86</v>
      </c>
      <c r="H183" s="43">
        <v>32.590000000000003</v>
      </c>
      <c r="I183" s="45">
        <f t="shared" si="20"/>
        <v>24.009999999999991</v>
      </c>
      <c r="J183" t="s">
        <v>138</v>
      </c>
      <c r="K183" s="45">
        <f t="shared" si="21"/>
        <v>238.40999999999997</v>
      </c>
      <c r="L183" t="s">
        <v>170</v>
      </c>
    </row>
    <row r="184" spans="1:12" x14ac:dyDescent="0.25">
      <c r="A184" s="37" t="s">
        <v>175</v>
      </c>
      <c r="B184">
        <v>1</v>
      </c>
      <c r="C184" s="43">
        <v>214.4</v>
      </c>
      <c r="D184" s="43">
        <v>0</v>
      </c>
      <c r="E184" s="44">
        <v>420</v>
      </c>
      <c r="F184" s="43">
        <v>63</v>
      </c>
      <c r="G184" s="43">
        <v>86</v>
      </c>
      <c r="H184" s="43">
        <v>32.590000000000003</v>
      </c>
      <c r="I184" s="45">
        <f t="shared" ref="I184:I190" si="22">E184-F184-G184-H184-D184-C184</f>
        <v>24.009999999999991</v>
      </c>
      <c r="J184" t="s">
        <v>138</v>
      </c>
      <c r="K184" s="45">
        <f t="shared" ref="K184:K190" si="23">E184-H184-G184-F184</f>
        <v>238.40999999999997</v>
      </c>
      <c r="L184" t="s">
        <v>170</v>
      </c>
    </row>
    <row r="185" spans="1:12" x14ac:dyDescent="0.25">
      <c r="A185" s="37" t="s">
        <v>176</v>
      </c>
      <c r="B185">
        <v>1</v>
      </c>
      <c r="C185" s="43">
        <v>186.38</v>
      </c>
      <c r="D185" s="43">
        <v>0</v>
      </c>
      <c r="E185" s="44">
        <v>470</v>
      </c>
      <c r="F185" s="43">
        <v>65.8</v>
      </c>
      <c r="G185" s="43">
        <v>91.5</v>
      </c>
      <c r="H185" s="43">
        <v>36.46</v>
      </c>
      <c r="I185" s="45">
        <f t="shared" si="22"/>
        <v>89.860000000000014</v>
      </c>
      <c r="J185" t="s">
        <v>138</v>
      </c>
      <c r="K185" s="45">
        <f t="shared" si="23"/>
        <v>276.24</v>
      </c>
      <c r="L185" t="s">
        <v>170</v>
      </c>
    </row>
    <row r="186" spans="1:12" x14ac:dyDescent="0.25">
      <c r="A186" s="37" t="s">
        <v>176</v>
      </c>
      <c r="B186">
        <v>1</v>
      </c>
      <c r="C186" s="43">
        <v>186.38</v>
      </c>
      <c r="D186" s="43">
        <v>0</v>
      </c>
      <c r="E186" s="44">
        <v>470</v>
      </c>
      <c r="F186" s="43">
        <v>65.8</v>
      </c>
      <c r="G186" s="43">
        <v>91.5</v>
      </c>
      <c r="H186" s="43">
        <v>36.46</v>
      </c>
      <c r="I186" s="45">
        <f t="shared" si="22"/>
        <v>89.860000000000014</v>
      </c>
      <c r="J186" t="s">
        <v>138</v>
      </c>
      <c r="K186" s="45">
        <f t="shared" si="23"/>
        <v>276.24</v>
      </c>
      <c r="L186" t="s">
        <v>170</v>
      </c>
    </row>
    <row r="187" spans="1:12" x14ac:dyDescent="0.25">
      <c r="A187" s="37" t="s">
        <v>176</v>
      </c>
      <c r="B187">
        <v>1</v>
      </c>
      <c r="C187" s="43">
        <v>186.38</v>
      </c>
      <c r="D187" s="43">
        <v>0</v>
      </c>
      <c r="E187" s="44">
        <v>470</v>
      </c>
      <c r="F187" s="43">
        <v>65.8</v>
      </c>
      <c r="G187" s="43">
        <v>91.5</v>
      </c>
      <c r="H187" s="43">
        <v>36.46</v>
      </c>
      <c r="I187" s="45">
        <f t="shared" si="22"/>
        <v>89.860000000000014</v>
      </c>
      <c r="J187" t="s">
        <v>138</v>
      </c>
      <c r="K187" s="45">
        <f t="shared" si="23"/>
        <v>276.24</v>
      </c>
      <c r="L187" t="s">
        <v>170</v>
      </c>
    </row>
    <row r="188" spans="1:12" x14ac:dyDescent="0.25">
      <c r="A188" s="37" t="s">
        <v>176</v>
      </c>
      <c r="B188">
        <v>1</v>
      </c>
      <c r="C188" s="43">
        <v>186.38</v>
      </c>
      <c r="D188" s="43">
        <v>0</v>
      </c>
      <c r="E188" s="44">
        <v>470</v>
      </c>
      <c r="F188" s="43">
        <v>65.8</v>
      </c>
      <c r="G188" s="43">
        <v>91.5</v>
      </c>
      <c r="H188" s="43">
        <v>36.46</v>
      </c>
      <c r="I188" s="45">
        <f t="shared" si="22"/>
        <v>89.860000000000014</v>
      </c>
      <c r="J188" t="s">
        <v>138</v>
      </c>
      <c r="K188" s="45">
        <f t="shared" si="23"/>
        <v>276.24</v>
      </c>
      <c r="L188" t="s">
        <v>170</v>
      </c>
    </row>
    <row r="189" spans="1:12" x14ac:dyDescent="0.25">
      <c r="A189" s="37" t="s">
        <v>176</v>
      </c>
      <c r="B189">
        <v>1</v>
      </c>
      <c r="C189" s="43">
        <v>186.38</v>
      </c>
      <c r="D189" s="43">
        <v>0</v>
      </c>
      <c r="E189" s="44">
        <v>470</v>
      </c>
      <c r="F189" s="43">
        <v>65.8</v>
      </c>
      <c r="G189" s="43">
        <v>91.5</v>
      </c>
      <c r="H189" s="43">
        <v>36.46</v>
      </c>
      <c r="I189" s="45">
        <f t="shared" si="22"/>
        <v>89.860000000000014</v>
      </c>
      <c r="J189" t="s">
        <v>138</v>
      </c>
      <c r="K189" s="45">
        <f t="shared" si="23"/>
        <v>276.24</v>
      </c>
      <c r="L189" t="s">
        <v>170</v>
      </c>
    </row>
    <row r="190" spans="1:12" x14ac:dyDescent="0.25">
      <c r="A190" s="37" t="s">
        <v>174</v>
      </c>
      <c r="B190">
        <v>1</v>
      </c>
      <c r="C190" s="43">
        <v>379</v>
      </c>
      <c r="D190" s="43">
        <v>0</v>
      </c>
      <c r="E190" s="44">
        <v>780</v>
      </c>
      <c r="F190" s="43">
        <v>109.2</v>
      </c>
      <c r="G190" s="43">
        <v>60</v>
      </c>
      <c r="H190" s="43">
        <v>60.51</v>
      </c>
      <c r="I190" s="45">
        <f t="shared" si="22"/>
        <v>171.28999999999996</v>
      </c>
      <c r="J190" t="s">
        <v>138</v>
      </c>
      <c r="K190" s="45">
        <f t="shared" si="23"/>
        <v>550.29</v>
      </c>
      <c r="L190" t="s">
        <v>170</v>
      </c>
    </row>
    <row r="191" spans="1:12" x14ac:dyDescent="0.25">
      <c r="A191" s="37" t="s">
        <v>174</v>
      </c>
      <c r="B191">
        <v>1</v>
      </c>
      <c r="C191" s="43">
        <v>379</v>
      </c>
      <c r="D191" s="43">
        <v>0</v>
      </c>
      <c r="E191" s="44">
        <v>780</v>
      </c>
      <c r="F191" s="43">
        <v>109.2</v>
      </c>
      <c r="G191" s="43">
        <v>60</v>
      </c>
      <c r="H191" s="43">
        <v>60.51</v>
      </c>
      <c r="I191" s="45">
        <f t="shared" ref="I191:I195" si="24">E191-F191-G191-H191-D191-C191</f>
        <v>171.28999999999996</v>
      </c>
      <c r="J191" t="s">
        <v>138</v>
      </c>
      <c r="K191" s="45">
        <f t="shared" ref="K191:K195" si="25">E191-H191-G191-F191</f>
        <v>550.29</v>
      </c>
      <c r="L191" t="s">
        <v>170</v>
      </c>
    </row>
    <row r="192" spans="1:12" x14ac:dyDescent="0.25">
      <c r="A192" s="37" t="s">
        <v>174</v>
      </c>
      <c r="B192">
        <v>1</v>
      </c>
      <c r="C192" s="43">
        <v>379</v>
      </c>
      <c r="D192" s="43">
        <v>0</v>
      </c>
      <c r="E192" s="44">
        <v>780</v>
      </c>
      <c r="F192" s="43">
        <v>109.2</v>
      </c>
      <c r="G192" s="43">
        <v>60</v>
      </c>
      <c r="H192" s="43">
        <v>60.51</v>
      </c>
      <c r="I192" s="45">
        <f t="shared" si="24"/>
        <v>171.28999999999996</v>
      </c>
      <c r="J192" t="s">
        <v>138</v>
      </c>
      <c r="K192" s="45">
        <f t="shared" si="25"/>
        <v>550.29</v>
      </c>
      <c r="L192" t="s">
        <v>170</v>
      </c>
    </row>
    <row r="193" spans="1:12" x14ac:dyDescent="0.25">
      <c r="A193" s="37" t="s">
        <v>174</v>
      </c>
      <c r="B193">
        <v>1</v>
      </c>
      <c r="C193" s="43">
        <v>379</v>
      </c>
      <c r="D193" s="43">
        <v>0</v>
      </c>
      <c r="E193" s="44">
        <v>780</v>
      </c>
      <c r="F193" s="43">
        <v>109.2</v>
      </c>
      <c r="G193" s="43">
        <v>60</v>
      </c>
      <c r="H193" s="43">
        <v>60.51</v>
      </c>
      <c r="I193" s="45">
        <f t="shared" si="24"/>
        <v>171.28999999999996</v>
      </c>
      <c r="J193" t="s">
        <v>138</v>
      </c>
      <c r="K193" s="45">
        <f t="shared" si="25"/>
        <v>550.29</v>
      </c>
      <c r="L193" t="s">
        <v>170</v>
      </c>
    </row>
    <row r="194" spans="1:12" x14ac:dyDescent="0.25">
      <c r="A194" s="37" t="s">
        <v>174</v>
      </c>
      <c r="B194">
        <v>1</v>
      </c>
      <c r="C194" s="43">
        <v>379</v>
      </c>
      <c r="D194" s="43">
        <v>0</v>
      </c>
      <c r="E194" s="44">
        <v>780</v>
      </c>
      <c r="F194" s="43">
        <v>109.2</v>
      </c>
      <c r="G194" s="43">
        <v>60</v>
      </c>
      <c r="H194" s="43">
        <v>60.51</v>
      </c>
      <c r="I194" s="45">
        <f t="shared" si="24"/>
        <v>171.28999999999996</v>
      </c>
      <c r="J194" t="s">
        <v>138</v>
      </c>
      <c r="K194" s="45">
        <f t="shared" si="25"/>
        <v>550.29</v>
      </c>
      <c r="L194" t="s">
        <v>170</v>
      </c>
    </row>
    <row r="195" spans="1:12" x14ac:dyDescent="0.25">
      <c r="A195" s="37" t="s">
        <v>155</v>
      </c>
      <c r="B195">
        <v>1</v>
      </c>
      <c r="C195" s="43">
        <v>193.2</v>
      </c>
      <c r="D195" s="43">
        <v>0</v>
      </c>
      <c r="E195" s="44">
        <v>505</v>
      </c>
      <c r="F195" s="43">
        <v>75.75</v>
      </c>
      <c r="G195" s="43">
        <v>86</v>
      </c>
      <c r="H195" s="43">
        <v>39.18</v>
      </c>
      <c r="I195" s="45">
        <f t="shared" si="24"/>
        <v>110.87</v>
      </c>
      <c r="J195" t="s">
        <v>138</v>
      </c>
      <c r="K195" s="45">
        <f t="shared" si="25"/>
        <v>304.07</v>
      </c>
      <c r="L195" t="s">
        <v>170</v>
      </c>
    </row>
    <row r="196" spans="1:12" x14ac:dyDescent="0.25">
      <c r="A196" s="37" t="s">
        <v>155</v>
      </c>
      <c r="B196">
        <v>1</v>
      </c>
      <c r="C196" s="43">
        <v>193.2</v>
      </c>
      <c r="D196" s="43">
        <v>0</v>
      </c>
      <c r="E196" s="44">
        <v>505</v>
      </c>
      <c r="F196" s="43">
        <v>75.75</v>
      </c>
      <c r="G196" s="43">
        <v>86</v>
      </c>
      <c r="H196" s="43">
        <v>39.18</v>
      </c>
      <c r="I196" s="45">
        <f t="shared" ref="I196" si="26">E196-F196-G196-H196-D196-C196</f>
        <v>110.87</v>
      </c>
      <c r="J196" t="s">
        <v>138</v>
      </c>
      <c r="K196" s="45">
        <f t="shared" ref="K196" si="27">E196-H196-G196-F196</f>
        <v>304.07</v>
      </c>
      <c r="L196" t="s">
        <v>170</v>
      </c>
    </row>
    <row r="197" spans="1:12" x14ac:dyDescent="0.25">
      <c r="A197" s="37" t="s">
        <v>155</v>
      </c>
      <c r="B197">
        <v>1</v>
      </c>
      <c r="C197" s="43">
        <v>193.2</v>
      </c>
      <c r="D197" s="43">
        <v>0</v>
      </c>
      <c r="E197" s="44">
        <v>505</v>
      </c>
      <c r="F197" s="43">
        <v>75.75</v>
      </c>
      <c r="G197" s="43">
        <v>86</v>
      </c>
      <c r="H197" s="43">
        <v>39.18</v>
      </c>
      <c r="I197" s="45">
        <f t="shared" ref="I197" si="28">E197-F197-G197-H197-D197-C197</f>
        <v>110.87</v>
      </c>
      <c r="J197" t="s">
        <v>138</v>
      </c>
      <c r="K197" s="45">
        <f t="shared" ref="K197" si="29">E197-H197-G197-F197</f>
        <v>304.07</v>
      </c>
      <c r="L197" t="s">
        <v>170</v>
      </c>
    </row>
    <row r="198" spans="1:12" x14ac:dyDescent="0.25">
      <c r="A198" s="37" t="s">
        <v>155</v>
      </c>
      <c r="B198">
        <v>1</v>
      </c>
      <c r="C198" s="43">
        <v>193.2</v>
      </c>
      <c r="D198" s="43">
        <v>0</v>
      </c>
      <c r="E198" s="44">
        <v>505</v>
      </c>
      <c r="F198" s="43">
        <v>75.75</v>
      </c>
      <c r="G198" s="43">
        <v>86</v>
      </c>
      <c r="H198" s="43">
        <v>39.18</v>
      </c>
      <c r="I198" s="45">
        <f t="shared" ref="I198:I200" si="30">E198-F198-G198-H198-D198-C198</f>
        <v>110.87</v>
      </c>
      <c r="J198" t="s">
        <v>138</v>
      </c>
      <c r="K198" s="45">
        <f t="shared" ref="K198:K199" si="31">E198-H198-G198-F198</f>
        <v>304.07</v>
      </c>
      <c r="L198" t="s">
        <v>170</v>
      </c>
    </row>
    <row r="199" spans="1:12" x14ac:dyDescent="0.25">
      <c r="A199" s="37" t="s">
        <v>155</v>
      </c>
      <c r="B199">
        <v>1</v>
      </c>
      <c r="C199" s="43">
        <v>193.2</v>
      </c>
      <c r="D199" s="43">
        <v>0</v>
      </c>
      <c r="E199" s="44">
        <v>492</v>
      </c>
      <c r="F199" s="43">
        <v>73.8</v>
      </c>
      <c r="G199" s="43">
        <v>86</v>
      </c>
      <c r="H199" s="43">
        <v>38.17</v>
      </c>
      <c r="I199" s="45">
        <f t="shared" si="30"/>
        <v>100.82999999999998</v>
      </c>
      <c r="J199" t="s">
        <v>138</v>
      </c>
      <c r="K199" s="45">
        <f t="shared" si="31"/>
        <v>294.02999999999997</v>
      </c>
      <c r="L199" t="s">
        <v>170</v>
      </c>
    </row>
    <row r="200" spans="1:12" x14ac:dyDescent="0.25">
      <c r="A200" s="37" t="s">
        <v>173</v>
      </c>
      <c r="B200">
        <v>1</v>
      </c>
      <c r="C200" s="43">
        <v>203.2</v>
      </c>
      <c r="D200" s="43">
        <v>0</v>
      </c>
      <c r="E200" s="44">
        <v>485</v>
      </c>
      <c r="F200" s="43">
        <v>67.900000000000006</v>
      </c>
      <c r="G200" s="43">
        <v>66.5</v>
      </c>
      <c r="H200" s="43">
        <v>37.630000000000003</v>
      </c>
      <c r="I200" s="45">
        <f t="shared" si="30"/>
        <v>109.77000000000004</v>
      </c>
      <c r="J200" t="s">
        <v>138</v>
      </c>
      <c r="K200" s="45">
        <f t="shared" ref="K200:K203" si="32">E200-H200-G200-F200</f>
        <v>312.97000000000003</v>
      </c>
    </row>
    <row r="201" spans="1:12" x14ac:dyDescent="0.25">
      <c r="A201" s="37" t="s">
        <v>173</v>
      </c>
      <c r="B201">
        <v>1</v>
      </c>
      <c r="C201" s="43">
        <v>203.2</v>
      </c>
      <c r="D201" s="43">
        <v>0</v>
      </c>
      <c r="E201" s="44">
        <v>485</v>
      </c>
      <c r="F201" s="43">
        <v>67.900000000000006</v>
      </c>
      <c r="G201" s="43">
        <v>66.5</v>
      </c>
      <c r="H201" s="43">
        <v>37.630000000000003</v>
      </c>
      <c r="I201" s="45">
        <f t="shared" ref="I201" si="33">E201-F201-G201-H201-D201-C201</f>
        <v>109.77000000000004</v>
      </c>
      <c r="J201" t="s">
        <v>138</v>
      </c>
      <c r="K201" s="45">
        <f t="shared" si="32"/>
        <v>312.97000000000003</v>
      </c>
    </row>
    <row r="202" spans="1:12" x14ac:dyDescent="0.25">
      <c r="A202" s="37" t="s">
        <v>173</v>
      </c>
      <c r="B202">
        <v>1</v>
      </c>
      <c r="C202" s="43">
        <v>203.2</v>
      </c>
      <c r="D202" s="43">
        <v>0</v>
      </c>
      <c r="E202" s="44">
        <v>485</v>
      </c>
      <c r="F202" s="43">
        <v>67.900000000000006</v>
      </c>
      <c r="G202" s="43">
        <v>66.5</v>
      </c>
      <c r="H202" s="43">
        <v>37.630000000000003</v>
      </c>
      <c r="I202" s="45">
        <f t="shared" ref="I202" si="34">E202-F202-G202-H202-D202-C202</f>
        <v>109.77000000000004</v>
      </c>
      <c r="J202" t="s">
        <v>138</v>
      </c>
      <c r="K202" s="45">
        <f t="shared" si="32"/>
        <v>312.97000000000003</v>
      </c>
    </row>
    <row r="203" spans="1:12" x14ac:dyDescent="0.25">
      <c r="A203" s="37" t="s">
        <v>173</v>
      </c>
      <c r="B203">
        <v>1</v>
      </c>
      <c r="C203" s="43">
        <v>203.2</v>
      </c>
      <c r="D203" s="43">
        <v>0</v>
      </c>
      <c r="E203" s="44">
        <v>485</v>
      </c>
      <c r="F203" s="43">
        <v>67.900000000000006</v>
      </c>
      <c r="G203" s="43">
        <v>66.5</v>
      </c>
      <c r="H203" s="43">
        <v>37.630000000000003</v>
      </c>
      <c r="I203" s="45">
        <f t="shared" ref="I203:I236" si="35">E203-F203-G203-H203-D203-C203</f>
        <v>109.77000000000004</v>
      </c>
      <c r="J203" t="s">
        <v>138</v>
      </c>
      <c r="K203" s="45">
        <f t="shared" si="32"/>
        <v>312.97000000000003</v>
      </c>
    </row>
    <row r="204" spans="1:12" x14ac:dyDescent="0.25">
      <c r="A204" s="37" t="s">
        <v>177</v>
      </c>
      <c r="B204">
        <v>1</v>
      </c>
      <c r="C204" s="43">
        <v>262.8</v>
      </c>
      <c r="D204" s="43">
        <v>0</v>
      </c>
      <c r="E204" s="44">
        <v>490</v>
      </c>
      <c r="F204" s="43">
        <v>68.599999999999994</v>
      </c>
      <c r="G204" s="43">
        <v>86</v>
      </c>
      <c r="H204" s="43">
        <v>38.01</v>
      </c>
      <c r="I204" s="45">
        <f t="shared" si="35"/>
        <v>34.589999999999975</v>
      </c>
      <c r="J204" t="s">
        <v>138</v>
      </c>
      <c r="K204" s="45">
        <f t="shared" ref="K204:K236" si="36">E204-H204-G204-F204</f>
        <v>297.39</v>
      </c>
    </row>
    <row r="205" spans="1:12" x14ac:dyDescent="0.25">
      <c r="A205" s="37" t="s">
        <v>177</v>
      </c>
      <c r="B205">
        <v>1</v>
      </c>
      <c r="C205" s="43">
        <v>262.8</v>
      </c>
      <c r="D205" s="43">
        <v>0</v>
      </c>
      <c r="E205" s="44">
        <v>490</v>
      </c>
      <c r="F205" s="43">
        <v>68.599999999999994</v>
      </c>
      <c r="G205" s="43">
        <v>86</v>
      </c>
      <c r="H205" s="43">
        <v>38.01</v>
      </c>
      <c r="I205" s="45">
        <f t="shared" si="35"/>
        <v>34.589999999999975</v>
      </c>
      <c r="J205" t="s">
        <v>138</v>
      </c>
      <c r="K205" s="45">
        <f t="shared" si="36"/>
        <v>297.39</v>
      </c>
    </row>
    <row r="206" spans="1:12" x14ac:dyDescent="0.25">
      <c r="A206" s="37" t="s">
        <v>177</v>
      </c>
      <c r="B206">
        <v>1</v>
      </c>
      <c r="C206" s="43">
        <v>262.8</v>
      </c>
      <c r="D206" s="43">
        <v>0</v>
      </c>
      <c r="E206" s="44">
        <v>490</v>
      </c>
      <c r="F206" s="43">
        <v>68.599999999999994</v>
      </c>
      <c r="G206" s="43">
        <v>86</v>
      </c>
      <c r="H206" s="43">
        <v>38.01</v>
      </c>
      <c r="I206" s="45">
        <f t="shared" si="35"/>
        <v>34.589999999999975</v>
      </c>
      <c r="J206" t="s">
        <v>138</v>
      </c>
      <c r="K206" s="45">
        <f t="shared" si="36"/>
        <v>297.39</v>
      </c>
    </row>
    <row r="207" spans="1:12" x14ac:dyDescent="0.25">
      <c r="A207" s="37" t="s">
        <v>177</v>
      </c>
      <c r="B207">
        <v>1</v>
      </c>
      <c r="C207" s="43">
        <v>262.8</v>
      </c>
      <c r="D207" s="43">
        <v>0</v>
      </c>
      <c r="E207" s="44">
        <v>480</v>
      </c>
      <c r="F207" s="43">
        <v>67.2</v>
      </c>
      <c r="G207" s="43">
        <v>86</v>
      </c>
      <c r="H207" s="43">
        <v>37.24</v>
      </c>
      <c r="I207" s="45">
        <f t="shared" si="35"/>
        <v>26.759999999999991</v>
      </c>
      <c r="J207" t="s">
        <v>138</v>
      </c>
      <c r="K207" s="45">
        <f t="shared" si="36"/>
        <v>289.56</v>
      </c>
    </row>
    <row r="208" spans="1:12" x14ac:dyDescent="0.25">
      <c r="A208" s="37" t="s">
        <v>178</v>
      </c>
      <c r="B208">
        <v>1</v>
      </c>
      <c r="C208" s="43">
        <v>214.4</v>
      </c>
      <c r="D208" s="43">
        <v>0</v>
      </c>
      <c r="E208" s="44">
        <v>420</v>
      </c>
      <c r="F208" s="43">
        <v>63</v>
      </c>
      <c r="G208" s="43">
        <v>86</v>
      </c>
      <c r="H208" s="43">
        <v>32.590000000000003</v>
      </c>
      <c r="I208" s="45">
        <f t="shared" si="35"/>
        <v>24.009999999999991</v>
      </c>
      <c r="J208" t="s">
        <v>138</v>
      </c>
      <c r="K208" s="45">
        <f t="shared" si="36"/>
        <v>238.40999999999997</v>
      </c>
    </row>
    <row r="209" spans="1:11" x14ac:dyDescent="0.25">
      <c r="A209" s="37" t="s">
        <v>178</v>
      </c>
      <c r="B209">
        <v>1</v>
      </c>
      <c r="C209" s="43">
        <v>214.4</v>
      </c>
      <c r="D209" s="43">
        <v>0</v>
      </c>
      <c r="E209" s="44">
        <v>420</v>
      </c>
      <c r="F209" s="43">
        <v>63</v>
      </c>
      <c r="G209" s="43">
        <v>86</v>
      </c>
      <c r="H209" s="43">
        <v>32.590000000000003</v>
      </c>
      <c r="I209" s="45">
        <f t="shared" si="35"/>
        <v>24.009999999999991</v>
      </c>
      <c r="J209" t="s">
        <v>138</v>
      </c>
      <c r="K209" s="45">
        <f t="shared" si="36"/>
        <v>238.40999999999997</v>
      </c>
    </row>
    <row r="210" spans="1:11" x14ac:dyDescent="0.25">
      <c r="A210" s="37" t="s">
        <v>178</v>
      </c>
      <c r="B210">
        <v>1</v>
      </c>
      <c r="C210" s="43">
        <v>214.4</v>
      </c>
      <c r="D210" s="43">
        <v>0</v>
      </c>
      <c r="E210" s="44">
        <v>430</v>
      </c>
      <c r="F210" s="43">
        <v>64.5</v>
      </c>
      <c r="G210" s="43">
        <v>86</v>
      </c>
      <c r="H210" s="43">
        <v>33.33</v>
      </c>
      <c r="I210" s="45">
        <f t="shared" si="35"/>
        <v>31.77000000000001</v>
      </c>
      <c r="J210" t="s">
        <v>138</v>
      </c>
      <c r="K210" s="45">
        <f t="shared" si="36"/>
        <v>246.17000000000002</v>
      </c>
    </row>
    <row r="211" spans="1:11" x14ac:dyDescent="0.25">
      <c r="A211" s="37" t="s">
        <v>178</v>
      </c>
      <c r="B211">
        <v>1</v>
      </c>
      <c r="C211" s="43">
        <v>214.4</v>
      </c>
      <c r="D211" s="43">
        <v>0</v>
      </c>
      <c r="E211" s="44">
        <v>430</v>
      </c>
      <c r="F211" s="43">
        <v>64.5</v>
      </c>
      <c r="G211" s="43">
        <v>86</v>
      </c>
      <c r="H211" s="43">
        <v>33.33</v>
      </c>
      <c r="I211" s="45">
        <f t="shared" si="35"/>
        <v>31.77000000000001</v>
      </c>
      <c r="J211" t="s">
        <v>138</v>
      </c>
      <c r="K211" s="45">
        <f t="shared" si="36"/>
        <v>246.17000000000002</v>
      </c>
    </row>
    <row r="212" spans="1:11" x14ac:dyDescent="0.25">
      <c r="A212" s="37" t="s">
        <v>178</v>
      </c>
      <c r="B212">
        <v>1</v>
      </c>
      <c r="C212" s="43">
        <v>214.4</v>
      </c>
      <c r="D212" s="43">
        <v>0</v>
      </c>
      <c r="E212" s="44">
        <v>430</v>
      </c>
      <c r="F212" s="43">
        <v>64.5</v>
      </c>
      <c r="G212" s="43">
        <v>86</v>
      </c>
      <c r="H212" s="43">
        <v>33.369999999999997</v>
      </c>
      <c r="I212" s="45">
        <f t="shared" si="35"/>
        <v>31.72999999999999</v>
      </c>
      <c r="J212" t="s">
        <v>138</v>
      </c>
      <c r="K212" s="45">
        <f t="shared" si="36"/>
        <v>246.13</v>
      </c>
    </row>
    <row r="213" spans="1:11" x14ac:dyDescent="0.25">
      <c r="A213" s="37" t="s">
        <v>178</v>
      </c>
      <c r="B213">
        <v>1</v>
      </c>
      <c r="C213" s="43">
        <v>214.4</v>
      </c>
      <c r="D213" s="43">
        <v>0</v>
      </c>
      <c r="E213" s="44">
        <v>420</v>
      </c>
      <c r="F213" s="43">
        <v>64.5</v>
      </c>
      <c r="G213" s="43">
        <v>86</v>
      </c>
      <c r="H213" s="43">
        <v>33.369999999999997</v>
      </c>
      <c r="I213" s="45">
        <f t="shared" si="35"/>
        <v>21.72999999999999</v>
      </c>
      <c r="J213" t="s">
        <v>138</v>
      </c>
      <c r="K213" s="45">
        <f t="shared" si="36"/>
        <v>236.13</v>
      </c>
    </row>
    <row r="214" spans="1:11" x14ac:dyDescent="0.25">
      <c r="A214" s="37" t="s">
        <v>125</v>
      </c>
      <c r="B214">
        <v>1</v>
      </c>
      <c r="C214" s="43">
        <v>201.6</v>
      </c>
      <c r="D214" s="43">
        <v>0</v>
      </c>
      <c r="E214" s="44">
        <v>413</v>
      </c>
      <c r="F214" s="43">
        <v>57.82</v>
      </c>
      <c r="G214" s="43">
        <v>66.5</v>
      </c>
      <c r="H214" s="43">
        <v>32.04</v>
      </c>
      <c r="I214" s="45">
        <f t="shared" si="35"/>
        <v>55.039999999999992</v>
      </c>
      <c r="J214" t="s">
        <v>138</v>
      </c>
      <c r="K214" s="45">
        <f t="shared" si="36"/>
        <v>256.64</v>
      </c>
    </row>
    <row r="215" spans="1:11" x14ac:dyDescent="0.25">
      <c r="A215" s="37" t="s">
        <v>125</v>
      </c>
      <c r="B215">
        <v>1</v>
      </c>
      <c r="C215" s="43">
        <v>201.6</v>
      </c>
      <c r="D215" s="43">
        <v>0</v>
      </c>
      <c r="E215" s="44">
        <v>413</v>
      </c>
      <c r="F215" s="43">
        <v>57.82</v>
      </c>
      <c r="G215" s="43">
        <v>66.5</v>
      </c>
      <c r="H215" s="43">
        <v>32.04</v>
      </c>
      <c r="I215" s="45">
        <f t="shared" si="35"/>
        <v>55.039999999999992</v>
      </c>
      <c r="J215" t="s">
        <v>138</v>
      </c>
      <c r="K215" s="45">
        <f t="shared" si="36"/>
        <v>256.64</v>
      </c>
    </row>
    <row r="216" spans="1:11" x14ac:dyDescent="0.25">
      <c r="A216" s="37" t="s">
        <v>125</v>
      </c>
      <c r="B216">
        <v>1</v>
      </c>
      <c r="C216" s="43">
        <v>201.6</v>
      </c>
      <c r="D216" s="43">
        <v>0</v>
      </c>
      <c r="E216" s="44">
        <v>419</v>
      </c>
      <c r="F216" s="43">
        <v>58.66</v>
      </c>
      <c r="G216" s="43">
        <v>66.5</v>
      </c>
      <c r="H216" s="43">
        <v>32.51</v>
      </c>
      <c r="I216" s="45">
        <f t="shared" si="35"/>
        <v>59.730000000000047</v>
      </c>
      <c r="J216" t="s">
        <v>138</v>
      </c>
      <c r="K216" s="45">
        <f t="shared" si="36"/>
        <v>261.33000000000004</v>
      </c>
    </row>
    <row r="217" spans="1:11" x14ac:dyDescent="0.25">
      <c r="A217" s="37" t="s">
        <v>125</v>
      </c>
      <c r="B217">
        <v>1</v>
      </c>
      <c r="C217" s="43">
        <v>201.6</v>
      </c>
      <c r="D217" s="43">
        <v>0</v>
      </c>
      <c r="E217" s="44">
        <v>413</v>
      </c>
      <c r="F217" s="43">
        <v>57.82</v>
      </c>
      <c r="G217" s="43">
        <v>66.5</v>
      </c>
      <c r="H217" s="43">
        <v>32.04</v>
      </c>
      <c r="I217" s="45">
        <f t="shared" si="35"/>
        <v>55.039999999999992</v>
      </c>
      <c r="J217" t="s">
        <v>138</v>
      </c>
      <c r="K217" s="45">
        <f t="shared" si="36"/>
        <v>256.64</v>
      </c>
    </row>
    <row r="218" spans="1:11" x14ac:dyDescent="0.25">
      <c r="A218" s="37" t="s">
        <v>179</v>
      </c>
      <c r="B218">
        <v>1</v>
      </c>
      <c r="C218" s="43">
        <v>282.27999999999997</v>
      </c>
      <c r="D218" s="43">
        <v>11</v>
      </c>
      <c r="E218" s="44">
        <v>556</v>
      </c>
      <c r="F218" s="43">
        <v>77.84</v>
      </c>
      <c r="G218" s="43">
        <v>66.5</v>
      </c>
      <c r="H218" s="43">
        <v>43.13</v>
      </c>
      <c r="I218" s="45">
        <f t="shared" si="35"/>
        <v>75.25</v>
      </c>
      <c r="J218" t="s">
        <v>138</v>
      </c>
      <c r="K218" s="45">
        <f t="shared" si="36"/>
        <v>368.53</v>
      </c>
    </row>
    <row r="219" spans="1:11" x14ac:dyDescent="0.25">
      <c r="A219" s="37" t="s">
        <v>179</v>
      </c>
      <c r="B219">
        <v>1</v>
      </c>
      <c r="C219" s="43">
        <v>282.27999999999997</v>
      </c>
      <c r="D219" s="43">
        <v>11</v>
      </c>
      <c r="E219" s="44">
        <v>556</v>
      </c>
      <c r="F219" s="43">
        <v>77.84</v>
      </c>
      <c r="G219" s="43">
        <v>66.5</v>
      </c>
      <c r="H219" s="43">
        <v>43.13</v>
      </c>
      <c r="I219" s="45">
        <f t="shared" si="35"/>
        <v>75.25</v>
      </c>
      <c r="J219" t="s">
        <v>138</v>
      </c>
      <c r="K219" s="45">
        <f t="shared" si="36"/>
        <v>368.53</v>
      </c>
    </row>
    <row r="220" spans="1:11" x14ac:dyDescent="0.25">
      <c r="A220" s="37" t="s">
        <v>179</v>
      </c>
      <c r="B220">
        <v>1</v>
      </c>
      <c r="C220" s="43">
        <v>282.27999999999997</v>
      </c>
      <c r="D220" s="43">
        <v>11</v>
      </c>
      <c r="E220" s="44">
        <v>556</v>
      </c>
      <c r="F220" s="43">
        <v>77.84</v>
      </c>
      <c r="G220" s="43">
        <v>66.5</v>
      </c>
      <c r="H220" s="43">
        <v>43.13</v>
      </c>
      <c r="I220" s="45">
        <f t="shared" si="35"/>
        <v>75.25</v>
      </c>
      <c r="J220" t="s">
        <v>138</v>
      </c>
      <c r="K220" s="45">
        <f t="shared" si="36"/>
        <v>368.53</v>
      </c>
    </row>
    <row r="221" spans="1:11" x14ac:dyDescent="0.25">
      <c r="A221" s="37" t="s">
        <v>179</v>
      </c>
      <c r="B221">
        <v>1</v>
      </c>
      <c r="C221" s="43">
        <v>282.27999999999997</v>
      </c>
      <c r="D221" s="43">
        <v>11</v>
      </c>
      <c r="E221" s="44">
        <v>556</v>
      </c>
      <c r="F221" s="43">
        <v>77.84</v>
      </c>
      <c r="G221" s="43">
        <v>66.5</v>
      </c>
      <c r="H221" s="43">
        <v>43.13</v>
      </c>
      <c r="I221" s="45">
        <f t="shared" si="35"/>
        <v>75.25</v>
      </c>
      <c r="J221" t="s">
        <v>138</v>
      </c>
      <c r="K221" s="45">
        <f t="shared" si="36"/>
        <v>368.53</v>
      </c>
    </row>
    <row r="222" spans="1:11" x14ac:dyDescent="0.25">
      <c r="A222" s="37" t="s">
        <v>179</v>
      </c>
      <c r="B222">
        <v>1</v>
      </c>
      <c r="C222" s="43">
        <v>282.27999999999997</v>
      </c>
      <c r="D222" s="43">
        <v>11</v>
      </c>
      <c r="E222" s="44">
        <v>556</v>
      </c>
      <c r="F222" s="43">
        <v>77.84</v>
      </c>
      <c r="G222" s="43">
        <v>66.5</v>
      </c>
      <c r="H222" s="43">
        <v>43.13</v>
      </c>
      <c r="I222" s="45">
        <f t="shared" si="35"/>
        <v>75.25</v>
      </c>
      <c r="J222" t="s">
        <v>138</v>
      </c>
      <c r="K222" s="45">
        <f t="shared" si="36"/>
        <v>368.53</v>
      </c>
    </row>
    <row r="223" spans="1:11" x14ac:dyDescent="0.25">
      <c r="A223" s="37" t="s">
        <v>179</v>
      </c>
      <c r="B223">
        <v>1</v>
      </c>
      <c r="C223" s="43">
        <v>282.27999999999997</v>
      </c>
      <c r="D223" s="43">
        <v>11</v>
      </c>
      <c r="E223" s="44">
        <v>556</v>
      </c>
      <c r="F223" s="43">
        <v>77.84</v>
      </c>
      <c r="G223" s="43">
        <v>66.5</v>
      </c>
      <c r="H223" s="43">
        <v>43.13</v>
      </c>
      <c r="I223" s="45">
        <f t="shared" si="35"/>
        <v>75.25</v>
      </c>
      <c r="J223" t="s">
        <v>138</v>
      </c>
      <c r="K223" s="45">
        <f t="shared" si="36"/>
        <v>368.53</v>
      </c>
    </row>
    <row r="224" spans="1:11" x14ac:dyDescent="0.25">
      <c r="A224" s="37" t="s">
        <v>179</v>
      </c>
      <c r="B224">
        <v>1</v>
      </c>
      <c r="C224" s="43">
        <v>282.27999999999997</v>
      </c>
      <c r="D224" s="43">
        <v>11</v>
      </c>
      <c r="E224" s="44">
        <v>556</v>
      </c>
      <c r="F224" s="43">
        <v>77.84</v>
      </c>
      <c r="G224" s="43">
        <v>66.5</v>
      </c>
      <c r="H224" s="43">
        <v>43.13</v>
      </c>
      <c r="I224" s="45">
        <f t="shared" si="35"/>
        <v>75.25</v>
      </c>
      <c r="J224" t="s">
        <v>138</v>
      </c>
      <c r="K224" s="45">
        <f t="shared" si="36"/>
        <v>368.53</v>
      </c>
    </row>
    <row r="225" spans="1:11" x14ac:dyDescent="0.25">
      <c r="A225" s="37" t="s">
        <v>180</v>
      </c>
      <c r="B225">
        <v>1</v>
      </c>
      <c r="C225" s="43">
        <v>195.54</v>
      </c>
      <c r="D225" s="43">
        <v>11</v>
      </c>
      <c r="E225" s="44">
        <v>585</v>
      </c>
      <c r="F225" s="43">
        <v>81.900000000000006</v>
      </c>
      <c r="G225" s="43">
        <v>86</v>
      </c>
      <c r="H225" s="43">
        <v>45.38</v>
      </c>
      <c r="I225" s="45">
        <f t="shared" si="35"/>
        <v>165.18000000000004</v>
      </c>
      <c r="J225" t="s">
        <v>138</v>
      </c>
      <c r="K225" s="45">
        <f t="shared" si="36"/>
        <v>371.72</v>
      </c>
    </row>
    <row r="226" spans="1:11" x14ac:dyDescent="0.25">
      <c r="A226" s="37" t="s">
        <v>180</v>
      </c>
      <c r="B226">
        <v>1</v>
      </c>
      <c r="C226" s="43">
        <v>195.54</v>
      </c>
      <c r="D226" s="43">
        <v>11</v>
      </c>
      <c r="E226" s="44">
        <v>585</v>
      </c>
      <c r="F226" s="43">
        <v>81.900000000000006</v>
      </c>
      <c r="G226" s="43">
        <v>86</v>
      </c>
      <c r="H226" s="43">
        <v>45.38</v>
      </c>
      <c r="I226" s="45">
        <f t="shared" si="35"/>
        <v>165.18000000000004</v>
      </c>
      <c r="J226" t="s">
        <v>138</v>
      </c>
      <c r="K226" s="45">
        <f t="shared" si="36"/>
        <v>371.72</v>
      </c>
    </row>
    <row r="227" spans="1:11" x14ac:dyDescent="0.25">
      <c r="A227" s="37" t="s">
        <v>181</v>
      </c>
      <c r="B227">
        <v>1</v>
      </c>
      <c r="C227" s="43">
        <v>371.96</v>
      </c>
      <c r="D227" s="43">
        <v>11</v>
      </c>
      <c r="E227" s="44">
        <v>852</v>
      </c>
      <c r="F227" s="43">
        <v>119.28</v>
      </c>
      <c r="G227" s="43">
        <v>86</v>
      </c>
      <c r="H227" s="43">
        <v>66.099999999999994</v>
      </c>
      <c r="I227" s="45">
        <f t="shared" si="35"/>
        <v>197.66000000000003</v>
      </c>
      <c r="J227" t="s">
        <v>138</v>
      </c>
      <c r="K227" s="45">
        <f t="shared" si="36"/>
        <v>580.62</v>
      </c>
    </row>
    <row r="228" spans="1:11" x14ac:dyDescent="0.25">
      <c r="A228" s="37" t="s">
        <v>181</v>
      </c>
      <c r="B228">
        <v>1</v>
      </c>
      <c r="C228" s="43">
        <v>371.96</v>
      </c>
      <c r="D228" s="43">
        <v>11</v>
      </c>
      <c r="E228" s="44">
        <v>852</v>
      </c>
      <c r="F228" s="43">
        <v>119.28</v>
      </c>
      <c r="G228" s="43">
        <v>86</v>
      </c>
      <c r="H228" s="43">
        <v>66.099999999999994</v>
      </c>
      <c r="I228" s="45">
        <f t="shared" si="35"/>
        <v>197.66000000000003</v>
      </c>
      <c r="J228" t="s">
        <v>138</v>
      </c>
      <c r="K228" s="45">
        <f t="shared" si="36"/>
        <v>580.62</v>
      </c>
    </row>
    <row r="229" spans="1:11" x14ac:dyDescent="0.25">
      <c r="A229" s="37" t="s">
        <v>181</v>
      </c>
      <c r="B229">
        <v>1</v>
      </c>
      <c r="C229" s="43">
        <v>371.96</v>
      </c>
      <c r="D229" s="43">
        <v>11</v>
      </c>
      <c r="E229" s="44">
        <v>852</v>
      </c>
      <c r="F229" s="43">
        <v>119.28</v>
      </c>
      <c r="G229" s="43">
        <v>86</v>
      </c>
      <c r="H229" s="43">
        <v>66.099999999999994</v>
      </c>
      <c r="I229" s="45">
        <f t="shared" si="35"/>
        <v>197.66000000000003</v>
      </c>
      <c r="J229" t="s">
        <v>138</v>
      </c>
      <c r="K229" s="45">
        <f t="shared" si="36"/>
        <v>580.62</v>
      </c>
    </row>
    <row r="230" spans="1:11" x14ac:dyDescent="0.25">
      <c r="A230" s="37" t="s">
        <v>182</v>
      </c>
      <c r="B230">
        <v>1</v>
      </c>
      <c r="C230" s="43">
        <v>319.66000000000003</v>
      </c>
      <c r="D230" s="43">
        <v>11</v>
      </c>
      <c r="E230" s="44">
        <v>803</v>
      </c>
      <c r="F230" s="43">
        <v>112.42</v>
      </c>
      <c r="G230" s="43">
        <v>72.5</v>
      </c>
      <c r="H230" s="43">
        <v>62.3</v>
      </c>
      <c r="I230" s="45">
        <f t="shared" si="35"/>
        <v>225.12000000000006</v>
      </c>
      <c r="J230" t="s">
        <v>138</v>
      </c>
      <c r="K230" s="45">
        <f t="shared" si="36"/>
        <v>555.78000000000009</v>
      </c>
    </row>
    <row r="231" spans="1:11" x14ac:dyDescent="0.25">
      <c r="A231" s="37" t="s">
        <v>182</v>
      </c>
      <c r="B231">
        <v>1</v>
      </c>
      <c r="C231" s="43">
        <v>319.66000000000003</v>
      </c>
      <c r="D231" s="43">
        <v>11</v>
      </c>
      <c r="E231" s="44">
        <v>803</v>
      </c>
      <c r="F231" s="43">
        <v>112.42</v>
      </c>
      <c r="G231" s="43">
        <v>72.5</v>
      </c>
      <c r="H231" s="43">
        <v>62.3</v>
      </c>
      <c r="I231" s="45">
        <f t="shared" si="35"/>
        <v>225.12000000000006</v>
      </c>
      <c r="J231" t="s">
        <v>138</v>
      </c>
      <c r="K231" s="45">
        <f t="shared" si="36"/>
        <v>555.78000000000009</v>
      </c>
    </row>
    <row r="232" spans="1:11" x14ac:dyDescent="0.25">
      <c r="A232" s="37" t="s">
        <v>182</v>
      </c>
      <c r="B232">
        <v>1</v>
      </c>
      <c r="C232" s="43">
        <v>319.66000000000003</v>
      </c>
      <c r="D232" s="43">
        <v>11</v>
      </c>
      <c r="E232" s="44">
        <v>803</v>
      </c>
      <c r="F232" s="43">
        <v>112.42</v>
      </c>
      <c r="G232" s="43">
        <v>72.5</v>
      </c>
      <c r="H232" s="43">
        <v>62.3</v>
      </c>
      <c r="I232" s="45">
        <f t="shared" si="35"/>
        <v>225.12000000000006</v>
      </c>
      <c r="J232" t="s">
        <v>138</v>
      </c>
      <c r="K232" s="45">
        <f t="shared" si="36"/>
        <v>555.78000000000009</v>
      </c>
    </row>
    <row r="233" spans="1:11" x14ac:dyDescent="0.25">
      <c r="A233" s="37" t="s">
        <v>182</v>
      </c>
      <c r="B233">
        <v>1</v>
      </c>
      <c r="C233" s="43">
        <v>319.66000000000003</v>
      </c>
      <c r="D233" s="43">
        <v>11</v>
      </c>
      <c r="E233" s="44">
        <v>803</v>
      </c>
      <c r="F233" s="43">
        <v>112.42</v>
      </c>
      <c r="G233" s="43">
        <v>72.5</v>
      </c>
      <c r="H233" s="43">
        <v>62.3</v>
      </c>
      <c r="I233" s="45">
        <f t="shared" si="35"/>
        <v>225.12000000000006</v>
      </c>
      <c r="J233" t="s">
        <v>138</v>
      </c>
      <c r="K233" s="45">
        <f t="shared" si="36"/>
        <v>555.78000000000009</v>
      </c>
    </row>
    <row r="234" spans="1:11" x14ac:dyDescent="0.25">
      <c r="A234" s="37" t="s">
        <v>183</v>
      </c>
      <c r="B234">
        <v>1</v>
      </c>
      <c r="C234" s="43">
        <v>145.76</v>
      </c>
      <c r="D234" s="43">
        <v>11</v>
      </c>
      <c r="E234" s="44">
        <v>478</v>
      </c>
      <c r="F234" s="43">
        <v>66.92</v>
      </c>
      <c r="G234" s="43">
        <v>72.5</v>
      </c>
      <c r="H234" s="43">
        <v>37.090000000000003</v>
      </c>
      <c r="I234" s="45">
        <f t="shared" si="35"/>
        <v>144.73000000000002</v>
      </c>
      <c r="J234" t="s">
        <v>138</v>
      </c>
      <c r="K234" s="45">
        <f t="shared" si="36"/>
        <v>301.48999999999995</v>
      </c>
    </row>
    <row r="235" spans="1:11" x14ac:dyDescent="0.25">
      <c r="A235" s="37" t="s">
        <v>183</v>
      </c>
      <c r="B235">
        <v>1</v>
      </c>
      <c r="C235" s="43">
        <v>145.76</v>
      </c>
      <c r="D235" s="43">
        <v>11</v>
      </c>
      <c r="E235" s="44">
        <v>498</v>
      </c>
      <c r="F235" s="43">
        <v>69.72</v>
      </c>
      <c r="G235" s="43">
        <v>72.5</v>
      </c>
      <c r="H235" s="43">
        <v>38.630000000000003</v>
      </c>
      <c r="I235" s="45">
        <f t="shared" si="35"/>
        <v>160.38999999999999</v>
      </c>
      <c r="J235" t="s">
        <v>138</v>
      </c>
      <c r="K235" s="45">
        <f t="shared" si="36"/>
        <v>317.14999999999998</v>
      </c>
    </row>
    <row r="236" spans="1:11" x14ac:dyDescent="0.25">
      <c r="A236" s="37" t="s">
        <v>181</v>
      </c>
      <c r="B236">
        <v>1</v>
      </c>
      <c r="C236" s="43">
        <v>369.12</v>
      </c>
      <c r="D236" s="43">
        <v>13.94</v>
      </c>
      <c r="E236" s="44">
        <v>852</v>
      </c>
      <c r="F236" s="43">
        <v>119.28</v>
      </c>
      <c r="G236" s="43">
        <v>86</v>
      </c>
      <c r="H236" s="43">
        <v>66.099999999999994</v>
      </c>
      <c r="I236" s="45">
        <f t="shared" si="35"/>
        <v>197.55999999999995</v>
      </c>
      <c r="J236" t="s">
        <v>138</v>
      </c>
      <c r="K236" s="45">
        <f t="shared" si="36"/>
        <v>580.62</v>
      </c>
    </row>
    <row r="237" spans="1:11" x14ac:dyDescent="0.25">
      <c r="A237" s="37" t="s">
        <v>181</v>
      </c>
      <c r="B237">
        <v>1</v>
      </c>
      <c r="C237" s="43">
        <v>369.12</v>
      </c>
      <c r="D237" s="43">
        <v>13.94</v>
      </c>
      <c r="E237" s="44">
        <v>852</v>
      </c>
      <c r="F237" s="43">
        <v>119.28</v>
      </c>
      <c r="G237" s="43">
        <v>86</v>
      </c>
      <c r="H237" s="43">
        <v>66.099999999999994</v>
      </c>
      <c r="I237" s="45">
        <f t="shared" ref="I237" si="37">E237-F237-G237-H237-D237-C237</f>
        <v>197.55999999999995</v>
      </c>
      <c r="J237" t="s">
        <v>138</v>
      </c>
      <c r="K237" s="45">
        <f t="shared" ref="K237" si="38">E237-H237-G237-F237</f>
        <v>580.62</v>
      </c>
    </row>
    <row r="238" spans="1:11" x14ac:dyDescent="0.25">
      <c r="A238" s="37" t="s">
        <v>181</v>
      </c>
      <c r="B238">
        <v>1</v>
      </c>
      <c r="C238" s="43">
        <v>369.12</v>
      </c>
      <c r="D238" s="43">
        <v>13.94</v>
      </c>
      <c r="E238" s="44">
        <v>852</v>
      </c>
      <c r="F238" s="43">
        <v>119.28</v>
      </c>
      <c r="G238" s="43">
        <v>86</v>
      </c>
      <c r="H238" s="43">
        <v>66.099999999999994</v>
      </c>
      <c r="I238" s="45">
        <f t="shared" ref="I238" si="39">E238-F238-G238-H238-D238-C238</f>
        <v>197.55999999999995</v>
      </c>
      <c r="J238" t="s">
        <v>138</v>
      </c>
      <c r="K238" s="45">
        <f t="shared" ref="K238" si="40">E238-H238-G238-F238</f>
        <v>580.62</v>
      </c>
    </row>
    <row r="239" spans="1:11" x14ac:dyDescent="0.25">
      <c r="A239" s="37" t="s">
        <v>181</v>
      </c>
      <c r="B239">
        <v>1</v>
      </c>
      <c r="C239" s="43">
        <v>369.12</v>
      </c>
      <c r="D239" s="43">
        <v>13.94</v>
      </c>
      <c r="E239" s="44">
        <v>852</v>
      </c>
      <c r="F239" s="43">
        <v>119.28</v>
      </c>
      <c r="G239" s="43">
        <v>86</v>
      </c>
      <c r="H239" s="43">
        <v>66.099999999999994</v>
      </c>
      <c r="I239" s="45">
        <f t="shared" ref="I239" si="41">E239-F239-G239-H239-D239-C239</f>
        <v>197.55999999999995</v>
      </c>
      <c r="J239" t="s">
        <v>138</v>
      </c>
      <c r="K239" s="45">
        <f t="shared" ref="K239" si="42">E239-H239-G239-F239</f>
        <v>580.62</v>
      </c>
    </row>
    <row r="240" spans="1:11" x14ac:dyDescent="0.25">
      <c r="A240" s="37" t="s">
        <v>181</v>
      </c>
      <c r="B240">
        <v>1</v>
      </c>
      <c r="C240" s="43">
        <v>369.12</v>
      </c>
      <c r="D240" s="43">
        <v>13.94</v>
      </c>
      <c r="E240" s="44">
        <v>852</v>
      </c>
      <c r="F240" s="43">
        <v>119.28</v>
      </c>
      <c r="G240" s="43">
        <v>86</v>
      </c>
      <c r="H240" s="43">
        <v>66.099999999999994</v>
      </c>
      <c r="I240" s="45">
        <f t="shared" ref="I240" si="43">E240-F240-G240-H240-D240-C240</f>
        <v>197.55999999999995</v>
      </c>
      <c r="J240" t="s">
        <v>138</v>
      </c>
      <c r="K240" s="45">
        <f t="shared" ref="K240" si="44">E240-H240-G240-F240</f>
        <v>580.62</v>
      </c>
    </row>
    <row r="241" spans="1:11" x14ac:dyDescent="0.25">
      <c r="A241" s="37" t="s">
        <v>181</v>
      </c>
      <c r="B241">
        <v>1</v>
      </c>
      <c r="C241" s="43">
        <v>369.12</v>
      </c>
      <c r="D241" s="43">
        <v>13.94</v>
      </c>
      <c r="E241" s="44">
        <v>852</v>
      </c>
      <c r="F241" s="43">
        <v>119.28</v>
      </c>
      <c r="G241" s="43">
        <v>86</v>
      </c>
      <c r="H241" s="43">
        <v>66.099999999999994</v>
      </c>
      <c r="I241" s="45">
        <f t="shared" ref="I241" si="45">E241-F241-G241-H241-D241-C241</f>
        <v>197.55999999999995</v>
      </c>
      <c r="J241" t="s">
        <v>138</v>
      </c>
      <c r="K241" s="45">
        <f t="shared" ref="K241" si="46">E241-H241-G241-F241</f>
        <v>580.62</v>
      </c>
    </row>
    <row r="242" spans="1:11" x14ac:dyDescent="0.25">
      <c r="A242" s="37" t="s">
        <v>181</v>
      </c>
      <c r="B242">
        <v>1</v>
      </c>
      <c r="C242" s="43">
        <v>369.12</v>
      </c>
      <c r="D242" s="43">
        <v>13.94</v>
      </c>
      <c r="E242" s="44">
        <v>852</v>
      </c>
      <c r="F242" s="43">
        <v>119.28</v>
      </c>
      <c r="G242" s="43">
        <v>86</v>
      </c>
      <c r="H242" s="43">
        <v>66.099999999999994</v>
      </c>
      <c r="I242" s="45">
        <f t="shared" ref="I242:I243" si="47">E242-F242-G242-H242-D242-C242</f>
        <v>197.55999999999995</v>
      </c>
      <c r="J242" t="s">
        <v>138</v>
      </c>
      <c r="K242" s="45">
        <f t="shared" ref="K242:K243" si="48">E242-H242-G242-F242</f>
        <v>580.62</v>
      </c>
    </row>
    <row r="243" spans="1:11" x14ac:dyDescent="0.25">
      <c r="A243" s="37" t="s">
        <v>181</v>
      </c>
      <c r="B243">
        <v>1</v>
      </c>
      <c r="C243" s="43">
        <v>369.12</v>
      </c>
      <c r="D243" s="43">
        <v>13.94</v>
      </c>
      <c r="E243" s="44">
        <v>852</v>
      </c>
      <c r="F243" s="43">
        <v>119.28</v>
      </c>
      <c r="G243" s="43">
        <v>86</v>
      </c>
      <c r="H243" s="43">
        <v>66.099999999999994</v>
      </c>
      <c r="I243" s="45">
        <f t="shared" si="47"/>
        <v>197.55999999999995</v>
      </c>
      <c r="J243" t="s">
        <v>138</v>
      </c>
      <c r="K243" s="45">
        <f t="shared" si="48"/>
        <v>580.62</v>
      </c>
    </row>
    <row r="244" spans="1:11" x14ac:dyDescent="0.25">
      <c r="A244" s="37" t="s">
        <v>184</v>
      </c>
      <c r="B244">
        <v>1</v>
      </c>
      <c r="C244" s="43">
        <v>327.44</v>
      </c>
      <c r="D244" s="43">
        <v>13.94</v>
      </c>
      <c r="E244" s="44">
        <v>650</v>
      </c>
      <c r="F244" s="43">
        <v>91</v>
      </c>
      <c r="G244" s="43">
        <v>66.5</v>
      </c>
      <c r="H244" s="43">
        <v>50.43</v>
      </c>
      <c r="I244" s="45">
        <f t="shared" ref="I244:I307" si="49">E244-F244-G244-H244-D244-C244</f>
        <v>100.69</v>
      </c>
      <c r="J244" t="s">
        <v>138</v>
      </c>
      <c r="K244" s="45">
        <f t="shared" ref="K244:K307" si="50">E244-H244-G244-F244</f>
        <v>442.07000000000005</v>
      </c>
    </row>
    <row r="245" spans="1:11" x14ac:dyDescent="0.25">
      <c r="A245" s="37" t="s">
        <v>184</v>
      </c>
      <c r="B245">
        <v>1</v>
      </c>
      <c r="C245" s="43">
        <v>327.44</v>
      </c>
      <c r="D245" s="43">
        <v>13.94</v>
      </c>
      <c r="E245" s="44">
        <v>650</v>
      </c>
      <c r="F245" s="43">
        <v>91</v>
      </c>
      <c r="G245" s="43">
        <v>66.5</v>
      </c>
      <c r="H245" s="43">
        <v>50.43</v>
      </c>
      <c r="I245" s="45">
        <f t="shared" si="49"/>
        <v>100.69</v>
      </c>
      <c r="J245" t="s">
        <v>138</v>
      </c>
      <c r="K245" s="45">
        <f t="shared" si="50"/>
        <v>442.07000000000005</v>
      </c>
    </row>
    <row r="246" spans="1:11" x14ac:dyDescent="0.25">
      <c r="A246" s="37" t="s">
        <v>184</v>
      </c>
      <c r="B246">
        <v>1</v>
      </c>
      <c r="C246" s="43">
        <v>327.44</v>
      </c>
      <c r="D246" s="43">
        <v>13.94</v>
      </c>
      <c r="E246" s="44">
        <v>650</v>
      </c>
      <c r="F246" s="43">
        <v>91</v>
      </c>
      <c r="G246" s="43">
        <v>66.5</v>
      </c>
      <c r="H246" s="43">
        <v>50.43</v>
      </c>
      <c r="I246" s="45">
        <f t="shared" si="49"/>
        <v>100.69</v>
      </c>
      <c r="J246" t="s">
        <v>138</v>
      </c>
      <c r="K246" s="45">
        <f t="shared" si="50"/>
        <v>442.07000000000005</v>
      </c>
    </row>
    <row r="247" spans="1:11" x14ac:dyDescent="0.25">
      <c r="A247" s="37" t="s">
        <v>184</v>
      </c>
      <c r="B247">
        <v>1</v>
      </c>
      <c r="C247" s="43">
        <v>327.44</v>
      </c>
      <c r="D247" s="43">
        <v>13.94</v>
      </c>
      <c r="E247" s="44">
        <v>650</v>
      </c>
      <c r="F247" s="43">
        <v>91</v>
      </c>
      <c r="G247" s="43">
        <v>66.5</v>
      </c>
      <c r="H247" s="43">
        <v>50.43</v>
      </c>
      <c r="I247" s="45">
        <f t="shared" si="49"/>
        <v>100.69</v>
      </c>
      <c r="J247" t="s">
        <v>138</v>
      </c>
      <c r="K247" s="45">
        <f t="shared" si="50"/>
        <v>442.07000000000005</v>
      </c>
    </row>
    <row r="248" spans="1:11" x14ac:dyDescent="0.25">
      <c r="A248" s="37" t="s">
        <v>184</v>
      </c>
      <c r="B248">
        <v>1</v>
      </c>
      <c r="C248" s="43">
        <v>327.44</v>
      </c>
      <c r="D248" s="43">
        <v>13.94</v>
      </c>
      <c r="E248" s="44">
        <v>650</v>
      </c>
      <c r="F248" s="43">
        <v>91</v>
      </c>
      <c r="G248" s="43">
        <v>66.5</v>
      </c>
      <c r="H248" s="43">
        <v>50.43</v>
      </c>
      <c r="I248" s="45">
        <f t="shared" si="49"/>
        <v>100.69</v>
      </c>
      <c r="J248" t="s">
        <v>138</v>
      </c>
      <c r="K248" s="45">
        <f t="shared" si="50"/>
        <v>442.07000000000005</v>
      </c>
    </row>
    <row r="249" spans="1:11" x14ac:dyDescent="0.25">
      <c r="A249" s="37" t="s">
        <v>184</v>
      </c>
      <c r="B249">
        <v>1</v>
      </c>
      <c r="C249" s="43">
        <v>327.44</v>
      </c>
      <c r="D249" s="43">
        <v>13.94</v>
      </c>
      <c r="E249" s="44">
        <v>638</v>
      </c>
      <c r="F249" s="43">
        <v>89.32</v>
      </c>
      <c r="G249" s="43">
        <v>66.5</v>
      </c>
      <c r="H249" s="43">
        <v>49.5</v>
      </c>
      <c r="I249" s="45">
        <f t="shared" si="49"/>
        <v>91.300000000000068</v>
      </c>
      <c r="J249" t="s">
        <v>138</v>
      </c>
      <c r="K249" s="45">
        <f t="shared" si="50"/>
        <v>432.68</v>
      </c>
    </row>
    <row r="250" spans="1:11" x14ac:dyDescent="0.25">
      <c r="A250" s="37" t="s">
        <v>184</v>
      </c>
      <c r="B250">
        <v>1</v>
      </c>
      <c r="C250" s="43">
        <v>327.44</v>
      </c>
      <c r="D250" s="43">
        <v>13.94</v>
      </c>
      <c r="E250" s="44">
        <v>650</v>
      </c>
      <c r="F250" s="43">
        <v>91</v>
      </c>
      <c r="G250" s="43">
        <v>66.5</v>
      </c>
      <c r="H250" s="43">
        <v>50.43</v>
      </c>
      <c r="I250" s="45">
        <f t="shared" si="49"/>
        <v>100.69</v>
      </c>
      <c r="J250" t="s">
        <v>138</v>
      </c>
      <c r="K250" s="45">
        <f t="shared" si="50"/>
        <v>442.07000000000005</v>
      </c>
    </row>
    <row r="251" spans="1:11" x14ac:dyDescent="0.25">
      <c r="A251" s="37" t="s">
        <v>183</v>
      </c>
      <c r="B251">
        <v>1</v>
      </c>
      <c r="C251" s="43">
        <v>144.65</v>
      </c>
      <c r="D251" s="43">
        <v>13.94</v>
      </c>
      <c r="E251" s="44">
        <v>563</v>
      </c>
      <c r="F251" s="43">
        <v>78.819999999999993</v>
      </c>
      <c r="G251" s="43">
        <v>72.5</v>
      </c>
      <c r="H251" s="43">
        <v>43.68</v>
      </c>
      <c r="I251" s="45">
        <f t="shared" si="49"/>
        <v>209.41</v>
      </c>
      <c r="J251" t="s">
        <v>138</v>
      </c>
      <c r="K251" s="45">
        <f t="shared" si="50"/>
        <v>368.00000000000006</v>
      </c>
    </row>
    <row r="252" spans="1:11" x14ac:dyDescent="0.25">
      <c r="A252" s="37" t="s">
        <v>183</v>
      </c>
      <c r="B252">
        <v>1</v>
      </c>
      <c r="C252" s="43">
        <v>144.65</v>
      </c>
      <c r="D252" s="43">
        <v>13.94</v>
      </c>
      <c r="E252" s="44">
        <v>563</v>
      </c>
      <c r="F252" s="43">
        <v>78.819999999999993</v>
      </c>
      <c r="G252" s="43">
        <v>72.5</v>
      </c>
      <c r="H252" s="43">
        <v>43.68</v>
      </c>
      <c r="I252" s="45">
        <f t="shared" si="49"/>
        <v>209.41</v>
      </c>
      <c r="J252" t="s">
        <v>138</v>
      </c>
      <c r="K252" s="45">
        <f t="shared" si="50"/>
        <v>368.00000000000006</v>
      </c>
    </row>
    <row r="253" spans="1:11" x14ac:dyDescent="0.25">
      <c r="A253" s="37" t="s">
        <v>183</v>
      </c>
      <c r="B253">
        <v>1</v>
      </c>
      <c r="C253" s="43">
        <v>144.65</v>
      </c>
      <c r="D253" s="43">
        <v>13.94</v>
      </c>
      <c r="E253" s="44">
        <v>563</v>
      </c>
      <c r="F253" s="43">
        <v>78.819999999999993</v>
      </c>
      <c r="G253" s="43">
        <v>72.5</v>
      </c>
      <c r="H253" s="43">
        <v>43.68</v>
      </c>
      <c r="I253" s="45">
        <f t="shared" si="49"/>
        <v>209.41</v>
      </c>
      <c r="J253" t="s">
        <v>138</v>
      </c>
      <c r="K253" s="45">
        <f t="shared" si="50"/>
        <v>368.00000000000006</v>
      </c>
    </row>
    <row r="254" spans="1:11" x14ac:dyDescent="0.25">
      <c r="A254" s="37" t="s">
        <v>183</v>
      </c>
      <c r="B254">
        <v>1</v>
      </c>
      <c r="C254" s="43">
        <v>144.65</v>
      </c>
      <c r="D254" s="43">
        <v>13.94</v>
      </c>
      <c r="E254" s="44">
        <v>563</v>
      </c>
      <c r="F254" s="43">
        <v>78.819999999999993</v>
      </c>
      <c r="G254" s="43">
        <v>72.5</v>
      </c>
      <c r="H254" s="43">
        <v>43.68</v>
      </c>
      <c r="I254" s="45">
        <f t="shared" si="49"/>
        <v>209.41</v>
      </c>
      <c r="J254" t="s">
        <v>138</v>
      </c>
      <c r="K254" s="45">
        <f t="shared" si="50"/>
        <v>368.00000000000006</v>
      </c>
    </row>
    <row r="255" spans="1:11" x14ac:dyDescent="0.25">
      <c r="A255" s="37" t="s">
        <v>183</v>
      </c>
      <c r="B255">
        <v>1</v>
      </c>
      <c r="C255" s="43">
        <v>144.65</v>
      </c>
      <c r="D255" s="43">
        <v>13.94</v>
      </c>
      <c r="E255" s="44">
        <v>563</v>
      </c>
      <c r="F255" s="43">
        <v>78.819999999999993</v>
      </c>
      <c r="G255" s="43">
        <v>72.5</v>
      </c>
      <c r="H255" s="43">
        <v>43.68</v>
      </c>
      <c r="I255" s="45">
        <f t="shared" si="49"/>
        <v>209.41</v>
      </c>
      <c r="J255" t="s">
        <v>138</v>
      </c>
      <c r="K255" s="45">
        <f t="shared" si="50"/>
        <v>368.00000000000006</v>
      </c>
    </row>
    <row r="256" spans="1:11" x14ac:dyDescent="0.25">
      <c r="A256" s="37" t="s">
        <v>183</v>
      </c>
      <c r="B256">
        <v>1</v>
      </c>
      <c r="C256" s="43">
        <v>144.65</v>
      </c>
      <c r="D256" s="43">
        <v>13.94</v>
      </c>
      <c r="E256" s="44">
        <v>563</v>
      </c>
      <c r="F256" s="43">
        <v>78.819999999999993</v>
      </c>
      <c r="G256" s="43">
        <v>72.5</v>
      </c>
      <c r="H256" s="43">
        <v>43.68</v>
      </c>
      <c r="I256" s="45">
        <f t="shared" si="49"/>
        <v>209.41</v>
      </c>
      <c r="J256" t="s">
        <v>138</v>
      </c>
      <c r="K256" s="45">
        <f t="shared" si="50"/>
        <v>368.00000000000006</v>
      </c>
    </row>
    <row r="257" spans="1:11" x14ac:dyDescent="0.25">
      <c r="A257" s="37" t="s">
        <v>183</v>
      </c>
      <c r="B257">
        <v>1</v>
      </c>
      <c r="C257" s="43">
        <v>144.65</v>
      </c>
      <c r="D257" s="43">
        <v>13.94</v>
      </c>
      <c r="E257" s="44">
        <v>563</v>
      </c>
      <c r="F257" s="43">
        <v>78.819999999999993</v>
      </c>
      <c r="G257" s="43">
        <v>72.5</v>
      </c>
      <c r="H257" s="43">
        <v>43.68</v>
      </c>
      <c r="I257" s="45">
        <f t="shared" si="49"/>
        <v>209.41</v>
      </c>
      <c r="J257" t="s">
        <v>138</v>
      </c>
      <c r="K257" s="45">
        <f t="shared" si="50"/>
        <v>368.00000000000006</v>
      </c>
    </row>
    <row r="258" spans="1:11" x14ac:dyDescent="0.25">
      <c r="A258" s="37" t="s">
        <v>183</v>
      </c>
      <c r="B258">
        <v>1</v>
      </c>
      <c r="C258" s="43">
        <v>144.65</v>
      </c>
      <c r="D258" s="43">
        <v>13.94</v>
      </c>
      <c r="E258" s="44">
        <v>563</v>
      </c>
      <c r="F258" s="43">
        <v>78.819999999999993</v>
      </c>
      <c r="G258" s="43">
        <v>72.5</v>
      </c>
      <c r="H258" s="43">
        <v>43.68</v>
      </c>
      <c r="I258" s="45">
        <f t="shared" si="49"/>
        <v>209.41</v>
      </c>
      <c r="J258" t="s">
        <v>138</v>
      </c>
      <c r="K258" s="45">
        <f t="shared" si="50"/>
        <v>368.00000000000006</v>
      </c>
    </row>
    <row r="259" spans="1:11" x14ac:dyDescent="0.25">
      <c r="A259" s="37" t="s">
        <v>185</v>
      </c>
      <c r="B259">
        <v>1</v>
      </c>
      <c r="C259" s="43">
        <v>281.61</v>
      </c>
      <c r="D259" s="43">
        <v>16.8</v>
      </c>
      <c r="E259" s="44">
        <v>796</v>
      </c>
      <c r="F259" s="43">
        <v>111.44</v>
      </c>
      <c r="G259" s="43">
        <v>72.5</v>
      </c>
      <c r="H259" s="43">
        <v>61.76</v>
      </c>
      <c r="I259" s="45">
        <f t="shared" si="49"/>
        <v>251.89</v>
      </c>
      <c r="J259" t="s">
        <v>138</v>
      </c>
      <c r="K259" s="45">
        <f t="shared" si="50"/>
        <v>550.29999999999995</v>
      </c>
    </row>
    <row r="260" spans="1:11" x14ac:dyDescent="0.25">
      <c r="A260" s="37" t="s">
        <v>185</v>
      </c>
      <c r="B260">
        <v>1</v>
      </c>
      <c r="C260" s="43">
        <v>281.61</v>
      </c>
      <c r="D260" s="43">
        <v>16.8</v>
      </c>
      <c r="E260" s="44">
        <v>796</v>
      </c>
      <c r="F260" s="43">
        <v>111.44</v>
      </c>
      <c r="G260" s="43">
        <v>72.5</v>
      </c>
      <c r="H260" s="43">
        <v>61.76</v>
      </c>
      <c r="I260" s="45">
        <f t="shared" si="49"/>
        <v>251.89</v>
      </c>
      <c r="J260" t="s">
        <v>138</v>
      </c>
      <c r="K260" s="45">
        <f t="shared" si="50"/>
        <v>550.29999999999995</v>
      </c>
    </row>
    <row r="261" spans="1:11" x14ac:dyDescent="0.25">
      <c r="A261" s="37" t="s">
        <v>185</v>
      </c>
      <c r="B261">
        <v>1</v>
      </c>
      <c r="C261" s="43">
        <v>281.61</v>
      </c>
      <c r="D261" s="43">
        <v>16.8</v>
      </c>
      <c r="E261" s="44">
        <v>796</v>
      </c>
      <c r="F261" s="43">
        <v>111.44</v>
      </c>
      <c r="G261" s="43">
        <v>72.5</v>
      </c>
      <c r="H261" s="43">
        <v>61.76</v>
      </c>
      <c r="I261" s="45">
        <f t="shared" si="49"/>
        <v>251.89</v>
      </c>
      <c r="J261" t="s">
        <v>138</v>
      </c>
      <c r="K261" s="45">
        <f t="shared" si="50"/>
        <v>550.29999999999995</v>
      </c>
    </row>
    <row r="262" spans="1:11" x14ac:dyDescent="0.25">
      <c r="A262" s="37" t="s">
        <v>185</v>
      </c>
      <c r="B262">
        <v>1</v>
      </c>
      <c r="C262" s="43">
        <v>281.61</v>
      </c>
      <c r="D262" s="43">
        <v>16.8</v>
      </c>
      <c r="E262" s="44">
        <v>796</v>
      </c>
      <c r="F262" s="43">
        <v>111.44</v>
      </c>
      <c r="G262" s="43">
        <v>72.5</v>
      </c>
      <c r="H262" s="43">
        <v>61.76</v>
      </c>
      <c r="I262" s="45">
        <f t="shared" si="49"/>
        <v>251.89</v>
      </c>
      <c r="J262" t="s">
        <v>138</v>
      </c>
      <c r="K262" s="45">
        <f t="shared" si="50"/>
        <v>550.29999999999995</v>
      </c>
    </row>
    <row r="263" spans="1:11" x14ac:dyDescent="0.25">
      <c r="A263" s="37" t="s">
        <v>185</v>
      </c>
      <c r="B263">
        <v>1</v>
      </c>
      <c r="C263" s="43">
        <v>281.61</v>
      </c>
      <c r="D263" s="43">
        <v>16.8</v>
      </c>
      <c r="E263" s="44">
        <v>796</v>
      </c>
      <c r="F263" s="43">
        <v>111.44</v>
      </c>
      <c r="G263" s="43">
        <v>72.5</v>
      </c>
      <c r="H263" s="43">
        <v>61.76</v>
      </c>
      <c r="I263" s="45">
        <f t="shared" si="49"/>
        <v>251.89</v>
      </c>
      <c r="J263" t="s">
        <v>138</v>
      </c>
      <c r="K263" s="45">
        <f t="shared" si="50"/>
        <v>550.29999999999995</v>
      </c>
    </row>
    <row r="264" spans="1:11" x14ac:dyDescent="0.25">
      <c r="A264" s="37" t="s">
        <v>185</v>
      </c>
      <c r="B264">
        <v>1</v>
      </c>
      <c r="C264" s="43">
        <v>281.61</v>
      </c>
      <c r="D264" s="43">
        <v>16.8</v>
      </c>
      <c r="E264" s="44">
        <v>796</v>
      </c>
      <c r="F264" s="43">
        <v>111.44</v>
      </c>
      <c r="G264" s="43">
        <v>72.5</v>
      </c>
      <c r="H264" s="43">
        <v>61.76</v>
      </c>
      <c r="I264" s="45">
        <f t="shared" si="49"/>
        <v>251.89</v>
      </c>
      <c r="J264" t="s">
        <v>138</v>
      </c>
      <c r="K264" s="45">
        <f t="shared" si="50"/>
        <v>550.29999999999995</v>
      </c>
    </row>
    <row r="265" spans="1:11" x14ac:dyDescent="0.25">
      <c r="A265" s="37" t="s">
        <v>179</v>
      </c>
      <c r="B265">
        <v>1</v>
      </c>
      <c r="C265" s="43">
        <v>256.38</v>
      </c>
      <c r="D265" s="43">
        <v>16.8</v>
      </c>
      <c r="E265" s="44">
        <v>565</v>
      </c>
      <c r="F265" s="43">
        <v>79.099999999999994</v>
      </c>
      <c r="G265" s="43">
        <v>66.5</v>
      </c>
      <c r="H265" s="43">
        <v>43.84</v>
      </c>
      <c r="I265" s="45">
        <f t="shared" si="49"/>
        <v>102.37999999999994</v>
      </c>
      <c r="J265" t="s">
        <v>138</v>
      </c>
      <c r="K265" s="45">
        <f t="shared" si="50"/>
        <v>375.55999999999995</v>
      </c>
    </row>
    <row r="266" spans="1:11" x14ac:dyDescent="0.25">
      <c r="A266" s="37" t="s">
        <v>179</v>
      </c>
      <c r="B266">
        <v>1</v>
      </c>
      <c r="C266" s="43">
        <v>256.38</v>
      </c>
      <c r="D266" s="43">
        <v>16.8</v>
      </c>
      <c r="E266" s="44">
        <v>565</v>
      </c>
      <c r="F266" s="43">
        <v>79.099999999999994</v>
      </c>
      <c r="G266" s="43">
        <v>66.5</v>
      </c>
      <c r="H266" s="43">
        <v>43.84</v>
      </c>
      <c r="I266" s="45">
        <f t="shared" si="49"/>
        <v>102.37999999999994</v>
      </c>
      <c r="J266" t="s">
        <v>138</v>
      </c>
      <c r="K266" s="45">
        <f t="shared" si="50"/>
        <v>375.55999999999995</v>
      </c>
    </row>
    <row r="267" spans="1:11" x14ac:dyDescent="0.25">
      <c r="A267" s="37" t="s">
        <v>179</v>
      </c>
      <c r="B267">
        <v>1</v>
      </c>
      <c r="C267" s="43">
        <v>256.38</v>
      </c>
      <c r="D267" s="43">
        <v>16.8</v>
      </c>
      <c r="E267" s="44">
        <v>565</v>
      </c>
      <c r="F267" s="43">
        <v>79.099999999999994</v>
      </c>
      <c r="G267" s="43">
        <v>66.5</v>
      </c>
      <c r="H267" s="43">
        <v>43.84</v>
      </c>
      <c r="I267" s="45">
        <f t="shared" si="49"/>
        <v>102.37999999999994</v>
      </c>
      <c r="J267" t="s">
        <v>138</v>
      </c>
      <c r="K267" s="45">
        <f t="shared" si="50"/>
        <v>375.55999999999995</v>
      </c>
    </row>
    <row r="268" spans="1:11" x14ac:dyDescent="0.25">
      <c r="A268" s="37" t="s">
        <v>183</v>
      </c>
      <c r="B268">
        <v>1</v>
      </c>
      <c r="C268" s="43">
        <v>141.21</v>
      </c>
      <c r="D268" s="43">
        <v>16.8</v>
      </c>
      <c r="E268" s="44">
        <v>563</v>
      </c>
      <c r="F268" s="43">
        <v>78.819999999999993</v>
      </c>
      <c r="G268" s="43">
        <v>72.5</v>
      </c>
      <c r="H268" s="43">
        <v>43.68</v>
      </c>
      <c r="I268" s="45">
        <f t="shared" si="49"/>
        <v>209.98999999999998</v>
      </c>
      <c r="J268" t="s">
        <v>138</v>
      </c>
      <c r="K268" s="45">
        <f t="shared" si="50"/>
        <v>368.00000000000006</v>
      </c>
    </row>
    <row r="269" spans="1:11" x14ac:dyDescent="0.25">
      <c r="A269" s="37" t="s">
        <v>183</v>
      </c>
      <c r="B269">
        <v>1</v>
      </c>
      <c r="C269" s="43">
        <v>141.21</v>
      </c>
      <c r="D269" s="43">
        <v>16.8</v>
      </c>
      <c r="E269" s="44">
        <v>563</v>
      </c>
      <c r="F269" s="43">
        <v>78.819999999999993</v>
      </c>
      <c r="G269" s="43">
        <v>72.5</v>
      </c>
      <c r="H269" s="43">
        <v>43.68</v>
      </c>
      <c r="I269" s="45">
        <f t="shared" si="49"/>
        <v>209.98999999999998</v>
      </c>
      <c r="J269" t="s">
        <v>138</v>
      </c>
      <c r="K269" s="45">
        <f t="shared" si="50"/>
        <v>368.00000000000006</v>
      </c>
    </row>
    <row r="270" spans="1:11" x14ac:dyDescent="0.25">
      <c r="A270" s="37" t="s">
        <v>183</v>
      </c>
      <c r="B270">
        <v>1</v>
      </c>
      <c r="C270" s="43">
        <v>141.21</v>
      </c>
      <c r="D270" s="43">
        <v>16.8</v>
      </c>
      <c r="E270" s="44">
        <v>563</v>
      </c>
      <c r="F270" s="43">
        <v>78.819999999999993</v>
      </c>
      <c r="G270" s="43">
        <v>72.5</v>
      </c>
      <c r="H270" s="43">
        <v>43.68</v>
      </c>
      <c r="I270" s="45">
        <f t="shared" si="49"/>
        <v>209.98999999999998</v>
      </c>
      <c r="J270" t="s">
        <v>138</v>
      </c>
      <c r="K270" s="45">
        <f t="shared" si="50"/>
        <v>368.00000000000006</v>
      </c>
    </row>
    <row r="271" spans="1:11" x14ac:dyDescent="0.25">
      <c r="A271" s="37" t="s">
        <v>183</v>
      </c>
      <c r="B271">
        <v>1</v>
      </c>
      <c r="C271" s="43">
        <v>141.21</v>
      </c>
      <c r="D271" s="43">
        <v>16.8</v>
      </c>
      <c r="E271" s="44">
        <v>563</v>
      </c>
      <c r="F271" s="43">
        <v>78.819999999999993</v>
      </c>
      <c r="G271" s="43">
        <v>72.5</v>
      </c>
      <c r="H271" s="43">
        <v>43.68</v>
      </c>
      <c r="I271" s="45">
        <f t="shared" si="49"/>
        <v>209.98999999999998</v>
      </c>
      <c r="J271" t="s">
        <v>138</v>
      </c>
      <c r="K271" s="45">
        <f t="shared" si="50"/>
        <v>368.00000000000006</v>
      </c>
    </row>
    <row r="272" spans="1:11" x14ac:dyDescent="0.25">
      <c r="A272" s="37" t="s">
        <v>183</v>
      </c>
      <c r="B272">
        <v>1</v>
      </c>
      <c r="C272" s="43">
        <v>141.21</v>
      </c>
      <c r="D272" s="43">
        <v>16.8</v>
      </c>
      <c r="E272" s="44">
        <v>563</v>
      </c>
      <c r="F272" s="43">
        <v>78.819999999999993</v>
      </c>
      <c r="G272" s="43">
        <v>72.5</v>
      </c>
      <c r="H272" s="43">
        <v>43.68</v>
      </c>
      <c r="I272" s="45">
        <f t="shared" si="49"/>
        <v>209.98999999999998</v>
      </c>
      <c r="J272" t="s">
        <v>138</v>
      </c>
      <c r="K272" s="45">
        <f t="shared" si="50"/>
        <v>368.00000000000006</v>
      </c>
    </row>
    <row r="273" spans="1:11" x14ac:dyDescent="0.25">
      <c r="A273" s="37" t="s">
        <v>183</v>
      </c>
      <c r="B273">
        <v>1</v>
      </c>
      <c r="C273" s="43">
        <v>141.21</v>
      </c>
      <c r="D273" s="43">
        <v>16.8</v>
      </c>
      <c r="E273" s="44">
        <v>563</v>
      </c>
      <c r="F273" s="43">
        <v>78.819999999999993</v>
      </c>
      <c r="G273" s="43">
        <v>72.5</v>
      </c>
      <c r="H273" s="43">
        <v>43.68</v>
      </c>
      <c r="I273" s="45">
        <f t="shared" si="49"/>
        <v>209.98999999999998</v>
      </c>
      <c r="J273" t="s">
        <v>138</v>
      </c>
      <c r="K273" s="45">
        <f t="shared" si="50"/>
        <v>368.00000000000006</v>
      </c>
    </row>
    <row r="274" spans="1:11" x14ac:dyDescent="0.25">
      <c r="A274" s="37" t="s">
        <v>183</v>
      </c>
      <c r="B274">
        <v>1</v>
      </c>
      <c r="C274" s="43">
        <v>141.21</v>
      </c>
      <c r="D274" s="43">
        <v>16.8</v>
      </c>
      <c r="E274" s="44">
        <v>563</v>
      </c>
      <c r="F274" s="43">
        <v>78.819999999999993</v>
      </c>
      <c r="G274" s="43">
        <v>72.5</v>
      </c>
      <c r="H274" s="43">
        <v>43.68</v>
      </c>
      <c r="I274" s="45">
        <f t="shared" si="49"/>
        <v>209.98999999999998</v>
      </c>
      <c r="J274" t="s">
        <v>138</v>
      </c>
      <c r="K274" s="45">
        <f t="shared" si="50"/>
        <v>368.00000000000006</v>
      </c>
    </row>
    <row r="275" spans="1:11" x14ac:dyDescent="0.25">
      <c r="A275" s="37" t="s">
        <v>181</v>
      </c>
      <c r="B275">
        <v>1</v>
      </c>
      <c r="C275" s="43">
        <v>360.35</v>
      </c>
      <c r="D275" s="43">
        <v>16.8</v>
      </c>
      <c r="E275" s="44">
        <v>852</v>
      </c>
      <c r="F275" s="43">
        <v>119.28</v>
      </c>
      <c r="G275" s="43">
        <v>86</v>
      </c>
      <c r="H275" s="43">
        <v>66.099999999999994</v>
      </c>
      <c r="I275" s="45">
        <f t="shared" si="49"/>
        <v>203.47000000000003</v>
      </c>
      <c r="J275" t="s">
        <v>138</v>
      </c>
      <c r="K275" s="45">
        <f t="shared" si="50"/>
        <v>580.62</v>
      </c>
    </row>
    <row r="276" spans="1:11" x14ac:dyDescent="0.25">
      <c r="A276" s="37" t="s">
        <v>181</v>
      </c>
      <c r="B276">
        <v>1</v>
      </c>
      <c r="C276" s="43">
        <v>360.35</v>
      </c>
      <c r="D276" s="43">
        <v>16.8</v>
      </c>
      <c r="E276" s="44">
        <v>852</v>
      </c>
      <c r="F276" s="43">
        <v>119.28</v>
      </c>
      <c r="G276" s="43">
        <v>86</v>
      </c>
      <c r="H276" s="43">
        <v>66.099999999999994</v>
      </c>
      <c r="I276" s="45">
        <f t="shared" si="49"/>
        <v>203.47000000000003</v>
      </c>
      <c r="J276" t="s">
        <v>138</v>
      </c>
      <c r="K276" s="45">
        <f t="shared" si="50"/>
        <v>580.62</v>
      </c>
    </row>
    <row r="277" spans="1:11" x14ac:dyDescent="0.25">
      <c r="A277" s="42" t="s">
        <v>181</v>
      </c>
      <c r="B277">
        <v>1</v>
      </c>
      <c r="C277" s="43">
        <v>360.35</v>
      </c>
      <c r="D277" s="43">
        <f>16.8+172</f>
        <v>188.8</v>
      </c>
      <c r="E277" s="44">
        <v>1711.53</v>
      </c>
      <c r="F277" s="43"/>
      <c r="G277" s="43"/>
      <c r="H277" s="43">
        <v>918.1</v>
      </c>
      <c r="I277" s="45">
        <f t="shared" si="49"/>
        <v>244.27999999999986</v>
      </c>
      <c r="J277" t="s">
        <v>138</v>
      </c>
      <c r="K277" s="45">
        <f t="shared" si="50"/>
        <v>793.43</v>
      </c>
    </row>
    <row r="278" spans="1:11" x14ac:dyDescent="0.25">
      <c r="A278" s="37" t="s">
        <v>181</v>
      </c>
      <c r="B278">
        <v>1</v>
      </c>
      <c r="C278" s="43">
        <v>360.35</v>
      </c>
      <c r="D278" s="43">
        <v>16.8</v>
      </c>
      <c r="E278" s="44">
        <v>950</v>
      </c>
      <c r="F278" s="43">
        <v>175.75</v>
      </c>
      <c r="G278" s="43">
        <v>86</v>
      </c>
      <c r="H278" s="43">
        <v>73.709999999999994</v>
      </c>
      <c r="I278" s="45">
        <f t="shared" si="49"/>
        <v>237.39</v>
      </c>
      <c r="J278" t="s">
        <v>138</v>
      </c>
      <c r="K278" s="45">
        <f t="shared" si="50"/>
        <v>614.54</v>
      </c>
    </row>
    <row r="279" spans="1:11" x14ac:dyDescent="0.25">
      <c r="A279" s="37" t="s">
        <v>181</v>
      </c>
      <c r="B279">
        <v>1</v>
      </c>
      <c r="C279" s="43">
        <v>360.35</v>
      </c>
      <c r="D279" s="43">
        <v>16.8</v>
      </c>
      <c r="E279" s="44">
        <v>950</v>
      </c>
      <c r="F279" s="43">
        <v>175.75</v>
      </c>
      <c r="G279" s="43">
        <v>86</v>
      </c>
      <c r="H279" s="43">
        <v>73.709999999999994</v>
      </c>
      <c r="I279" s="45">
        <f t="shared" si="49"/>
        <v>237.39</v>
      </c>
      <c r="J279" t="s">
        <v>138</v>
      </c>
      <c r="K279" s="45">
        <f t="shared" si="50"/>
        <v>614.54</v>
      </c>
    </row>
    <row r="280" spans="1:11" x14ac:dyDescent="0.25">
      <c r="A280" s="37" t="s">
        <v>181</v>
      </c>
      <c r="B280">
        <v>1</v>
      </c>
      <c r="C280" s="43">
        <v>360.35</v>
      </c>
      <c r="D280" s="43">
        <v>16.8</v>
      </c>
      <c r="E280" s="44">
        <v>852</v>
      </c>
      <c r="F280" s="43">
        <v>119.28</v>
      </c>
      <c r="G280" s="43">
        <v>86</v>
      </c>
      <c r="H280" s="43">
        <v>66.099999999999994</v>
      </c>
      <c r="I280" s="45">
        <f t="shared" si="49"/>
        <v>203.47000000000003</v>
      </c>
      <c r="J280" t="s">
        <v>138</v>
      </c>
      <c r="K280" s="45">
        <f t="shared" si="50"/>
        <v>580.62</v>
      </c>
    </row>
    <row r="281" spans="1:11" x14ac:dyDescent="0.25">
      <c r="A281" s="37" t="s">
        <v>181</v>
      </c>
      <c r="B281">
        <v>1</v>
      </c>
      <c r="C281" s="43">
        <v>360.35</v>
      </c>
      <c r="D281" s="43">
        <v>16.8</v>
      </c>
      <c r="E281" s="44">
        <v>852</v>
      </c>
      <c r="F281" s="43">
        <v>119.28</v>
      </c>
      <c r="G281" s="43">
        <v>86</v>
      </c>
      <c r="H281" s="43">
        <v>66.099999999999994</v>
      </c>
      <c r="I281" s="45">
        <f t="shared" si="49"/>
        <v>203.47000000000003</v>
      </c>
      <c r="J281" t="s">
        <v>138</v>
      </c>
      <c r="K281" s="45">
        <f t="shared" si="50"/>
        <v>580.62</v>
      </c>
    </row>
    <row r="282" spans="1:11" x14ac:dyDescent="0.25">
      <c r="A282" s="37" t="s">
        <v>145</v>
      </c>
      <c r="B282">
        <v>1</v>
      </c>
      <c r="C282" s="43">
        <v>411.2</v>
      </c>
      <c r="D282" s="43">
        <v>0</v>
      </c>
      <c r="E282" s="44">
        <v>722</v>
      </c>
      <c r="F282" s="43">
        <v>101.08</v>
      </c>
      <c r="G282" s="43">
        <v>86</v>
      </c>
      <c r="H282" s="43">
        <v>56.01</v>
      </c>
      <c r="I282" s="45">
        <f t="shared" si="49"/>
        <v>67.70999999999998</v>
      </c>
      <c r="J282" t="s">
        <v>138</v>
      </c>
      <c r="K282" s="45">
        <f t="shared" si="50"/>
        <v>478.91</v>
      </c>
    </row>
    <row r="283" spans="1:11" x14ac:dyDescent="0.25">
      <c r="A283" s="37" t="s">
        <v>145</v>
      </c>
      <c r="B283">
        <v>1</v>
      </c>
      <c r="C283" s="43">
        <v>411.2</v>
      </c>
      <c r="D283" s="43">
        <v>0</v>
      </c>
      <c r="E283" s="44">
        <v>722</v>
      </c>
      <c r="F283" s="43">
        <v>101.08</v>
      </c>
      <c r="G283" s="43">
        <v>86</v>
      </c>
      <c r="H283" s="43">
        <v>56.01</v>
      </c>
      <c r="I283" s="45">
        <f t="shared" si="49"/>
        <v>67.70999999999998</v>
      </c>
      <c r="J283" t="s">
        <v>138</v>
      </c>
      <c r="K283" s="45">
        <f t="shared" si="50"/>
        <v>478.91</v>
      </c>
    </row>
    <row r="284" spans="1:11" x14ac:dyDescent="0.25">
      <c r="A284" s="37" t="s">
        <v>145</v>
      </c>
      <c r="B284">
        <v>1</v>
      </c>
      <c r="C284" s="43">
        <v>411.2</v>
      </c>
      <c r="D284" s="43">
        <v>0</v>
      </c>
      <c r="E284" s="44">
        <v>722</v>
      </c>
      <c r="F284" s="43">
        <v>101.08</v>
      </c>
      <c r="G284" s="43">
        <v>86</v>
      </c>
      <c r="H284" s="43">
        <v>56.01</v>
      </c>
      <c r="I284" s="45">
        <f t="shared" si="49"/>
        <v>67.70999999999998</v>
      </c>
      <c r="J284" t="s">
        <v>138</v>
      </c>
      <c r="K284" s="45">
        <f t="shared" si="50"/>
        <v>478.91</v>
      </c>
    </row>
    <row r="285" spans="1:11" x14ac:dyDescent="0.25">
      <c r="A285" s="37" t="s">
        <v>145</v>
      </c>
      <c r="B285">
        <v>1</v>
      </c>
      <c r="C285" s="43">
        <v>411.2</v>
      </c>
      <c r="D285" s="43">
        <v>0</v>
      </c>
      <c r="E285" s="44">
        <v>722</v>
      </c>
      <c r="F285" s="43">
        <v>101.08</v>
      </c>
      <c r="G285" s="43">
        <v>86</v>
      </c>
      <c r="H285" s="43">
        <v>56.01</v>
      </c>
      <c r="I285" s="45">
        <f t="shared" si="49"/>
        <v>67.70999999999998</v>
      </c>
      <c r="J285" t="s">
        <v>138</v>
      </c>
      <c r="K285" s="45">
        <f t="shared" si="50"/>
        <v>478.91</v>
      </c>
    </row>
    <row r="286" spans="1:11" x14ac:dyDescent="0.25">
      <c r="A286" s="37" t="s">
        <v>145</v>
      </c>
      <c r="B286">
        <v>1</v>
      </c>
      <c r="C286" s="43">
        <v>411.2</v>
      </c>
      <c r="D286" s="43">
        <v>0</v>
      </c>
      <c r="E286" s="44">
        <v>722</v>
      </c>
      <c r="F286" s="43">
        <v>101.08</v>
      </c>
      <c r="G286" s="43">
        <v>86</v>
      </c>
      <c r="H286" s="43">
        <v>56.01</v>
      </c>
      <c r="I286" s="45">
        <f t="shared" si="49"/>
        <v>67.70999999999998</v>
      </c>
      <c r="J286" t="s">
        <v>138</v>
      </c>
      <c r="K286" s="45">
        <f t="shared" si="50"/>
        <v>478.91</v>
      </c>
    </row>
    <row r="287" spans="1:11" x14ac:dyDescent="0.25">
      <c r="A287" s="37" t="s">
        <v>145</v>
      </c>
      <c r="B287">
        <v>1</v>
      </c>
      <c r="C287" s="43">
        <v>411.2</v>
      </c>
      <c r="D287" s="43">
        <v>0</v>
      </c>
      <c r="E287" s="44">
        <v>722</v>
      </c>
      <c r="F287" s="43">
        <v>101.08</v>
      </c>
      <c r="G287" s="43">
        <v>86</v>
      </c>
      <c r="H287" s="43">
        <v>56.01</v>
      </c>
      <c r="I287" s="45">
        <f t="shared" si="49"/>
        <v>67.70999999999998</v>
      </c>
      <c r="J287" t="s">
        <v>138</v>
      </c>
      <c r="K287" s="45">
        <f t="shared" si="50"/>
        <v>478.91</v>
      </c>
    </row>
    <row r="288" spans="1:11" x14ac:dyDescent="0.25">
      <c r="A288" s="37" t="s">
        <v>145</v>
      </c>
      <c r="B288">
        <v>1</v>
      </c>
      <c r="C288" s="43">
        <v>411.2</v>
      </c>
      <c r="D288" s="43">
        <v>0</v>
      </c>
      <c r="E288" s="44">
        <v>722</v>
      </c>
      <c r="F288" s="43">
        <v>101.08</v>
      </c>
      <c r="G288" s="43">
        <v>86</v>
      </c>
      <c r="H288" s="43">
        <v>56.01</v>
      </c>
      <c r="I288" s="45">
        <f t="shared" si="49"/>
        <v>67.70999999999998</v>
      </c>
      <c r="J288" t="s">
        <v>138</v>
      </c>
      <c r="K288" s="45">
        <f t="shared" si="50"/>
        <v>478.91</v>
      </c>
    </row>
    <row r="289" spans="1:11" x14ac:dyDescent="0.25">
      <c r="A289" s="37" t="s">
        <v>145</v>
      </c>
      <c r="B289">
        <v>1</v>
      </c>
      <c r="C289" s="43">
        <v>411.2</v>
      </c>
      <c r="D289" s="43">
        <v>0</v>
      </c>
      <c r="E289" s="44">
        <v>722</v>
      </c>
      <c r="F289" s="43">
        <v>101.08</v>
      </c>
      <c r="G289" s="43">
        <v>86</v>
      </c>
      <c r="H289" s="43">
        <v>56.01</v>
      </c>
      <c r="I289" s="45">
        <f t="shared" si="49"/>
        <v>67.70999999999998</v>
      </c>
      <c r="J289" t="s">
        <v>138</v>
      </c>
      <c r="K289" s="45">
        <f t="shared" si="50"/>
        <v>478.91</v>
      </c>
    </row>
    <row r="290" spans="1:11" x14ac:dyDescent="0.25">
      <c r="A290" s="37" t="s">
        <v>145</v>
      </c>
      <c r="B290">
        <v>1</v>
      </c>
      <c r="C290" s="43">
        <v>411.2</v>
      </c>
      <c r="D290" s="43">
        <v>0</v>
      </c>
      <c r="E290" s="44">
        <v>771</v>
      </c>
      <c r="F290" s="43">
        <v>107.94</v>
      </c>
      <c r="G290" s="43">
        <v>86</v>
      </c>
      <c r="H290" s="43">
        <v>59.82</v>
      </c>
      <c r="I290" s="45">
        <f t="shared" si="49"/>
        <v>106.03999999999991</v>
      </c>
      <c r="J290" t="s">
        <v>138</v>
      </c>
      <c r="K290" s="45">
        <f t="shared" si="50"/>
        <v>517.24</v>
      </c>
    </row>
    <row r="291" spans="1:11" x14ac:dyDescent="0.25">
      <c r="A291" s="37" t="s">
        <v>145</v>
      </c>
      <c r="B291">
        <v>1</v>
      </c>
      <c r="C291" s="43">
        <v>411.2</v>
      </c>
      <c r="D291" s="43">
        <v>0</v>
      </c>
      <c r="E291" s="44">
        <v>800</v>
      </c>
      <c r="F291" s="43">
        <v>112</v>
      </c>
      <c r="G291" s="43">
        <v>86</v>
      </c>
      <c r="H291" s="43">
        <v>62.07</v>
      </c>
      <c r="I291" s="45">
        <f t="shared" si="49"/>
        <v>128.72999999999996</v>
      </c>
      <c r="J291" t="s">
        <v>138</v>
      </c>
      <c r="K291" s="45">
        <f t="shared" si="50"/>
        <v>539.92999999999995</v>
      </c>
    </row>
    <row r="292" spans="1:11" x14ac:dyDescent="0.25">
      <c r="A292" s="37" t="s">
        <v>186</v>
      </c>
      <c r="B292">
        <v>1</v>
      </c>
      <c r="C292" s="43">
        <v>426.4</v>
      </c>
      <c r="D292" s="43">
        <v>0</v>
      </c>
      <c r="E292" s="44">
        <v>805</v>
      </c>
      <c r="F292" s="43">
        <v>112.7</v>
      </c>
      <c r="G292" s="43">
        <v>91.5</v>
      </c>
      <c r="H292" s="43">
        <v>62.46</v>
      </c>
      <c r="I292" s="45">
        <f t="shared" si="49"/>
        <v>111.93999999999994</v>
      </c>
      <c r="J292" t="s">
        <v>138</v>
      </c>
      <c r="K292" s="45">
        <f t="shared" si="50"/>
        <v>538.33999999999992</v>
      </c>
    </row>
    <row r="293" spans="1:11" x14ac:dyDescent="0.25">
      <c r="A293" s="37" t="s">
        <v>186</v>
      </c>
      <c r="B293">
        <v>1</v>
      </c>
      <c r="C293" s="43">
        <v>426.4</v>
      </c>
      <c r="D293" s="43">
        <v>0</v>
      </c>
      <c r="E293" s="44">
        <v>805</v>
      </c>
      <c r="F293" s="43">
        <v>112.7</v>
      </c>
      <c r="G293" s="43">
        <v>91.5</v>
      </c>
      <c r="H293" s="43">
        <v>62.46</v>
      </c>
      <c r="I293" s="45">
        <f t="shared" si="49"/>
        <v>111.93999999999994</v>
      </c>
      <c r="J293" t="s">
        <v>138</v>
      </c>
      <c r="K293" s="45">
        <f t="shared" si="50"/>
        <v>538.33999999999992</v>
      </c>
    </row>
    <row r="294" spans="1:11" x14ac:dyDescent="0.25">
      <c r="A294" s="37" t="s">
        <v>186</v>
      </c>
      <c r="B294">
        <v>1</v>
      </c>
      <c r="C294" s="43">
        <v>426.4</v>
      </c>
      <c r="D294" s="43">
        <v>0</v>
      </c>
      <c r="E294" s="44">
        <v>805</v>
      </c>
      <c r="F294" s="43">
        <v>112.7</v>
      </c>
      <c r="G294" s="43">
        <v>91.5</v>
      </c>
      <c r="H294" s="43">
        <v>62.46</v>
      </c>
      <c r="I294" s="45">
        <f t="shared" si="49"/>
        <v>111.93999999999994</v>
      </c>
      <c r="J294" t="s">
        <v>138</v>
      </c>
      <c r="K294" s="45">
        <f t="shared" si="50"/>
        <v>538.33999999999992</v>
      </c>
    </row>
    <row r="295" spans="1:11" x14ac:dyDescent="0.25">
      <c r="A295" s="37" t="s">
        <v>186</v>
      </c>
      <c r="B295">
        <v>1</v>
      </c>
      <c r="C295" s="43">
        <v>426.4</v>
      </c>
      <c r="D295" s="43">
        <v>0</v>
      </c>
      <c r="E295" s="44">
        <v>805</v>
      </c>
      <c r="F295" s="43">
        <v>112.7</v>
      </c>
      <c r="G295" s="43">
        <v>91.5</v>
      </c>
      <c r="H295" s="43">
        <v>62.46</v>
      </c>
      <c r="I295" s="45">
        <f t="shared" si="49"/>
        <v>111.93999999999994</v>
      </c>
      <c r="J295" t="s">
        <v>138</v>
      </c>
      <c r="K295" s="45">
        <f t="shared" si="50"/>
        <v>538.33999999999992</v>
      </c>
    </row>
    <row r="296" spans="1:11" x14ac:dyDescent="0.25">
      <c r="A296" s="37" t="s">
        <v>186</v>
      </c>
      <c r="B296">
        <v>1</v>
      </c>
      <c r="C296" s="43">
        <v>426.4</v>
      </c>
      <c r="D296" s="43">
        <v>0</v>
      </c>
      <c r="E296" s="44">
        <v>805</v>
      </c>
      <c r="F296" s="43">
        <v>112.7</v>
      </c>
      <c r="G296" s="43">
        <v>91.5</v>
      </c>
      <c r="H296" s="43">
        <v>62.46</v>
      </c>
      <c r="I296" s="45">
        <f t="shared" si="49"/>
        <v>111.93999999999994</v>
      </c>
      <c r="J296" t="s">
        <v>138</v>
      </c>
      <c r="K296" s="45">
        <f t="shared" si="50"/>
        <v>538.33999999999992</v>
      </c>
    </row>
    <row r="297" spans="1:11" x14ac:dyDescent="0.25">
      <c r="A297" s="37" t="s">
        <v>186</v>
      </c>
      <c r="B297">
        <v>1</v>
      </c>
      <c r="C297" s="43">
        <v>426.4</v>
      </c>
      <c r="D297" s="43">
        <v>0</v>
      </c>
      <c r="E297" s="44">
        <v>805</v>
      </c>
      <c r="F297" s="43">
        <v>112.7</v>
      </c>
      <c r="G297" s="43">
        <v>91.5</v>
      </c>
      <c r="H297" s="43">
        <v>62.46</v>
      </c>
      <c r="I297" s="45">
        <f t="shared" si="49"/>
        <v>111.93999999999994</v>
      </c>
      <c r="J297" t="s">
        <v>138</v>
      </c>
      <c r="K297" s="45">
        <f t="shared" si="50"/>
        <v>538.33999999999992</v>
      </c>
    </row>
    <row r="298" spans="1:11" x14ac:dyDescent="0.25">
      <c r="A298" s="37" t="s">
        <v>187</v>
      </c>
      <c r="B298">
        <v>1</v>
      </c>
      <c r="C298" s="43">
        <v>197.5</v>
      </c>
      <c r="D298" s="43">
        <v>30</v>
      </c>
      <c r="E298" s="44">
        <v>580</v>
      </c>
      <c r="F298" s="43">
        <v>81.2</v>
      </c>
      <c r="G298" s="43">
        <v>72.5</v>
      </c>
      <c r="H298" s="43">
        <v>45</v>
      </c>
      <c r="I298" s="45">
        <f t="shared" si="49"/>
        <v>153.80000000000001</v>
      </c>
      <c r="J298" t="s">
        <v>138</v>
      </c>
      <c r="K298" s="45">
        <f t="shared" si="50"/>
        <v>381.3</v>
      </c>
    </row>
    <row r="299" spans="1:11" x14ac:dyDescent="0.25">
      <c r="A299" s="37" t="s">
        <v>187</v>
      </c>
      <c r="B299">
        <v>1</v>
      </c>
      <c r="C299" s="43">
        <v>197.5</v>
      </c>
      <c r="D299" s="43">
        <v>30</v>
      </c>
      <c r="E299" s="44">
        <v>580</v>
      </c>
      <c r="F299" s="43">
        <v>81.2</v>
      </c>
      <c r="G299" s="43">
        <v>72.5</v>
      </c>
      <c r="H299" s="43">
        <v>45</v>
      </c>
      <c r="I299" s="45">
        <f t="shared" si="49"/>
        <v>153.80000000000001</v>
      </c>
      <c r="J299" t="s">
        <v>138</v>
      </c>
      <c r="K299" s="45">
        <f t="shared" si="50"/>
        <v>381.3</v>
      </c>
    </row>
    <row r="300" spans="1:11" x14ac:dyDescent="0.25">
      <c r="A300" s="37" t="s">
        <v>187</v>
      </c>
      <c r="B300">
        <v>1</v>
      </c>
      <c r="C300" s="43">
        <v>197.5</v>
      </c>
      <c r="D300" s="43">
        <v>30</v>
      </c>
      <c r="E300" s="44">
        <v>580</v>
      </c>
      <c r="F300" s="43">
        <v>81.2</v>
      </c>
      <c r="G300" s="43">
        <v>72.5</v>
      </c>
      <c r="H300" s="43">
        <v>45</v>
      </c>
      <c r="I300" s="45">
        <f t="shared" si="49"/>
        <v>153.80000000000001</v>
      </c>
      <c r="J300" t="s">
        <v>138</v>
      </c>
      <c r="K300" s="45">
        <f t="shared" si="50"/>
        <v>381.3</v>
      </c>
    </row>
    <row r="301" spans="1:11" x14ac:dyDescent="0.25">
      <c r="A301" s="37" t="s">
        <v>187</v>
      </c>
      <c r="B301">
        <v>1</v>
      </c>
      <c r="C301" s="43">
        <v>197.5</v>
      </c>
      <c r="D301" s="43">
        <v>30</v>
      </c>
      <c r="E301" s="44">
        <v>580</v>
      </c>
      <c r="F301" s="43">
        <v>81.2</v>
      </c>
      <c r="G301" s="43">
        <v>72.5</v>
      </c>
      <c r="H301" s="43">
        <v>45</v>
      </c>
      <c r="I301" s="45">
        <f t="shared" si="49"/>
        <v>153.80000000000001</v>
      </c>
      <c r="J301" t="s">
        <v>138</v>
      </c>
      <c r="K301" s="45">
        <f t="shared" si="50"/>
        <v>381.3</v>
      </c>
    </row>
    <row r="302" spans="1:11" x14ac:dyDescent="0.25">
      <c r="A302" s="37" t="s">
        <v>187</v>
      </c>
      <c r="B302">
        <v>1</v>
      </c>
      <c r="C302" s="43">
        <v>197.5</v>
      </c>
      <c r="D302" s="43">
        <v>30</v>
      </c>
      <c r="E302" s="44">
        <v>580</v>
      </c>
      <c r="F302" s="43">
        <v>81.2</v>
      </c>
      <c r="G302" s="43">
        <v>72.5</v>
      </c>
      <c r="H302" s="43">
        <v>45</v>
      </c>
      <c r="I302" s="45">
        <f t="shared" si="49"/>
        <v>153.80000000000001</v>
      </c>
      <c r="J302" t="s">
        <v>138</v>
      </c>
      <c r="K302" s="45">
        <f t="shared" si="50"/>
        <v>381.3</v>
      </c>
    </row>
    <row r="303" spans="1:11" x14ac:dyDescent="0.25">
      <c r="A303" s="37" t="s">
        <v>187</v>
      </c>
      <c r="B303">
        <v>1</v>
      </c>
      <c r="C303" s="43">
        <v>197.5</v>
      </c>
      <c r="D303" s="43">
        <v>30</v>
      </c>
      <c r="E303" s="44">
        <v>580</v>
      </c>
      <c r="F303" s="43">
        <v>81.2</v>
      </c>
      <c r="G303" s="43">
        <v>72.5</v>
      </c>
      <c r="H303" s="43">
        <v>45</v>
      </c>
      <c r="I303" s="45">
        <f t="shared" si="49"/>
        <v>153.80000000000001</v>
      </c>
      <c r="J303" t="s">
        <v>138</v>
      </c>
      <c r="K303" s="45">
        <f t="shared" si="50"/>
        <v>381.3</v>
      </c>
    </row>
    <row r="304" spans="1:11" x14ac:dyDescent="0.25">
      <c r="A304" s="37" t="s">
        <v>187</v>
      </c>
      <c r="B304">
        <v>1</v>
      </c>
      <c r="C304" s="43">
        <v>197.5</v>
      </c>
      <c r="D304" s="43">
        <v>30</v>
      </c>
      <c r="E304" s="44">
        <v>580</v>
      </c>
      <c r="F304" s="43">
        <v>81.2</v>
      </c>
      <c r="G304" s="43">
        <v>72.5</v>
      </c>
      <c r="H304" s="43">
        <v>45</v>
      </c>
      <c r="I304" s="45">
        <f t="shared" si="49"/>
        <v>153.80000000000001</v>
      </c>
      <c r="J304" t="s">
        <v>138</v>
      </c>
      <c r="K304" s="45">
        <f t="shared" si="50"/>
        <v>381.3</v>
      </c>
    </row>
    <row r="305" spans="1:11" x14ac:dyDescent="0.25">
      <c r="A305" s="37" t="s">
        <v>187</v>
      </c>
      <c r="B305">
        <v>1</v>
      </c>
      <c r="C305" s="43">
        <v>197.5</v>
      </c>
      <c r="D305" s="43">
        <v>30</v>
      </c>
      <c r="E305" s="44">
        <v>580</v>
      </c>
      <c r="F305" s="43">
        <v>81.2</v>
      </c>
      <c r="G305" s="43">
        <v>72.5</v>
      </c>
      <c r="H305" s="43">
        <v>45</v>
      </c>
      <c r="I305" s="45">
        <f t="shared" si="49"/>
        <v>153.80000000000001</v>
      </c>
      <c r="J305" t="s">
        <v>138</v>
      </c>
      <c r="K305" s="45">
        <f t="shared" si="50"/>
        <v>381.3</v>
      </c>
    </row>
    <row r="306" spans="1:11" hidden="1" x14ac:dyDescent="0.25">
      <c r="A306" t="s">
        <v>187</v>
      </c>
      <c r="B306">
        <v>1</v>
      </c>
      <c r="C306" s="43">
        <v>197.5</v>
      </c>
      <c r="D306" s="43">
        <v>30</v>
      </c>
      <c r="E306" s="44">
        <v>580</v>
      </c>
      <c r="F306" s="43"/>
      <c r="G306" s="43"/>
      <c r="H306" s="43"/>
      <c r="I306" s="45">
        <f t="shared" si="49"/>
        <v>352.5</v>
      </c>
      <c r="J306" t="s">
        <v>137</v>
      </c>
      <c r="K306" s="45">
        <f t="shared" si="50"/>
        <v>580</v>
      </c>
    </row>
    <row r="307" spans="1:11" hidden="1" x14ac:dyDescent="0.25">
      <c r="A307" t="s">
        <v>187</v>
      </c>
      <c r="B307">
        <v>1</v>
      </c>
      <c r="C307" s="43">
        <v>197.5</v>
      </c>
      <c r="D307" s="43">
        <v>30</v>
      </c>
      <c r="E307" s="44">
        <v>580</v>
      </c>
      <c r="F307" s="43"/>
      <c r="G307" s="43"/>
      <c r="H307" s="43"/>
      <c r="I307" s="45">
        <f t="shared" si="49"/>
        <v>352.5</v>
      </c>
      <c r="J307" t="s">
        <v>137</v>
      </c>
      <c r="K307" s="45">
        <f t="shared" si="50"/>
        <v>580</v>
      </c>
    </row>
    <row r="308" spans="1:11" x14ac:dyDescent="0.25">
      <c r="A308" s="37" t="s">
        <v>188</v>
      </c>
      <c r="B308">
        <v>1</v>
      </c>
      <c r="C308" s="43">
        <v>427.5</v>
      </c>
      <c r="D308" s="43">
        <v>30</v>
      </c>
      <c r="E308" s="44">
        <v>683</v>
      </c>
      <c r="F308" s="43">
        <v>95.62</v>
      </c>
      <c r="G308" s="43">
        <v>91.5</v>
      </c>
      <c r="H308" s="43">
        <v>52.99</v>
      </c>
      <c r="I308" s="45">
        <f t="shared" ref="I308:I354" si="51">E308-F308-G308-H308-D308-C308</f>
        <v>-14.610000000000014</v>
      </c>
      <c r="J308" t="s">
        <v>138</v>
      </c>
      <c r="K308" s="45">
        <f t="shared" ref="K308:K354" si="52">E308-H308-G308-F308</f>
        <v>442.89</v>
      </c>
    </row>
    <row r="309" spans="1:11" x14ac:dyDescent="0.25">
      <c r="A309" s="37" t="s">
        <v>188</v>
      </c>
      <c r="B309">
        <v>1</v>
      </c>
      <c r="C309" s="43">
        <v>427.5</v>
      </c>
      <c r="D309" s="43">
        <v>30</v>
      </c>
      <c r="E309" s="44">
        <v>683</v>
      </c>
      <c r="F309" s="43">
        <v>95.62</v>
      </c>
      <c r="G309" s="43">
        <v>91.5</v>
      </c>
      <c r="H309" s="43">
        <v>52.99</v>
      </c>
      <c r="I309" s="45">
        <f t="shared" si="51"/>
        <v>-14.610000000000014</v>
      </c>
      <c r="J309" t="s">
        <v>138</v>
      </c>
      <c r="K309" s="45">
        <f t="shared" si="52"/>
        <v>442.89</v>
      </c>
    </row>
    <row r="310" spans="1:11" x14ac:dyDescent="0.25">
      <c r="A310" s="37" t="s">
        <v>188</v>
      </c>
      <c r="B310">
        <v>1</v>
      </c>
      <c r="C310" s="43">
        <v>427.5</v>
      </c>
      <c r="D310" s="43">
        <v>30</v>
      </c>
      <c r="E310" s="44">
        <v>683</v>
      </c>
      <c r="F310" s="43">
        <v>95.62</v>
      </c>
      <c r="G310" s="43">
        <v>91.5</v>
      </c>
      <c r="H310" s="43">
        <v>52.99</v>
      </c>
      <c r="I310" s="45">
        <f t="shared" si="51"/>
        <v>-14.610000000000014</v>
      </c>
      <c r="J310" t="s">
        <v>138</v>
      </c>
      <c r="K310" s="45">
        <f t="shared" si="52"/>
        <v>442.89</v>
      </c>
    </row>
    <row r="311" spans="1:11" x14ac:dyDescent="0.25">
      <c r="A311" s="37" t="s">
        <v>188</v>
      </c>
      <c r="B311">
        <v>1</v>
      </c>
      <c r="C311" s="43">
        <v>427.5</v>
      </c>
      <c r="D311" s="43">
        <v>30</v>
      </c>
      <c r="E311" s="44">
        <v>683</v>
      </c>
      <c r="F311" s="43">
        <v>95.62</v>
      </c>
      <c r="G311" s="43">
        <v>91.5</v>
      </c>
      <c r="H311" s="43">
        <v>52.99</v>
      </c>
      <c r="I311" s="45">
        <f t="shared" si="51"/>
        <v>-14.610000000000014</v>
      </c>
      <c r="J311" t="s">
        <v>138</v>
      </c>
      <c r="K311" s="45">
        <f t="shared" si="52"/>
        <v>442.89</v>
      </c>
    </row>
    <row r="312" spans="1:11" x14ac:dyDescent="0.25">
      <c r="A312" s="37" t="s">
        <v>188</v>
      </c>
      <c r="B312">
        <v>1</v>
      </c>
      <c r="C312" s="43">
        <v>427.5</v>
      </c>
      <c r="D312" s="43">
        <v>30</v>
      </c>
      <c r="E312" s="44">
        <v>683</v>
      </c>
      <c r="F312" s="43">
        <v>95.62</v>
      </c>
      <c r="G312" s="43">
        <v>91.5</v>
      </c>
      <c r="H312" s="43">
        <v>52.99</v>
      </c>
      <c r="I312" s="45">
        <f t="shared" si="51"/>
        <v>-14.610000000000014</v>
      </c>
      <c r="J312" t="s">
        <v>138</v>
      </c>
      <c r="K312" s="45">
        <f t="shared" si="52"/>
        <v>442.89</v>
      </c>
    </row>
    <row r="313" spans="1:11" x14ac:dyDescent="0.25">
      <c r="A313" s="37" t="s">
        <v>188</v>
      </c>
      <c r="B313">
        <v>1</v>
      </c>
      <c r="C313" s="43">
        <v>427.5</v>
      </c>
      <c r="D313" s="43">
        <v>30</v>
      </c>
      <c r="E313" s="44">
        <v>683</v>
      </c>
      <c r="F313" s="43">
        <v>95.62</v>
      </c>
      <c r="G313" s="43">
        <v>91.5</v>
      </c>
      <c r="H313" s="43">
        <v>52.99</v>
      </c>
      <c r="I313" s="45">
        <f t="shared" si="51"/>
        <v>-14.610000000000014</v>
      </c>
      <c r="J313" t="s">
        <v>138</v>
      </c>
      <c r="K313" s="45">
        <f t="shared" si="52"/>
        <v>442.89</v>
      </c>
    </row>
    <row r="314" spans="1:11" x14ac:dyDescent="0.25">
      <c r="A314" s="37" t="s">
        <v>188</v>
      </c>
      <c r="B314">
        <v>1</v>
      </c>
      <c r="C314" s="43">
        <v>427.5</v>
      </c>
      <c r="D314" s="43">
        <v>30</v>
      </c>
      <c r="E314" s="44">
        <v>683</v>
      </c>
      <c r="F314" s="43">
        <v>95.62</v>
      </c>
      <c r="G314" s="43">
        <v>91.5</v>
      </c>
      <c r="H314" s="43">
        <v>52.99</v>
      </c>
      <c r="I314" s="45">
        <f t="shared" si="51"/>
        <v>-14.610000000000014</v>
      </c>
      <c r="J314" t="s">
        <v>138</v>
      </c>
      <c r="K314" s="45">
        <f t="shared" si="52"/>
        <v>442.89</v>
      </c>
    </row>
    <row r="315" spans="1:11" x14ac:dyDescent="0.25">
      <c r="A315" s="37" t="s">
        <v>188</v>
      </c>
      <c r="B315">
        <v>1</v>
      </c>
      <c r="C315" s="43">
        <v>427.5</v>
      </c>
      <c r="D315" s="43">
        <v>30</v>
      </c>
      <c r="E315" s="44">
        <v>683</v>
      </c>
      <c r="F315" s="43">
        <v>95.62</v>
      </c>
      <c r="G315" s="43">
        <v>91.5</v>
      </c>
      <c r="H315" s="43">
        <v>52.99</v>
      </c>
      <c r="I315" s="45">
        <f t="shared" si="51"/>
        <v>-14.610000000000014</v>
      </c>
      <c r="J315" t="s">
        <v>138</v>
      </c>
      <c r="K315" s="45">
        <f t="shared" si="52"/>
        <v>442.89</v>
      </c>
    </row>
    <row r="316" spans="1:11" x14ac:dyDescent="0.25">
      <c r="A316" s="37" t="s">
        <v>165</v>
      </c>
      <c r="B316">
        <v>1</v>
      </c>
      <c r="C316" s="43">
        <v>453.5</v>
      </c>
      <c r="D316" s="43">
        <v>30</v>
      </c>
      <c r="E316" s="44">
        <v>926</v>
      </c>
      <c r="F316" s="43">
        <v>129.63999999999999</v>
      </c>
      <c r="G316" s="43">
        <v>86</v>
      </c>
      <c r="H316" s="43">
        <v>71.84</v>
      </c>
      <c r="I316" s="45">
        <f t="shared" si="51"/>
        <v>155.01999999999998</v>
      </c>
      <c r="J316" t="s">
        <v>138</v>
      </c>
      <c r="K316" s="45">
        <f t="shared" si="52"/>
        <v>638.52</v>
      </c>
    </row>
    <row r="317" spans="1:11" x14ac:dyDescent="0.25">
      <c r="A317" s="37" t="s">
        <v>165</v>
      </c>
      <c r="B317">
        <v>1</v>
      </c>
      <c r="C317" s="43">
        <v>453.5</v>
      </c>
      <c r="D317" s="43">
        <v>30</v>
      </c>
      <c r="E317" s="44">
        <v>926</v>
      </c>
      <c r="F317" s="43">
        <v>129.63999999999999</v>
      </c>
      <c r="G317" s="43">
        <v>86</v>
      </c>
      <c r="H317" s="43">
        <v>71.84</v>
      </c>
      <c r="I317" s="45">
        <f t="shared" si="51"/>
        <v>155.01999999999998</v>
      </c>
      <c r="J317" t="s">
        <v>138</v>
      </c>
      <c r="K317" s="45">
        <f t="shared" si="52"/>
        <v>638.52</v>
      </c>
    </row>
    <row r="318" spans="1:11" x14ac:dyDescent="0.25">
      <c r="A318" s="37" t="s">
        <v>165</v>
      </c>
      <c r="B318">
        <v>1</v>
      </c>
      <c r="C318" s="43">
        <v>453.5</v>
      </c>
      <c r="D318" s="43">
        <v>30</v>
      </c>
      <c r="E318" s="44">
        <v>926</v>
      </c>
      <c r="F318" s="43">
        <v>129.63999999999999</v>
      </c>
      <c r="G318" s="43">
        <v>86</v>
      </c>
      <c r="H318" s="43">
        <v>71.84</v>
      </c>
      <c r="I318" s="45">
        <f t="shared" si="51"/>
        <v>155.01999999999998</v>
      </c>
      <c r="J318" t="s">
        <v>138</v>
      </c>
      <c r="K318" s="45">
        <f t="shared" si="52"/>
        <v>638.52</v>
      </c>
    </row>
    <row r="319" spans="1:11" x14ac:dyDescent="0.25">
      <c r="A319" s="37" t="s">
        <v>165</v>
      </c>
      <c r="B319">
        <v>1</v>
      </c>
      <c r="C319" s="43">
        <v>453.5</v>
      </c>
      <c r="D319" s="43">
        <v>30</v>
      </c>
      <c r="E319" s="44">
        <v>926</v>
      </c>
      <c r="F319" s="43">
        <v>129.63999999999999</v>
      </c>
      <c r="G319" s="43">
        <v>86</v>
      </c>
      <c r="H319" s="43">
        <v>71.84</v>
      </c>
      <c r="I319" s="45">
        <f t="shared" si="51"/>
        <v>155.01999999999998</v>
      </c>
      <c r="J319" t="s">
        <v>138</v>
      </c>
      <c r="K319" s="45">
        <f t="shared" si="52"/>
        <v>638.52</v>
      </c>
    </row>
    <row r="320" spans="1:11" x14ac:dyDescent="0.25">
      <c r="A320" s="37" t="s">
        <v>165</v>
      </c>
      <c r="B320">
        <v>1</v>
      </c>
      <c r="C320" s="43">
        <v>453.5</v>
      </c>
      <c r="D320" s="43">
        <v>30</v>
      </c>
      <c r="E320" s="44">
        <v>913</v>
      </c>
      <c r="F320" s="43">
        <v>127.82</v>
      </c>
      <c r="G320" s="43">
        <v>86</v>
      </c>
      <c r="H320" s="43">
        <v>70.84</v>
      </c>
      <c r="I320" s="45">
        <f t="shared" si="51"/>
        <v>144.84000000000003</v>
      </c>
      <c r="J320" t="s">
        <v>138</v>
      </c>
      <c r="K320" s="45">
        <f t="shared" si="52"/>
        <v>628.33999999999992</v>
      </c>
    </row>
    <row r="321" spans="1:11" x14ac:dyDescent="0.25">
      <c r="A321" s="37" t="s">
        <v>165</v>
      </c>
      <c r="B321">
        <v>1</v>
      </c>
      <c r="C321" s="43">
        <v>453.5</v>
      </c>
      <c r="D321" s="43">
        <v>30</v>
      </c>
      <c r="E321" s="44">
        <v>913</v>
      </c>
      <c r="F321" s="43">
        <v>127.82</v>
      </c>
      <c r="G321" s="43">
        <v>86</v>
      </c>
      <c r="H321" s="43">
        <v>70.84</v>
      </c>
      <c r="I321" s="45">
        <f t="shared" si="51"/>
        <v>144.84000000000003</v>
      </c>
      <c r="J321" t="s">
        <v>138</v>
      </c>
      <c r="K321" s="45">
        <f t="shared" si="52"/>
        <v>628.33999999999992</v>
      </c>
    </row>
    <row r="322" spans="1:11" x14ac:dyDescent="0.25">
      <c r="A322" s="42" t="s">
        <v>189</v>
      </c>
      <c r="B322">
        <v>1</v>
      </c>
      <c r="C322" s="43">
        <v>470.5</v>
      </c>
      <c r="D322" s="43">
        <v>30</v>
      </c>
      <c r="E322" s="44">
        <v>550</v>
      </c>
      <c r="F322" s="43">
        <v>0</v>
      </c>
      <c r="G322" s="43">
        <v>0</v>
      </c>
      <c r="H322" s="43">
        <v>0</v>
      </c>
      <c r="I322" s="45">
        <f t="shared" si="51"/>
        <v>49.5</v>
      </c>
      <c r="J322" t="s">
        <v>138</v>
      </c>
      <c r="K322" s="45">
        <f t="shared" si="52"/>
        <v>550</v>
      </c>
    </row>
    <row r="323" spans="1:11" x14ac:dyDescent="0.25">
      <c r="A323" s="37" t="s">
        <v>189</v>
      </c>
      <c r="B323">
        <v>1</v>
      </c>
      <c r="C323" s="43">
        <v>470.5</v>
      </c>
      <c r="D323" s="43">
        <v>30</v>
      </c>
      <c r="E323" s="44">
        <v>785</v>
      </c>
      <c r="F323" s="43">
        <v>109.9</v>
      </c>
      <c r="G323" s="43">
        <v>66.5</v>
      </c>
      <c r="H323" s="43">
        <v>60.91</v>
      </c>
      <c r="I323" s="45">
        <f t="shared" si="51"/>
        <v>47.190000000000055</v>
      </c>
      <c r="J323" t="s">
        <v>138</v>
      </c>
      <c r="K323" s="45">
        <f t="shared" si="52"/>
        <v>547.69000000000005</v>
      </c>
    </row>
    <row r="324" spans="1:11" x14ac:dyDescent="0.25">
      <c r="A324" s="37" t="s">
        <v>189</v>
      </c>
      <c r="B324">
        <v>1</v>
      </c>
      <c r="C324" s="43">
        <v>470.5</v>
      </c>
      <c r="D324" s="43">
        <v>30</v>
      </c>
      <c r="E324" s="44">
        <v>785</v>
      </c>
      <c r="F324" s="43">
        <v>109.9</v>
      </c>
      <c r="G324" s="43">
        <v>66.5</v>
      </c>
      <c r="H324" s="43">
        <v>60.91</v>
      </c>
      <c r="I324" s="45">
        <f t="shared" si="51"/>
        <v>47.190000000000055</v>
      </c>
      <c r="J324" t="s">
        <v>138</v>
      </c>
      <c r="K324" s="45">
        <f t="shared" si="52"/>
        <v>547.69000000000005</v>
      </c>
    </row>
    <row r="325" spans="1:11" x14ac:dyDescent="0.25">
      <c r="A325" s="37" t="s">
        <v>189</v>
      </c>
      <c r="B325">
        <v>1</v>
      </c>
      <c r="C325" s="43">
        <v>470.5</v>
      </c>
      <c r="D325" s="43">
        <v>30</v>
      </c>
      <c r="E325" s="44">
        <v>785</v>
      </c>
      <c r="F325" s="43">
        <v>109.9</v>
      </c>
      <c r="G325" s="43">
        <v>66.5</v>
      </c>
      <c r="H325" s="43">
        <v>60.91</v>
      </c>
      <c r="I325" s="45">
        <f t="shared" si="51"/>
        <v>47.190000000000055</v>
      </c>
      <c r="J325" t="s">
        <v>138</v>
      </c>
      <c r="K325" s="45">
        <f t="shared" si="52"/>
        <v>547.69000000000005</v>
      </c>
    </row>
    <row r="326" spans="1:11" x14ac:dyDescent="0.25">
      <c r="A326" s="37" t="s">
        <v>189</v>
      </c>
      <c r="B326">
        <v>1</v>
      </c>
      <c r="C326" s="43">
        <v>470.5</v>
      </c>
      <c r="D326" s="43">
        <v>30</v>
      </c>
      <c r="E326" s="44">
        <v>785</v>
      </c>
      <c r="F326" s="43">
        <v>109.9</v>
      </c>
      <c r="G326" s="43">
        <v>66.5</v>
      </c>
      <c r="H326" s="43">
        <v>60.91</v>
      </c>
      <c r="I326" s="45">
        <f t="shared" si="51"/>
        <v>47.190000000000055</v>
      </c>
      <c r="J326" t="s">
        <v>138</v>
      </c>
      <c r="K326" s="45">
        <f t="shared" si="52"/>
        <v>547.69000000000005</v>
      </c>
    </row>
    <row r="327" spans="1:11" x14ac:dyDescent="0.25">
      <c r="A327" s="37" t="s">
        <v>182</v>
      </c>
      <c r="B327">
        <v>1</v>
      </c>
      <c r="C327" s="43">
        <v>281.61</v>
      </c>
      <c r="D327" s="43">
        <v>18.39</v>
      </c>
      <c r="E327" s="44">
        <v>792</v>
      </c>
      <c r="F327" s="43">
        <v>110.88</v>
      </c>
      <c r="G327" s="43">
        <v>72.5</v>
      </c>
      <c r="H327" s="43">
        <v>61.45</v>
      </c>
      <c r="I327" s="45">
        <f t="shared" si="51"/>
        <v>247.16999999999996</v>
      </c>
      <c r="J327" t="s">
        <v>138</v>
      </c>
      <c r="K327" s="45">
        <f t="shared" si="52"/>
        <v>547.16999999999996</v>
      </c>
    </row>
    <row r="328" spans="1:11" x14ac:dyDescent="0.25">
      <c r="A328" s="37" t="s">
        <v>182</v>
      </c>
      <c r="B328">
        <v>1</v>
      </c>
      <c r="C328" s="43">
        <v>281.61</v>
      </c>
      <c r="D328" s="43">
        <v>18.39</v>
      </c>
      <c r="E328" s="44">
        <v>792</v>
      </c>
      <c r="F328" s="43">
        <v>110.88</v>
      </c>
      <c r="G328" s="43">
        <v>72.5</v>
      </c>
      <c r="H328" s="43">
        <v>61.45</v>
      </c>
      <c r="I328" s="45">
        <f t="shared" si="51"/>
        <v>247.16999999999996</v>
      </c>
      <c r="J328" t="s">
        <v>138</v>
      </c>
      <c r="K328" s="45">
        <f t="shared" si="52"/>
        <v>547.16999999999996</v>
      </c>
    </row>
    <row r="329" spans="1:11" x14ac:dyDescent="0.25">
      <c r="A329" s="37" t="s">
        <v>182</v>
      </c>
      <c r="B329">
        <v>1</v>
      </c>
      <c r="C329" s="43">
        <v>281.61</v>
      </c>
      <c r="D329" s="43">
        <v>18.39</v>
      </c>
      <c r="E329" s="44">
        <v>792</v>
      </c>
      <c r="F329" s="43">
        <v>110.88</v>
      </c>
      <c r="G329" s="43">
        <v>72.5</v>
      </c>
      <c r="H329" s="43">
        <v>61.45</v>
      </c>
      <c r="I329" s="45">
        <f t="shared" si="51"/>
        <v>247.16999999999996</v>
      </c>
      <c r="J329" t="s">
        <v>138</v>
      </c>
      <c r="K329" s="45">
        <f t="shared" si="52"/>
        <v>547.16999999999996</v>
      </c>
    </row>
    <row r="330" spans="1:11" x14ac:dyDescent="0.25">
      <c r="A330" s="37" t="s">
        <v>182</v>
      </c>
      <c r="B330">
        <v>1</v>
      </c>
      <c r="C330" s="43">
        <v>281.61</v>
      </c>
      <c r="D330" s="43">
        <v>18.39</v>
      </c>
      <c r="E330" s="44">
        <v>792</v>
      </c>
      <c r="F330" s="43">
        <v>110.88</v>
      </c>
      <c r="G330" s="43">
        <v>72.5</v>
      </c>
      <c r="H330" s="43">
        <v>61.45</v>
      </c>
      <c r="I330" s="45">
        <f t="shared" si="51"/>
        <v>247.16999999999996</v>
      </c>
      <c r="J330" t="s">
        <v>138</v>
      </c>
      <c r="K330" s="45">
        <f t="shared" si="52"/>
        <v>547.16999999999996</v>
      </c>
    </row>
    <row r="331" spans="1:11" x14ac:dyDescent="0.25">
      <c r="A331" s="37" t="s">
        <v>182</v>
      </c>
      <c r="B331">
        <v>1</v>
      </c>
      <c r="C331" s="43">
        <v>281.61</v>
      </c>
      <c r="D331" s="43">
        <v>18.39</v>
      </c>
      <c r="E331" s="44">
        <v>792</v>
      </c>
      <c r="F331" s="43">
        <v>110.88</v>
      </c>
      <c r="G331" s="43">
        <v>72.5</v>
      </c>
      <c r="H331" s="43">
        <v>61.45</v>
      </c>
      <c r="I331" s="45">
        <f t="shared" si="51"/>
        <v>247.16999999999996</v>
      </c>
      <c r="J331" t="s">
        <v>138</v>
      </c>
      <c r="K331" s="45">
        <f t="shared" si="52"/>
        <v>547.16999999999996</v>
      </c>
    </row>
    <row r="332" spans="1:11" x14ac:dyDescent="0.25">
      <c r="A332" s="37" t="s">
        <v>182</v>
      </c>
      <c r="B332">
        <v>1</v>
      </c>
      <c r="C332" s="43">
        <v>281.61</v>
      </c>
      <c r="D332" s="43">
        <v>18.39</v>
      </c>
      <c r="E332" s="44">
        <v>792</v>
      </c>
      <c r="F332" s="43">
        <v>110.88</v>
      </c>
      <c r="G332" s="43">
        <v>72.5</v>
      </c>
      <c r="H332" s="43">
        <v>61.45</v>
      </c>
      <c r="I332" s="45">
        <f t="shared" si="51"/>
        <v>247.16999999999996</v>
      </c>
      <c r="J332" t="s">
        <v>138</v>
      </c>
      <c r="K332" s="45">
        <f t="shared" si="52"/>
        <v>547.16999999999996</v>
      </c>
    </row>
    <row r="333" spans="1:11" x14ac:dyDescent="0.25">
      <c r="A333" s="37" t="s">
        <v>182</v>
      </c>
      <c r="B333">
        <v>1</v>
      </c>
      <c r="C333" s="43">
        <v>281.61</v>
      </c>
      <c r="D333" s="43">
        <v>18.39</v>
      </c>
      <c r="E333" s="44">
        <v>792</v>
      </c>
      <c r="F333" s="43">
        <v>110.88</v>
      </c>
      <c r="G333" s="43">
        <v>72.5</v>
      </c>
      <c r="H333" s="43">
        <v>61.45</v>
      </c>
      <c r="I333" s="45">
        <f t="shared" si="51"/>
        <v>247.16999999999996</v>
      </c>
      <c r="J333" t="s">
        <v>138</v>
      </c>
      <c r="K333" s="45">
        <f t="shared" si="52"/>
        <v>547.16999999999996</v>
      </c>
    </row>
    <row r="334" spans="1:11" x14ac:dyDescent="0.25">
      <c r="A334" s="37" t="s">
        <v>182</v>
      </c>
      <c r="B334">
        <v>1</v>
      </c>
      <c r="C334" s="43">
        <v>281.61</v>
      </c>
      <c r="D334" s="43">
        <v>18.39</v>
      </c>
      <c r="E334" s="44">
        <v>792</v>
      </c>
      <c r="F334" s="43">
        <v>110.88</v>
      </c>
      <c r="G334" s="43">
        <v>72.5</v>
      </c>
      <c r="H334" s="43">
        <v>61.45</v>
      </c>
      <c r="I334" s="45">
        <f t="shared" si="51"/>
        <v>247.16999999999996</v>
      </c>
      <c r="J334" t="s">
        <v>138</v>
      </c>
      <c r="K334" s="45">
        <f t="shared" si="52"/>
        <v>547.16999999999996</v>
      </c>
    </row>
    <row r="335" spans="1:11" x14ac:dyDescent="0.25">
      <c r="A335" s="37" t="s">
        <v>183</v>
      </c>
      <c r="B335">
        <v>1</v>
      </c>
      <c r="C335" s="43">
        <v>141.21</v>
      </c>
      <c r="D335" s="43">
        <v>18.39</v>
      </c>
      <c r="E335" s="44">
        <v>479</v>
      </c>
      <c r="F335" s="43">
        <v>67.06</v>
      </c>
      <c r="G335" s="43">
        <v>72.5</v>
      </c>
      <c r="H335" s="43">
        <v>37.159999999999997</v>
      </c>
      <c r="I335" s="45">
        <f t="shared" si="51"/>
        <v>142.67999999999998</v>
      </c>
      <c r="J335" t="s">
        <v>138</v>
      </c>
      <c r="K335" s="45">
        <f t="shared" si="52"/>
        <v>302.28000000000003</v>
      </c>
    </row>
    <row r="336" spans="1:11" x14ac:dyDescent="0.25">
      <c r="A336" s="37" t="s">
        <v>183</v>
      </c>
      <c r="B336">
        <v>1</v>
      </c>
      <c r="C336" s="43">
        <v>141.21</v>
      </c>
      <c r="D336" s="43">
        <v>18.39</v>
      </c>
      <c r="E336" s="44">
        <v>479</v>
      </c>
      <c r="F336" s="43">
        <v>67.06</v>
      </c>
      <c r="G336" s="43">
        <v>72.5</v>
      </c>
      <c r="H336" s="43">
        <v>37.159999999999997</v>
      </c>
      <c r="I336" s="45">
        <f t="shared" si="51"/>
        <v>142.67999999999998</v>
      </c>
      <c r="J336" t="s">
        <v>138</v>
      </c>
      <c r="K336" s="45">
        <f t="shared" si="52"/>
        <v>302.28000000000003</v>
      </c>
    </row>
    <row r="337" spans="1:11" x14ac:dyDescent="0.25">
      <c r="A337" s="37" t="s">
        <v>183</v>
      </c>
      <c r="B337">
        <v>1</v>
      </c>
      <c r="C337" s="43">
        <v>141.21</v>
      </c>
      <c r="D337" s="43">
        <v>18.39</v>
      </c>
      <c r="E337" s="44">
        <v>479</v>
      </c>
      <c r="F337" s="43">
        <v>67.06</v>
      </c>
      <c r="G337" s="43">
        <v>72.5</v>
      </c>
      <c r="H337" s="43">
        <v>37.159999999999997</v>
      </c>
      <c r="I337" s="45">
        <f t="shared" si="51"/>
        <v>142.67999999999998</v>
      </c>
      <c r="J337" t="s">
        <v>138</v>
      </c>
      <c r="K337" s="45">
        <f t="shared" si="52"/>
        <v>302.28000000000003</v>
      </c>
    </row>
    <row r="338" spans="1:11" x14ac:dyDescent="0.25">
      <c r="A338" s="37" t="s">
        <v>183</v>
      </c>
      <c r="B338">
        <v>1</v>
      </c>
      <c r="C338" s="43">
        <v>141.21</v>
      </c>
      <c r="D338" s="43">
        <v>18.39</v>
      </c>
      <c r="E338" s="44">
        <v>479</v>
      </c>
      <c r="F338" s="43">
        <v>67.06</v>
      </c>
      <c r="G338" s="43">
        <v>72.5</v>
      </c>
      <c r="H338" s="43">
        <v>37.159999999999997</v>
      </c>
      <c r="I338" s="45">
        <f t="shared" si="51"/>
        <v>142.67999999999998</v>
      </c>
      <c r="J338" t="s">
        <v>138</v>
      </c>
      <c r="K338" s="45">
        <f t="shared" si="52"/>
        <v>302.28000000000003</v>
      </c>
    </row>
    <row r="339" spans="1:11" x14ac:dyDescent="0.25">
      <c r="A339" s="37" t="s">
        <v>183</v>
      </c>
      <c r="B339">
        <v>1</v>
      </c>
      <c r="C339" s="43">
        <v>141.21</v>
      </c>
      <c r="D339" s="43">
        <v>18.39</v>
      </c>
      <c r="E339" s="44">
        <v>479</v>
      </c>
      <c r="F339" s="43">
        <v>67.06</v>
      </c>
      <c r="G339" s="43">
        <v>72.5</v>
      </c>
      <c r="H339" s="43">
        <v>37.159999999999997</v>
      </c>
      <c r="I339" s="45">
        <f t="shared" si="51"/>
        <v>142.67999999999998</v>
      </c>
      <c r="J339" t="s">
        <v>138</v>
      </c>
      <c r="K339" s="45">
        <f t="shared" si="52"/>
        <v>302.28000000000003</v>
      </c>
    </row>
    <row r="340" spans="1:11" x14ac:dyDescent="0.25">
      <c r="A340" s="37" t="s">
        <v>183</v>
      </c>
      <c r="B340">
        <v>1</v>
      </c>
      <c r="C340" s="43">
        <v>141.21</v>
      </c>
      <c r="D340" s="43">
        <v>18.39</v>
      </c>
      <c r="E340" s="44">
        <v>479</v>
      </c>
      <c r="F340" s="43">
        <v>67.06</v>
      </c>
      <c r="G340" s="43">
        <v>72.5</v>
      </c>
      <c r="H340" s="43">
        <v>37.159999999999997</v>
      </c>
      <c r="I340" s="45">
        <f t="shared" si="51"/>
        <v>142.67999999999998</v>
      </c>
      <c r="J340" t="s">
        <v>138</v>
      </c>
      <c r="K340" s="45">
        <f t="shared" si="52"/>
        <v>302.28000000000003</v>
      </c>
    </row>
    <row r="341" spans="1:11" x14ac:dyDescent="0.25">
      <c r="A341" s="37" t="s">
        <v>183</v>
      </c>
      <c r="B341">
        <v>1</v>
      </c>
      <c r="C341" s="43">
        <v>141.21</v>
      </c>
      <c r="D341" s="43">
        <v>18.39</v>
      </c>
      <c r="E341" s="44">
        <v>479</v>
      </c>
      <c r="F341" s="43">
        <v>67.06</v>
      </c>
      <c r="G341" s="43">
        <v>72.5</v>
      </c>
      <c r="H341" s="43">
        <v>37.159999999999997</v>
      </c>
      <c r="I341" s="45">
        <f t="shared" si="51"/>
        <v>142.67999999999998</v>
      </c>
      <c r="J341" t="s">
        <v>138</v>
      </c>
      <c r="K341" s="45">
        <f t="shared" si="52"/>
        <v>302.28000000000003</v>
      </c>
    </row>
    <row r="342" spans="1:11" x14ac:dyDescent="0.25">
      <c r="A342" s="37" t="s">
        <v>183</v>
      </c>
      <c r="B342">
        <v>1</v>
      </c>
      <c r="C342" s="43">
        <v>141.21</v>
      </c>
      <c r="D342" s="43">
        <v>18.39</v>
      </c>
      <c r="E342" s="44">
        <v>479</v>
      </c>
      <c r="F342" s="43">
        <v>67.06</v>
      </c>
      <c r="G342" s="43">
        <v>72.5</v>
      </c>
      <c r="H342" s="43">
        <v>37.159999999999997</v>
      </c>
      <c r="I342" s="45">
        <f t="shared" si="51"/>
        <v>142.67999999999998</v>
      </c>
      <c r="J342" t="s">
        <v>138</v>
      </c>
      <c r="K342" s="45">
        <f t="shared" si="52"/>
        <v>302.28000000000003</v>
      </c>
    </row>
    <row r="343" spans="1:11" x14ac:dyDescent="0.25">
      <c r="A343" s="37" t="s">
        <v>183</v>
      </c>
      <c r="B343">
        <v>1</v>
      </c>
      <c r="C343" s="43">
        <v>141.21</v>
      </c>
      <c r="D343" s="43">
        <v>18.39</v>
      </c>
      <c r="E343" s="44">
        <v>479</v>
      </c>
      <c r="F343" s="43">
        <v>67.06</v>
      </c>
      <c r="G343" s="43">
        <v>72.5</v>
      </c>
      <c r="H343" s="43">
        <v>37.159999999999997</v>
      </c>
      <c r="I343" s="45">
        <f t="shared" si="51"/>
        <v>142.67999999999998</v>
      </c>
      <c r="J343" t="s">
        <v>138</v>
      </c>
      <c r="K343" s="45">
        <f t="shared" si="52"/>
        <v>302.28000000000003</v>
      </c>
    </row>
    <row r="344" spans="1:11" x14ac:dyDescent="0.25">
      <c r="A344" s="37" t="s">
        <v>183</v>
      </c>
      <c r="B344">
        <v>1</v>
      </c>
      <c r="C344" s="43">
        <v>141.21</v>
      </c>
      <c r="D344" s="43">
        <v>18.39</v>
      </c>
      <c r="E344" s="44">
        <v>479</v>
      </c>
      <c r="F344" s="43">
        <v>67.06</v>
      </c>
      <c r="G344" s="43">
        <v>72.5</v>
      </c>
      <c r="H344" s="43">
        <v>37.159999999999997</v>
      </c>
      <c r="I344" s="45">
        <f t="shared" si="51"/>
        <v>142.67999999999998</v>
      </c>
      <c r="J344" t="s">
        <v>138</v>
      </c>
      <c r="K344" s="45">
        <f t="shared" si="52"/>
        <v>302.28000000000003</v>
      </c>
    </row>
    <row r="345" spans="1:11" x14ac:dyDescent="0.25">
      <c r="A345" s="37" t="s">
        <v>181</v>
      </c>
      <c r="B345">
        <v>1</v>
      </c>
      <c r="C345" s="43">
        <v>360.35</v>
      </c>
      <c r="D345" s="43">
        <v>18.39</v>
      </c>
      <c r="E345" s="44">
        <v>853</v>
      </c>
      <c r="F345" s="43">
        <v>119.42</v>
      </c>
      <c r="G345" s="43">
        <v>86</v>
      </c>
      <c r="H345" s="43">
        <v>66.180000000000007</v>
      </c>
      <c r="I345" s="45">
        <f t="shared" si="51"/>
        <v>202.66000000000008</v>
      </c>
      <c r="J345" t="s">
        <v>138</v>
      </c>
      <c r="K345" s="45">
        <f t="shared" si="52"/>
        <v>581.4</v>
      </c>
    </row>
    <row r="346" spans="1:11" x14ac:dyDescent="0.25">
      <c r="A346" s="37" t="s">
        <v>181</v>
      </c>
      <c r="B346">
        <v>1</v>
      </c>
      <c r="C346" s="43">
        <v>360.35</v>
      </c>
      <c r="D346" s="43">
        <v>18.39</v>
      </c>
      <c r="E346" s="44">
        <v>853</v>
      </c>
      <c r="F346" s="43">
        <v>119.42</v>
      </c>
      <c r="G346" s="43">
        <v>86</v>
      </c>
      <c r="H346" s="43">
        <v>66.180000000000007</v>
      </c>
      <c r="I346" s="45">
        <f t="shared" si="51"/>
        <v>202.66000000000008</v>
      </c>
      <c r="J346" t="s">
        <v>138</v>
      </c>
      <c r="K346" s="45">
        <f t="shared" si="52"/>
        <v>581.4</v>
      </c>
    </row>
    <row r="347" spans="1:11" x14ac:dyDescent="0.25">
      <c r="A347" s="37" t="s">
        <v>181</v>
      </c>
      <c r="B347">
        <v>1</v>
      </c>
      <c r="C347" s="43">
        <v>360.35</v>
      </c>
      <c r="D347" s="43">
        <v>18.39</v>
      </c>
      <c r="E347" s="44">
        <v>853</v>
      </c>
      <c r="F347" s="43">
        <v>119.42</v>
      </c>
      <c r="G347" s="43">
        <v>86</v>
      </c>
      <c r="H347" s="43">
        <v>66.180000000000007</v>
      </c>
      <c r="I347" s="45">
        <f t="shared" si="51"/>
        <v>202.66000000000008</v>
      </c>
      <c r="J347" t="s">
        <v>138</v>
      </c>
      <c r="K347" s="45">
        <f t="shared" si="52"/>
        <v>581.4</v>
      </c>
    </row>
    <row r="348" spans="1:11" x14ac:dyDescent="0.25">
      <c r="A348" s="37" t="s">
        <v>181</v>
      </c>
      <c r="B348">
        <v>1</v>
      </c>
      <c r="C348" s="43">
        <v>360.35</v>
      </c>
      <c r="D348" s="43">
        <v>18.39</v>
      </c>
      <c r="E348" s="44">
        <v>853</v>
      </c>
      <c r="F348" s="43">
        <v>119.42</v>
      </c>
      <c r="G348" s="43">
        <v>86</v>
      </c>
      <c r="H348" s="43">
        <v>66.180000000000007</v>
      </c>
      <c r="I348" s="45">
        <f t="shared" si="51"/>
        <v>202.66000000000008</v>
      </c>
      <c r="J348" t="s">
        <v>138</v>
      </c>
      <c r="K348" s="45">
        <f t="shared" si="52"/>
        <v>581.4</v>
      </c>
    </row>
    <row r="349" spans="1:11" x14ac:dyDescent="0.25">
      <c r="A349" s="37" t="s">
        <v>181</v>
      </c>
      <c r="B349">
        <v>1</v>
      </c>
      <c r="C349" s="43">
        <v>360.35</v>
      </c>
      <c r="D349" s="43">
        <v>18.39</v>
      </c>
      <c r="E349" s="44">
        <v>853</v>
      </c>
      <c r="F349" s="43">
        <v>119.42</v>
      </c>
      <c r="G349" s="43">
        <v>86</v>
      </c>
      <c r="H349" s="43">
        <v>66.180000000000007</v>
      </c>
      <c r="I349" s="45">
        <f t="shared" si="51"/>
        <v>202.66000000000008</v>
      </c>
      <c r="J349" t="s">
        <v>138</v>
      </c>
      <c r="K349" s="45">
        <f t="shared" si="52"/>
        <v>581.4</v>
      </c>
    </row>
    <row r="350" spans="1:11" x14ac:dyDescent="0.25">
      <c r="A350" s="37" t="s">
        <v>181</v>
      </c>
      <c r="B350">
        <v>1</v>
      </c>
      <c r="C350" s="43">
        <v>360.35</v>
      </c>
      <c r="D350" s="43">
        <v>18.39</v>
      </c>
      <c r="E350" s="44">
        <v>853</v>
      </c>
      <c r="F350" s="43">
        <v>119.42</v>
      </c>
      <c r="G350" s="43">
        <v>86</v>
      </c>
      <c r="H350" s="43">
        <v>66.180000000000007</v>
      </c>
      <c r="I350" s="45">
        <f t="shared" si="51"/>
        <v>202.66000000000008</v>
      </c>
      <c r="J350" t="s">
        <v>138</v>
      </c>
      <c r="K350" s="45">
        <f t="shared" si="52"/>
        <v>581.4</v>
      </c>
    </row>
    <row r="351" spans="1:11" x14ac:dyDescent="0.25">
      <c r="A351" s="37" t="s">
        <v>181</v>
      </c>
      <c r="B351">
        <v>1</v>
      </c>
      <c r="C351" s="43">
        <v>360.35</v>
      </c>
      <c r="D351" s="43">
        <v>18.39</v>
      </c>
      <c r="E351" s="44">
        <v>853</v>
      </c>
      <c r="F351" s="43">
        <v>119.42</v>
      </c>
      <c r="G351" s="43">
        <v>86</v>
      </c>
      <c r="H351" s="43">
        <v>66.180000000000007</v>
      </c>
      <c r="I351" s="45">
        <f t="shared" si="51"/>
        <v>202.66000000000008</v>
      </c>
      <c r="J351" t="s">
        <v>138</v>
      </c>
      <c r="K351" s="45">
        <f t="shared" si="52"/>
        <v>581.4</v>
      </c>
    </row>
    <row r="352" spans="1:11" x14ac:dyDescent="0.25">
      <c r="A352" s="37" t="s">
        <v>181</v>
      </c>
      <c r="B352">
        <v>1</v>
      </c>
      <c r="C352" s="43">
        <v>360.35</v>
      </c>
      <c r="D352" s="43">
        <v>18.39</v>
      </c>
      <c r="E352" s="44">
        <v>853</v>
      </c>
      <c r="F352" s="43">
        <v>119.42</v>
      </c>
      <c r="G352" s="43">
        <v>86</v>
      </c>
      <c r="H352" s="43">
        <v>66.180000000000007</v>
      </c>
      <c r="I352" s="45">
        <f t="shared" si="51"/>
        <v>202.66000000000008</v>
      </c>
      <c r="J352" t="s">
        <v>138</v>
      </c>
      <c r="K352" s="45">
        <f t="shared" si="52"/>
        <v>581.4</v>
      </c>
    </row>
    <row r="353" spans="1:11" x14ac:dyDescent="0.25">
      <c r="A353" s="42" t="s">
        <v>161</v>
      </c>
      <c r="B353">
        <v>1</v>
      </c>
      <c r="C353" s="43">
        <v>267</v>
      </c>
      <c r="D353" s="43">
        <v>0</v>
      </c>
      <c r="E353" s="44">
        <v>450</v>
      </c>
      <c r="F353" s="43">
        <v>0</v>
      </c>
      <c r="G353" s="43">
        <v>0</v>
      </c>
      <c r="H353" s="43">
        <v>0</v>
      </c>
      <c r="I353" s="45">
        <f t="shared" si="51"/>
        <v>183</v>
      </c>
      <c r="J353" t="s">
        <v>138</v>
      </c>
      <c r="K353" s="45">
        <f t="shared" si="52"/>
        <v>450</v>
      </c>
    </row>
    <row r="354" spans="1:11" x14ac:dyDescent="0.25">
      <c r="A354" s="42" t="s">
        <v>140</v>
      </c>
      <c r="B354">
        <v>1</v>
      </c>
      <c r="C354" s="43">
        <v>113</v>
      </c>
      <c r="D354" s="43">
        <v>0</v>
      </c>
      <c r="E354" s="44">
        <v>180</v>
      </c>
      <c r="F354" s="43">
        <v>0</v>
      </c>
      <c r="G354" s="43">
        <v>0</v>
      </c>
      <c r="H354" s="43">
        <v>0</v>
      </c>
      <c r="I354" s="45">
        <f t="shared" si="51"/>
        <v>67</v>
      </c>
      <c r="J354" t="s">
        <v>138</v>
      </c>
      <c r="K354" s="45">
        <f t="shared" si="52"/>
        <v>180</v>
      </c>
    </row>
    <row r="355" spans="1:11" x14ac:dyDescent="0.25">
      <c r="A355" s="37" t="s">
        <v>173</v>
      </c>
      <c r="B355">
        <v>1</v>
      </c>
      <c r="C355" s="43">
        <v>254</v>
      </c>
      <c r="D355" s="43">
        <v>0</v>
      </c>
      <c r="E355" s="44">
        <v>482</v>
      </c>
      <c r="F355" s="43">
        <v>67.48</v>
      </c>
      <c r="G355" s="43">
        <v>72.5</v>
      </c>
      <c r="H355" s="43">
        <v>37.4</v>
      </c>
      <c r="I355" s="45">
        <f t="shared" ref="I355" si="53">E355-F355-G355-H355-D355-C355</f>
        <v>50.620000000000005</v>
      </c>
      <c r="J355" t="s">
        <v>138</v>
      </c>
      <c r="K355" s="45">
        <f t="shared" ref="K355" si="54">E355-H355-G355-F355</f>
        <v>304.62</v>
      </c>
    </row>
    <row r="356" spans="1:11" x14ac:dyDescent="0.25">
      <c r="A356" s="37" t="s">
        <v>173</v>
      </c>
      <c r="B356">
        <v>1</v>
      </c>
      <c r="C356" s="43">
        <v>254</v>
      </c>
      <c r="D356" s="43">
        <v>0</v>
      </c>
      <c r="E356" s="44">
        <v>482</v>
      </c>
      <c r="F356" s="43">
        <v>67.48</v>
      </c>
      <c r="G356" s="43">
        <v>72.5</v>
      </c>
      <c r="H356" s="43">
        <v>37.4</v>
      </c>
      <c r="I356" s="45">
        <f t="shared" ref="I356:I392" si="55">E356-F356-G356-H356-D356-C356</f>
        <v>50.620000000000005</v>
      </c>
      <c r="J356" t="s">
        <v>138</v>
      </c>
      <c r="K356" s="45">
        <f t="shared" ref="K356:K393" si="56">E356-H356-G356-F356</f>
        <v>304.62</v>
      </c>
    </row>
    <row r="357" spans="1:11" x14ac:dyDescent="0.25">
      <c r="A357" s="37" t="s">
        <v>173</v>
      </c>
      <c r="B357">
        <v>1</v>
      </c>
      <c r="C357" s="43">
        <v>254</v>
      </c>
      <c r="D357" s="43">
        <v>0</v>
      </c>
      <c r="E357" s="44">
        <v>482</v>
      </c>
      <c r="F357" s="43">
        <v>67.48</v>
      </c>
      <c r="G357" s="43">
        <v>72.5</v>
      </c>
      <c r="H357" s="43">
        <v>37.4</v>
      </c>
      <c r="I357" s="45">
        <f t="shared" si="55"/>
        <v>50.620000000000005</v>
      </c>
      <c r="J357" t="s">
        <v>138</v>
      </c>
      <c r="K357" s="45">
        <f t="shared" si="56"/>
        <v>304.62</v>
      </c>
    </row>
    <row r="358" spans="1:11" x14ac:dyDescent="0.25">
      <c r="A358" s="37" t="s">
        <v>173</v>
      </c>
      <c r="B358">
        <v>1</v>
      </c>
      <c r="C358" s="43">
        <v>254</v>
      </c>
      <c r="D358" s="43">
        <v>0</v>
      </c>
      <c r="E358" s="44">
        <v>482</v>
      </c>
      <c r="F358" s="43">
        <v>67.48</v>
      </c>
      <c r="G358" s="43">
        <v>72.5</v>
      </c>
      <c r="H358" s="43">
        <v>37.4</v>
      </c>
      <c r="I358" s="45">
        <f t="shared" si="55"/>
        <v>50.620000000000005</v>
      </c>
      <c r="J358" t="s">
        <v>138</v>
      </c>
      <c r="K358" s="45">
        <f t="shared" si="56"/>
        <v>304.62</v>
      </c>
    </row>
    <row r="359" spans="1:11" x14ac:dyDescent="0.25">
      <c r="A359" s="37" t="s">
        <v>176</v>
      </c>
      <c r="B359">
        <v>1</v>
      </c>
      <c r="C359" s="43">
        <v>248.5</v>
      </c>
      <c r="D359" s="43">
        <v>0</v>
      </c>
      <c r="E359" s="44">
        <v>473</v>
      </c>
      <c r="F359" s="43">
        <v>66.22</v>
      </c>
      <c r="G359" s="43">
        <v>91.5</v>
      </c>
      <c r="H359" s="43">
        <v>36.700000000000003</v>
      </c>
      <c r="I359" s="45">
        <f t="shared" si="55"/>
        <v>30.079999999999984</v>
      </c>
      <c r="J359" t="s">
        <v>138</v>
      </c>
      <c r="K359" s="45">
        <f t="shared" si="56"/>
        <v>278.58000000000004</v>
      </c>
    </row>
    <row r="360" spans="1:11" x14ac:dyDescent="0.25">
      <c r="A360" s="37" t="s">
        <v>176</v>
      </c>
      <c r="B360">
        <v>1</v>
      </c>
      <c r="C360" s="43">
        <v>248.5</v>
      </c>
      <c r="D360" s="43">
        <v>0</v>
      </c>
      <c r="E360" s="44">
        <v>473</v>
      </c>
      <c r="F360" s="43">
        <v>66.22</v>
      </c>
      <c r="G360" s="43">
        <v>91.5</v>
      </c>
      <c r="H360" s="43">
        <v>36.700000000000003</v>
      </c>
      <c r="I360" s="45">
        <f t="shared" si="55"/>
        <v>30.079999999999984</v>
      </c>
      <c r="J360" t="s">
        <v>138</v>
      </c>
      <c r="K360" s="45">
        <f t="shared" si="56"/>
        <v>278.58000000000004</v>
      </c>
    </row>
    <row r="361" spans="1:11" x14ac:dyDescent="0.25">
      <c r="A361" s="37" t="s">
        <v>176</v>
      </c>
      <c r="B361">
        <v>1</v>
      </c>
      <c r="C361" s="43">
        <v>248.5</v>
      </c>
      <c r="D361" s="43">
        <v>0</v>
      </c>
      <c r="E361" s="44">
        <v>473</v>
      </c>
      <c r="F361" s="43">
        <v>66.22</v>
      </c>
      <c r="G361" s="43">
        <v>91.5</v>
      </c>
      <c r="H361" s="43">
        <v>36.700000000000003</v>
      </c>
      <c r="I361" s="45">
        <f t="shared" si="55"/>
        <v>30.079999999999984</v>
      </c>
      <c r="J361" t="s">
        <v>138</v>
      </c>
      <c r="K361" s="45">
        <f t="shared" si="56"/>
        <v>278.58000000000004</v>
      </c>
    </row>
    <row r="362" spans="1:11" x14ac:dyDescent="0.25">
      <c r="A362" s="37" t="s">
        <v>176</v>
      </c>
      <c r="B362">
        <v>1</v>
      </c>
      <c r="C362" s="43">
        <v>248.5</v>
      </c>
      <c r="D362" s="43">
        <v>0</v>
      </c>
      <c r="E362" s="44">
        <v>478</v>
      </c>
      <c r="F362" s="43">
        <v>66.92</v>
      </c>
      <c r="G362" s="43">
        <v>91.5</v>
      </c>
      <c r="H362" s="43">
        <v>37.090000000000003</v>
      </c>
      <c r="I362" s="45">
        <f t="shared" si="55"/>
        <v>33.990000000000009</v>
      </c>
      <c r="J362" t="s">
        <v>138</v>
      </c>
      <c r="K362" s="45">
        <f t="shared" si="56"/>
        <v>282.48999999999995</v>
      </c>
    </row>
    <row r="363" spans="1:11" x14ac:dyDescent="0.25">
      <c r="A363" s="37" t="s">
        <v>150</v>
      </c>
      <c r="B363">
        <v>1</v>
      </c>
      <c r="C363" s="43">
        <v>193.5</v>
      </c>
      <c r="D363" s="43">
        <v>0</v>
      </c>
      <c r="E363" s="44">
        <v>585</v>
      </c>
      <c r="F363" s="43">
        <v>81.900000000000006</v>
      </c>
      <c r="G363" s="43">
        <v>8</v>
      </c>
      <c r="H363" s="43">
        <v>45.38</v>
      </c>
      <c r="I363" s="45">
        <f t="shared" si="55"/>
        <v>256.22000000000003</v>
      </c>
      <c r="J363" t="s">
        <v>138</v>
      </c>
      <c r="K363" s="45">
        <f t="shared" si="56"/>
        <v>449.72</v>
      </c>
    </row>
    <row r="364" spans="1:11" x14ac:dyDescent="0.25">
      <c r="A364" s="37" t="s">
        <v>150</v>
      </c>
      <c r="B364">
        <v>1</v>
      </c>
      <c r="C364" s="43">
        <v>193.5</v>
      </c>
      <c r="D364" s="43">
        <v>0</v>
      </c>
      <c r="E364" s="44">
        <v>585</v>
      </c>
      <c r="F364" s="43">
        <v>81.900000000000006</v>
      </c>
      <c r="G364" s="43">
        <v>8</v>
      </c>
      <c r="H364" s="43">
        <v>45.38</v>
      </c>
      <c r="I364" s="45">
        <f t="shared" si="55"/>
        <v>256.22000000000003</v>
      </c>
      <c r="J364" t="s">
        <v>138</v>
      </c>
      <c r="K364" s="45">
        <f t="shared" si="56"/>
        <v>449.72</v>
      </c>
    </row>
    <row r="365" spans="1:11" x14ac:dyDescent="0.25">
      <c r="A365" s="37" t="s">
        <v>150</v>
      </c>
      <c r="B365">
        <v>1</v>
      </c>
      <c r="C365" s="43">
        <v>193.5</v>
      </c>
      <c r="D365" s="43">
        <v>0</v>
      </c>
      <c r="E365" s="44">
        <v>585</v>
      </c>
      <c r="F365" s="43">
        <v>81.900000000000006</v>
      </c>
      <c r="G365" s="43">
        <v>8</v>
      </c>
      <c r="H365" s="43">
        <v>45.38</v>
      </c>
      <c r="I365" s="45">
        <f t="shared" si="55"/>
        <v>256.22000000000003</v>
      </c>
      <c r="J365" t="s">
        <v>138</v>
      </c>
      <c r="K365" s="45">
        <f t="shared" si="56"/>
        <v>449.72</v>
      </c>
    </row>
    <row r="366" spans="1:11" x14ac:dyDescent="0.25">
      <c r="A366" s="37" t="s">
        <v>150</v>
      </c>
      <c r="B366">
        <v>1</v>
      </c>
      <c r="C366" s="43">
        <v>193.5</v>
      </c>
      <c r="D366" s="43">
        <v>0</v>
      </c>
      <c r="E366" s="44">
        <v>585</v>
      </c>
      <c r="F366" s="43">
        <v>81.900000000000006</v>
      </c>
      <c r="G366" s="43">
        <v>8</v>
      </c>
      <c r="H366" s="43">
        <v>45.38</v>
      </c>
      <c r="I366" s="45">
        <f t="shared" si="55"/>
        <v>256.22000000000003</v>
      </c>
      <c r="J366" t="s">
        <v>138</v>
      </c>
      <c r="K366" s="45">
        <f t="shared" si="56"/>
        <v>449.72</v>
      </c>
    </row>
    <row r="367" spans="1:11" x14ac:dyDescent="0.25">
      <c r="A367" s="37" t="s">
        <v>150</v>
      </c>
      <c r="B367">
        <v>1</v>
      </c>
      <c r="C367" s="43">
        <v>193.5</v>
      </c>
      <c r="D367" s="43">
        <v>0</v>
      </c>
      <c r="E367" s="44">
        <v>585</v>
      </c>
      <c r="F367" s="43">
        <v>81.900000000000006</v>
      </c>
      <c r="G367" s="43">
        <v>8</v>
      </c>
      <c r="H367" s="43">
        <v>45.38</v>
      </c>
      <c r="I367" s="45">
        <f t="shared" si="55"/>
        <v>256.22000000000003</v>
      </c>
      <c r="J367" t="s">
        <v>138</v>
      </c>
      <c r="K367" s="45">
        <f t="shared" si="56"/>
        <v>449.72</v>
      </c>
    </row>
    <row r="368" spans="1:11" x14ac:dyDescent="0.25">
      <c r="A368" s="37" t="s">
        <v>173</v>
      </c>
      <c r="B368">
        <v>1</v>
      </c>
      <c r="C368" s="43">
        <v>254</v>
      </c>
      <c r="D368" s="43">
        <v>0</v>
      </c>
      <c r="E368" s="44">
        <v>482</v>
      </c>
      <c r="F368" s="43">
        <v>67.48</v>
      </c>
      <c r="G368" s="43">
        <v>72.5</v>
      </c>
      <c r="H368" s="43">
        <v>37.4</v>
      </c>
      <c r="I368" s="45">
        <f t="shared" ref="I368:I373" si="57">E368-F368-G368-H368-D368-C368</f>
        <v>50.620000000000005</v>
      </c>
      <c r="J368" t="s">
        <v>138</v>
      </c>
      <c r="K368" s="45">
        <f t="shared" ref="K368:K373" si="58">E368-H368-G368-F368</f>
        <v>304.62</v>
      </c>
    </row>
    <row r="369" spans="1:11" x14ac:dyDescent="0.25">
      <c r="A369" s="37" t="s">
        <v>173</v>
      </c>
      <c r="B369">
        <v>1</v>
      </c>
      <c r="C369" s="43">
        <v>254</v>
      </c>
      <c r="D369" s="43">
        <v>0</v>
      </c>
      <c r="E369" s="44">
        <v>482</v>
      </c>
      <c r="F369" s="43">
        <v>67.48</v>
      </c>
      <c r="G369" s="43">
        <v>72.5</v>
      </c>
      <c r="H369" s="43">
        <v>37.4</v>
      </c>
      <c r="I369" s="45">
        <f t="shared" si="57"/>
        <v>50.620000000000005</v>
      </c>
      <c r="J369" t="s">
        <v>138</v>
      </c>
      <c r="K369" s="45">
        <f t="shared" si="58"/>
        <v>304.62</v>
      </c>
    </row>
    <row r="370" spans="1:11" x14ac:dyDescent="0.25">
      <c r="A370" s="37" t="s">
        <v>173</v>
      </c>
      <c r="B370">
        <v>1</v>
      </c>
      <c r="C370" s="43">
        <v>254</v>
      </c>
      <c r="D370" s="43">
        <v>0</v>
      </c>
      <c r="E370" s="44">
        <v>482</v>
      </c>
      <c r="F370" s="43">
        <v>67.48</v>
      </c>
      <c r="G370" s="43">
        <v>72.5</v>
      </c>
      <c r="H370" s="43">
        <v>37.4</v>
      </c>
      <c r="I370" s="45">
        <f t="shared" si="57"/>
        <v>50.620000000000005</v>
      </c>
      <c r="J370" t="s">
        <v>138</v>
      </c>
      <c r="K370" s="45">
        <f t="shared" si="58"/>
        <v>304.62</v>
      </c>
    </row>
    <row r="371" spans="1:11" x14ac:dyDescent="0.25">
      <c r="A371" s="37" t="s">
        <v>173</v>
      </c>
      <c r="B371">
        <v>1</v>
      </c>
      <c r="C371" s="43">
        <v>254</v>
      </c>
      <c r="D371" s="43">
        <v>0</v>
      </c>
      <c r="E371" s="44">
        <v>482</v>
      </c>
      <c r="F371" s="43">
        <v>67.48</v>
      </c>
      <c r="G371" s="43">
        <v>72.5</v>
      </c>
      <c r="H371" s="43">
        <v>37.4</v>
      </c>
      <c r="I371" s="45">
        <f t="shared" si="57"/>
        <v>50.620000000000005</v>
      </c>
      <c r="J371" t="s">
        <v>138</v>
      </c>
      <c r="K371" s="45">
        <f t="shared" si="58"/>
        <v>304.62</v>
      </c>
    </row>
    <row r="372" spans="1:11" x14ac:dyDescent="0.25">
      <c r="A372" s="37" t="s">
        <v>173</v>
      </c>
      <c r="B372">
        <v>1</v>
      </c>
      <c r="C372" s="43">
        <v>254</v>
      </c>
      <c r="D372" s="43">
        <v>0</v>
      </c>
      <c r="E372" s="44">
        <v>482</v>
      </c>
      <c r="F372" s="43">
        <v>67.48</v>
      </c>
      <c r="G372" s="43">
        <v>72.5</v>
      </c>
      <c r="H372" s="43">
        <v>37.4</v>
      </c>
      <c r="I372" s="45">
        <f t="shared" si="57"/>
        <v>50.620000000000005</v>
      </c>
      <c r="J372" t="s">
        <v>138</v>
      </c>
      <c r="K372" s="45">
        <f t="shared" si="58"/>
        <v>304.62</v>
      </c>
    </row>
    <row r="373" spans="1:11" x14ac:dyDescent="0.25">
      <c r="A373" s="37" t="s">
        <v>173</v>
      </c>
      <c r="B373">
        <v>1</v>
      </c>
      <c r="C373" s="43">
        <v>254</v>
      </c>
      <c r="D373" s="43">
        <v>0</v>
      </c>
      <c r="E373" s="44">
        <v>482</v>
      </c>
      <c r="F373" s="43">
        <v>67.48</v>
      </c>
      <c r="G373" s="43">
        <v>72.5</v>
      </c>
      <c r="H373" s="43">
        <v>37.4</v>
      </c>
      <c r="I373" s="45">
        <f t="shared" si="57"/>
        <v>50.620000000000005</v>
      </c>
      <c r="J373" t="s">
        <v>138</v>
      </c>
      <c r="K373" s="45">
        <f t="shared" si="58"/>
        <v>304.62</v>
      </c>
    </row>
    <row r="374" spans="1:11" x14ac:dyDescent="0.25">
      <c r="A374" s="37" t="s">
        <v>155</v>
      </c>
      <c r="B374">
        <v>1</v>
      </c>
      <c r="C374" s="43">
        <v>241.5</v>
      </c>
      <c r="D374" s="43">
        <v>0</v>
      </c>
      <c r="E374" s="44">
        <v>505</v>
      </c>
      <c r="F374" s="43">
        <v>75.75</v>
      </c>
      <c r="G374" s="43">
        <v>86</v>
      </c>
      <c r="H374" s="43">
        <v>39.18</v>
      </c>
      <c r="I374" s="45">
        <f t="shared" si="55"/>
        <v>62.569999999999993</v>
      </c>
      <c r="J374" t="s">
        <v>138</v>
      </c>
      <c r="K374" s="45">
        <f t="shared" si="56"/>
        <v>304.07</v>
      </c>
    </row>
    <row r="375" spans="1:11" x14ac:dyDescent="0.25">
      <c r="A375" s="37" t="s">
        <v>155</v>
      </c>
      <c r="B375">
        <v>1</v>
      </c>
      <c r="C375" s="43">
        <v>241.5</v>
      </c>
      <c r="D375" s="43">
        <v>0</v>
      </c>
      <c r="E375" s="44">
        <v>505</v>
      </c>
      <c r="F375" s="43">
        <v>75.75</v>
      </c>
      <c r="G375" s="43">
        <v>86</v>
      </c>
      <c r="H375" s="43">
        <v>39.18</v>
      </c>
      <c r="I375" s="45">
        <f t="shared" ref="I375" si="59">E375-F375-G375-H375-D375-C375</f>
        <v>62.569999999999993</v>
      </c>
      <c r="J375" t="s">
        <v>138</v>
      </c>
      <c r="K375" s="45">
        <f t="shared" si="56"/>
        <v>304.07</v>
      </c>
    </row>
    <row r="376" spans="1:11" x14ac:dyDescent="0.25">
      <c r="A376" s="37" t="s">
        <v>155</v>
      </c>
      <c r="B376">
        <v>1</v>
      </c>
      <c r="C376" s="43">
        <v>241.5</v>
      </c>
      <c r="D376" s="43">
        <v>0</v>
      </c>
      <c r="E376" s="44">
        <v>505</v>
      </c>
      <c r="F376" s="43">
        <v>75.75</v>
      </c>
      <c r="G376" s="43">
        <v>86</v>
      </c>
      <c r="H376" s="43">
        <v>39.18</v>
      </c>
      <c r="I376" s="45">
        <f t="shared" si="55"/>
        <v>62.569999999999993</v>
      </c>
      <c r="J376" t="s">
        <v>138</v>
      </c>
      <c r="K376" s="45">
        <f t="shared" si="56"/>
        <v>304.07</v>
      </c>
    </row>
    <row r="377" spans="1:11" x14ac:dyDescent="0.25">
      <c r="A377" s="37" t="s">
        <v>176</v>
      </c>
      <c r="B377">
        <v>1</v>
      </c>
      <c r="C377" s="43">
        <v>248.5</v>
      </c>
      <c r="D377" s="43">
        <v>0</v>
      </c>
      <c r="E377" s="44">
        <v>478</v>
      </c>
      <c r="F377" s="43">
        <v>66.92</v>
      </c>
      <c r="G377" s="43">
        <v>91.5</v>
      </c>
      <c r="H377" s="43">
        <v>37.090000000000003</v>
      </c>
      <c r="I377" s="45">
        <f t="shared" ref="I377" si="60">E377-F377-G377-H377-D377-C377</f>
        <v>33.990000000000009</v>
      </c>
      <c r="J377" t="s">
        <v>138</v>
      </c>
      <c r="K377" s="45">
        <f t="shared" ref="K377" si="61">E377-H377-G377-F377</f>
        <v>282.48999999999995</v>
      </c>
    </row>
    <row r="378" spans="1:11" x14ac:dyDescent="0.25">
      <c r="A378" s="37" t="s">
        <v>176</v>
      </c>
      <c r="B378">
        <v>1</v>
      </c>
      <c r="C378" s="43">
        <v>248.5</v>
      </c>
      <c r="D378" s="43">
        <v>0</v>
      </c>
      <c r="E378" s="44">
        <v>478</v>
      </c>
      <c r="F378" s="43">
        <v>66.92</v>
      </c>
      <c r="G378" s="43">
        <v>91.5</v>
      </c>
      <c r="H378" s="43">
        <v>37.090000000000003</v>
      </c>
      <c r="I378" s="45">
        <f t="shared" ref="I378:I380" si="62">E378-F378-G378-H378-D378-C378</f>
        <v>33.990000000000009</v>
      </c>
      <c r="J378" t="s">
        <v>138</v>
      </c>
      <c r="K378" s="45">
        <f t="shared" ref="K378:K380" si="63">E378-H378-G378-F378</f>
        <v>282.48999999999995</v>
      </c>
    </row>
    <row r="379" spans="1:11" x14ac:dyDescent="0.25">
      <c r="A379" s="37" t="s">
        <v>176</v>
      </c>
      <c r="B379">
        <v>1</v>
      </c>
      <c r="C379" s="43">
        <v>248.5</v>
      </c>
      <c r="D379" s="43">
        <v>0</v>
      </c>
      <c r="E379" s="44">
        <v>478</v>
      </c>
      <c r="F379" s="43">
        <v>66.92</v>
      </c>
      <c r="G379" s="43">
        <v>91.5</v>
      </c>
      <c r="H379" s="43">
        <v>37.090000000000003</v>
      </c>
      <c r="I379" s="45">
        <f t="shared" si="62"/>
        <v>33.990000000000009</v>
      </c>
      <c r="J379" t="s">
        <v>138</v>
      </c>
      <c r="K379" s="45">
        <f t="shared" si="63"/>
        <v>282.48999999999995</v>
      </c>
    </row>
    <row r="380" spans="1:11" x14ac:dyDescent="0.25">
      <c r="A380" s="37" t="s">
        <v>176</v>
      </c>
      <c r="B380">
        <v>1</v>
      </c>
      <c r="C380" s="43">
        <v>248.5</v>
      </c>
      <c r="D380" s="43">
        <v>0</v>
      </c>
      <c r="E380" s="44">
        <v>478</v>
      </c>
      <c r="F380" s="43">
        <v>66.92</v>
      </c>
      <c r="G380" s="43">
        <v>91.5</v>
      </c>
      <c r="H380" s="43">
        <v>37.090000000000003</v>
      </c>
      <c r="I380" s="45">
        <f t="shared" si="62"/>
        <v>33.990000000000009</v>
      </c>
      <c r="J380" t="s">
        <v>138</v>
      </c>
      <c r="K380" s="45">
        <f t="shared" si="63"/>
        <v>282.48999999999995</v>
      </c>
    </row>
    <row r="381" spans="1:11" x14ac:dyDescent="0.25">
      <c r="A381" s="37" t="s">
        <v>176</v>
      </c>
      <c r="B381">
        <v>1</v>
      </c>
      <c r="C381" s="43">
        <v>248.5</v>
      </c>
      <c r="D381" s="43">
        <v>0</v>
      </c>
      <c r="E381" s="44">
        <v>478</v>
      </c>
      <c r="F381" s="43">
        <v>66.92</v>
      </c>
      <c r="G381" s="43">
        <v>91.5</v>
      </c>
      <c r="H381" s="43">
        <v>37.090000000000003</v>
      </c>
      <c r="I381" s="45">
        <f t="shared" ref="I381" si="64">E381-F381-G381-H381-D381-C381</f>
        <v>33.990000000000009</v>
      </c>
      <c r="J381" t="s">
        <v>138</v>
      </c>
      <c r="K381" s="45">
        <f t="shared" ref="K381" si="65">E381-H381-G381-F381</f>
        <v>282.48999999999995</v>
      </c>
    </row>
    <row r="382" spans="1:11" x14ac:dyDescent="0.25">
      <c r="A382" s="37" t="s">
        <v>190</v>
      </c>
      <c r="B382">
        <v>1</v>
      </c>
      <c r="C382" s="43">
        <v>132.5</v>
      </c>
      <c r="D382" s="43">
        <v>12.7</v>
      </c>
      <c r="E382" s="44">
        <v>440</v>
      </c>
      <c r="F382" s="43">
        <v>61.6</v>
      </c>
      <c r="G382" s="43">
        <v>72.5</v>
      </c>
      <c r="H382" s="43">
        <v>34.130000000000003</v>
      </c>
      <c r="I382" s="45">
        <f t="shared" si="55"/>
        <v>126.57</v>
      </c>
      <c r="J382" t="s">
        <v>138</v>
      </c>
      <c r="K382" s="45">
        <f t="shared" si="56"/>
        <v>271.77</v>
      </c>
    </row>
    <row r="383" spans="1:11" x14ac:dyDescent="0.25">
      <c r="A383" s="37" t="s">
        <v>190</v>
      </c>
      <c r="B383">
        <v>1</v>
      </c>
      <c r="C383" s="43">
        <v>132.5</v>
      </c>
      <c r="D383" s="43">
        <v>12.7</v>
      </c>
      <c r="E383" s="44">
        <v>440</v>
      </c>
      <c r="F383" s="43">
        <v>61.6</v>
      </c>
      <c r="G383" s="43">
        <v>72.5</v>
      </c>
      <c r="H383" s="43">
        <v>34.130000000000003</v>
      </c>
      <c r="I383" s="45">
        <f t="shared" si="55"/>
        <v>126.57</v>
      </c>
      <c r="J383" t="s">
        <v>138</v>
      </c>
      <c r="K383" s="45">
        <f t="shared" si="56"/>
        <v>271.77</v>
      </c>
    </row>
    <row r="384" spans="1:11" x14ac:dyDescent="0.25">
      <c r="A384" s="37" t="s">
        <v>190</v>
      </c>
      <c r="B384">
        <v>1</v>
      </c>
      <c r="C384" s="43">
        <v>132.5</v>
      </c>
      <c r="D384" s="43">
        <v>12.7</v>
      </c>
      <c r="E384" s="44">
        <v>440</v>
      </c>
      <c r="F384" s="43">
        <v>61.6</v>
      </c>
      <c r="G384" s="43">
        <v>72.5</v>
      </c>
      <c r="H384" s="43">
        <v>34.130000000000003</v>
      </c>
      <c r="I384" s="45">
        <f t="shared" si="55"/>
        <v>126.57</v>
      </c>
      <c r="J384" t="s">
        <v>138</v>
      </c>
      <c r="K384" s="45">
        <f t="shared" si="56"/>
        <v>271.77</v>
      </c>
    </row>
    <row r="385" spans="1:11" x14ac:dyDescent="0.25">
      <c r="A385" s="37" t="s">
        <v>190</v>
      </c>
      <c r="B385">
        <v>1</v>
      </c>
      <c r="C385" s="43">
        <v>132.5</v>
      </c>
      <c r="D385" s="43">
        <v>12.7</v>
      </c>
      <c r="E385" s="44">
        <v>440</v>
      </c>
      <c r="F385" s="43">
        <v>61.6</v>
      </c>
      <c r="G385" s="43">
        <v>72.5</v>
      </c>
      <c r="H385" s="43">
        <v>34.130000000000003</v>
      </c>
      <c r="I385" s="45">
        <f t="shared" si="55"/>
        <v>126.57</v>
      </c>
      <c r="J385" t="s">
        <v>138</v>
      </c>
      <c r="K385" s="45">
        <f t="shared" si="56"/>
        <v>271.77</v>
      </c>
    </row>
    <row r="386" spans="1:11" x14ac:dyDescent="0.25">
      <c r="A386" s="37" t="s">
        <v>190</v>
      </c>
      <c r="B386">
        <v>1</v>
      </c>
      <c r="C386" s="43">
        <v>132.5</v>
      </c>
      <c r="D386" s="43">
        <v>12.7</v>
      </c>
      <c r="E386" s="44">
        <v>440</v>
      </c>
      <c r="F386" s="43">
        <v>61.6</v>
      </c>
      <c r="G386" s="43">
        <v>72.5</v>
      </c>
      <c r="H386" s="43">
        <v>34.130000000000003</v>
      </c>
      <c r="I386" s="45">
        <f t="shared" si="55"/>
        <v>126.57</v>
      </c>
      <c r="J386" t="s">
        <v>138</v>
      </c>
      <c r="K386" s="45">
        <f t="shared" si="56"/>
        <v>271.77</v>
      </c>
    </row>
    <row r="387" spans="1:11" x14ac:dyDescent="0.25">
      <c r="A387" s="37" t="s">
        <v>191</v>
      </c>
      <c r="B387">
        <v>1</v>
      </c>
      <c r="C387" s="43">
        <v>366.48</v>
      </c>
      <c r="D387" s="43">
        <v>12.7</v>
      </c>
      <c r="E387" s="44">
        <v>660</v>
      </c>
      <c r="F387" s="43">
        <v>92.4</v>
      </c>
      <c r="G387" s="43">
        <v>60</v>
      </c>
      <c r="H387" s="43">
        <v>51.21</v>
      </c>
      <c r="I387" s="45">
        <f t="shared" si="55"/>
        <v>77.210000000000036</v>
      </c>
      <c r="J387" t="s">
        <v>138</v>
      </c>
      <c r="K387" s="45">
        <f t="shared" si="56"/>
        <v>456.39</v>
      </c>
    </row>
    <row r="388" spans="1:11" x14ac:dyDescent="0.25">
      <c r="A388" s="37" t="s">
        <v>191</v>
      </c>
      <c r="B388">
        <v>1</v>
      </c>
      <c r="C388" s="43">
        <v>366.48</v>
      </c>
      <c r="D388" s="43">
        <v>12.7</v>
      </c>
      <c r="E388" s="44">
        <v>660</v>
      </c>
      <c r="F388" s="43">
        <v>92.4</v>
      </c>
      <c r="G388" s="43">
        <v>60</v>
      </c>
      <c r="H388" s="43">
        <v>51.21</v>
      </c>
      <c r="I388" s="45">
        <f t="shared" si="55"/>
        <v>77.210000000000036</v>
      </c>
      <c r="J388" t="s">
        <v>138</v>
      </c>
      <c r="K388" s="45">
        <f t="shared" si="56"/>
        <v>456.39</v>
      </c>
    </row>
    <row r="389" spans="1:11" x14ac:dyDescent="0.25">
      <c r="A389" s="37" t="s">
        <v>191</v>
      </c>
      <c r="B389">
        <v>1</v>
      </c>
      <c r="C389" s="43">
        <v>366.48</v>
      </c>
      <c r="D389" s="43">
        <v>12.7</v>
      </c>
      <c r="E389" s="44">
        <v>660</v>
      </c>
      <c r="F389" s="43">
        <v>92.4</v>
      </c>
      <c r="G389" s="43">
        <v>60</v>
      </c>
      <c r="H389" s="43">
        <v>51.21</v>
      </c>
      <c r="I389" s="45">
        <f t="shared" si="55"/>
        <v>77.210000000000036</v>
      </c>
      <c r="J389" t="s">
        <v>138</v>
      </c>
      <c r="K389" s="45">
        <f t="shared" si="56"/>
        <v>456.39</v>
      </c>
    </row>
    <row r="390" spans="1:11" x14ac:dyDescent="0.25">
      <c r="A390" s="37" t="s">
        <v>191</v>
      </c>
      <c r="B390">
        <v>1</v>
      </c>
      <c r="C390" s="43">
        <v>366.48</v>
      </c>
      <c r="D390" s="43">
        <v>12.7</v>
      </c>
      <c r="E390" s="44">
        <v>660</v>
      </c>
      <c r="F390" s="43">
        <v>92.4</v>
      </c>
      <c r="G390" s="43">
        <v>60</v>
      </c>
      <c r="H390" s="43">
        <v>51.21</v>
      </c>
      <c r="I390" s="45">
        <f t="shared" si="55"/>
        <v>77.210000000000036</v>
      </c>
      <c r="J390" t="s">
        <v>138</v>
      </c>
      <c r="K390" s="45">
        <f t="shared" si="56"/>
        <v>456.39</v>
      </c>
    </row>
    <row r="391" spans="1:11" x14ac:dyDescent="0.25">
      <c r="A391" s="37" t="s">
        <v>192</v>
      </c>
      <c r="B391">
        <v>1</v>
      </c>
      <c r="C391" s="43">
        <v>237.18</v>
      </c>
      <c r="D391" s="43">
        <v>12.7</v>
      </c>
      <c r="E391" s="44">
        <v>580</v>
      </c>
      <c r="F391" s="43">
        <v>81.2</v>
      </c>
      <c r="G391" s="43">
        <v>72.5</v>
      </c>
      <c r="H391" s="43">
        <v>45</v>
      </c>
      <c r="I391" s="45">
        <f t="shared" si="55"/>
        <v>131.42000000000002</v>
      </c>
      <c r="J391" t="s">
        <v>138</v>
      </c>
      <c r="K391" s="45">
        <f t="shared" si="56"/>
        <v>381.3</v>
      </c>
    </row>
    <row r="392" spans="1:11" x14ac:dyDescent="0.25">
      <c r="A392" s="37" t="s">
        <v>179</v>
      </c>
      <c r="B392">
        <v>1</v>
      </c>
      <c r="C392" s="43">
        <v>256.95999999999998</v>
      </c>
      <c r="D392" s="43">
        <v>12.7</v>
      </c>
      <c r="E392" s="44">
        <v>565</v>
      </c>
      <c r="F392" s="43">
        <v>79.099999999999994</v>
      </c>
      <c r="G392" s="43">
        <v>66.5</v>
      </c>
      <c r="H392" s="43">
        <v>43.84</v>
      </c>
      <c r="I392" s="45">
        <f t="shared" si="55"/>
        <v>105.89999999999998</v>
      </c>
      <c r="J392" t="s">
        <v>138</v>
      </c>
      <c r="K392" s="45">
        <f t="shared" si="56"/>
        <v>375.55999999999995</v>
      </c>
    </row>
    <row r="393" spans="1:11" x14ac:dyDescent="0.25">
      <c r="A393" s="37" t="s">
        <v>179</v>
      </c>
      <c r="B393">
        <v>1</v>
      </c>
      <c r="C393" s="43">
        <v>256.95999999999998</v>
      </c>
      <c r="D393" s="43">
        <v>12.7</v>
      </c>
      <c r="E393" s="44">
        <v>565</v>
      </c>
      <c r="F393" s="43">
        <v>79.099999999999994</v>
      </c>
      <c r="G393" s="43">
        <v>66.5</v>
      </c>
      <c r="H393" s="43">
        <v>43.84</v>
      </c>
      <c r="I393" s="45">
        <f t="shared" ref="I393" si="66">E393-F393-G393-H393-D393-C393</f>
        <v>105.89999999999998</v>
      </c>
      <c r="J393" t="s">
        <v>138</v>
      </c>
      <c r="K393" s="45">
        <f t="shared" si="56"/>
        <v>375.55999999999995</v>
      </c>
    </row>
    <row r="394" spans="1:11" x14ac:dyDescent="0.25">
      <c r="A394" s="37" t="s">
        <v>179</v>
      </c>
      <c r="B394">
        <v>1</v>
      </c>
      <c r="C394" s="43">
        <v>256.95999999999998</v>
      </c>
      <c r="D394" s="43">
        <v>12.7</v>
      </c>
      <c r="E394" s="44">
        <v>565</v>
      </c>
      <c r="F394" s="43">
        <v>79.099999999999994</v>
      </c>
      <c r="G394" s="43">
        <v>66.5</v>
      </c>
      <c r="H394" s="43">
        <v>43.84</v>
      </c>
      <c r="I394" s="45">
        <f t="shared" ref="I394" si="67">E394-F394-G394-H394-D394-C394</f>
        <v>105.89999999999998</v>
      </c>
      <c r="J394" t="s">
        <v>138</v>
      </c>
      <c r="K394" s="45">
        <f t="shared" ref="K394" si="68">E394-H394-G394-F394</f>
        <v>375.55999999999995</v>
      </c>
    </row>
    <row r="395" spans="1:11" x14ac:dyDescent="0.25">
      <c r="A395" s="37" t="s">
        <v>193</v>
      </c>
      <c r="B395">
        <v>1</v>
      </c>
      <c r="C395" s="43">
        <v>534</v>
      </c>
      <c r="D395" s="43">
        <v>0</v>
      </c>
      <c r="E395" s="44">
        <v>885</v>
      </c>
      <c r="F395" s="43">
        <v>123.9</v>
      </c>
      <c r="G395" s="43">
        <v>72.5</v>
      </c>
      <c r="H395" s="43">
        <v>68.67</v>
      </c>
      <c r="I395" s="45">
        <f t="shared" ref="I395:I458" si="69">E395-F395-G395-H395-D395-C395</f>
        <v>85.930000000000064</v>
      </c>
      <c r="J395" t="s">
        <v>138</v>
      </c>
      <c r="K395" s="45">
        <f t="shared" ref="K395:K458" si="70">E395-H395-G395-F395</f>
        <v>619.93000000000006</v>
      </c>
    </row>
    <row r="396" spans="1:11" x14ac:dyDescent="0.25">
      <c r="A396" s="37" t="s">
        <v>193</v>
      </c>
      <c r="B396">
        <v>1</v>
      </c>
      <c r="C396" s="43">
        <v>534</v>
      </c>
      <c r="D396" s="43">
        <v>0</v>
      </c>
      <c r="E396" s="44">
        <v>885</v>
      </c>
      <c r="F396" s="43">
        <v>123.9</v>
      </c>
      <c r="G396" s="43">
        <v>72.5</v>
      </c>
      <c r="H396" s="43">
        <v>68.67</v>
      </c>
      <c r="I396" s="45">
        <f t="shared" si="69"/>
        <v>85.930000000000064</v>
      </c>
      <c r="J396" t="s">
        <v>138</v>
      </c>
      <c r="K396" s="45">
        <f t="shared" si="70"/>
        <v>619.93000000000006</v>
      </c>
    </row>
    <row r="397" spans="1:11" x14ac:dyDescent="0.25">
      <c r="A397" s="37" t="s">
        <v>193</v>
      </c>
      <c r="B397">
        <v>1</v>
      </c>
      <c r="C397" s="43">
        <v>534</v>
      </c>
      <c r="D397" s="43">
        <v>0</v>
      </c>
      <c r="E397" s="44">
        <v>875</v>
      </c>
      <c r="F397" s="43">
        <v>122.5</v>
      </c>
      <c r="G397" s="43">
        <v>72.5</v>
      </c>
      <c r="H397" s="43">
        <v>67.88</v>
      </c>
      <c r="I397" s="45">
        <f t="shared" si="69"/>
        <v>78.12</v>
      </c>
      <c r="J397" t="s">
        <v>138</v>
      </c>
      <c r="K397" s="45">
        <f t="shared" si="70"/>
        <v>612.12</v>
      </c>
    </row>
    <row r="398" spans="1:11" x14ac:dyDescent="0.25">
      <c r="A398" s="37" t="s">
        <v>193</v>
      </c>
      <c r="B398">
        <v>1</v>
      </c>
      <c r="C398" s="43">
        <v>534</v>
      </c>
      <c r="D398" s="43">
        <v>0</v>
      </c>
      <c r="E398" s="44">
        <v>875</v>
      </c>
      <c r="F398" s="43">
        <v>122.5</v>
      </c>
      <c r="G398" s="43">
        <v>72.5</v>
      </c>
      <c r="H398" s="43">
        <v>67.88</v>
      </c>
      <c r="I398" s="45">
        <f t="shared" si="69"/>
        <v>78.12</v>
      </c>
      <c r="J398" t="s">
        <v>138</v>
      </c>
      <c r="K398" s="45">
        <f t="shared" si="70"/>
        <v>612.12</v>
      </c>
    </row>
    <row r="399" spans="1:11" hidden="1" x14ac:dyDescent="0.25">
      <c r="A399" t="s">
        <v>193</v>
      </c>
      <c r="B399">
        <v>1</v>
      </c>
      <c r="C399" s="43">
        <v>534</v>
      </c>
      <c r="D399" s="43">
        <v>0</v>
      </c>
      <c r="E399" s="44">
        <v>885</v>
      </c>
      <c r="F399" s="43"/>
      <c r="G399" s="43"/>
      <c r="H399" s="43"/>
      <c r="I399" s="45">
        <f t="shared" si="69"/>
        <v>351</v>
      </c>
      <c r="J399" t="s">
        <v>137</v>
      </c>
      <c r="K399" s="45">
        <f t="shared" si="70"/>
        <v>885</v>
      </c>
    </row>
    <row r="400" spans="1:11" hidden="1" x14ac:dyDescent="0.25">
      <c r="A400" t="s">
        <v>193</v>
      </c>
      <c r="B400">
        <v>1</v>
      </c>
      <c r="C400" s="43">
        <v>534</v>
      </c>
      <c r="D400" s="43">
        <v>0</v>
      </c>
      <c r="E400" s="44">
        <v>885</v>
      </c>
      <c r="F400" s="43"/>
      <c r="G400" s="43"/>
      <c r="H400" s="43"/>
      <c r="I400" s="45">
        <f t="shared" si="69"/>
        <v>351</v>
      </c>
      <c r="J400" t="s">
        <v>137</v>
      </c>
      <c r="K400" s="45">
        <f t="shared" si="70"/>
        <v>885</v>
      </c>
    </row>
    <row r="401" spans="1:11" x14ac:dyDescent="0.25">
      <c r="A401" s="37" t="s">
        <v>194</v>
      </c>
      <c r="B401">
        <v>1</v>
      </c>
      <c r="C401" s="43">
        <v>510</v>
      </c>
      <c r="D401" s="43">
        <v>0</v>
      </c>
      <c r="E401" s="44">
        <v>911</v>
      </c>
      <c r="F401" s="43">
        <v>127.54</v>
      </c>
      <c r="G401" s="43">
        <v>86</v>
      </c>
      <c r="H401" s="43">
        <v>70.680000000000007</v>
      </c>
      <c r="I401" s="45">
        <f t="shared" si="69"/>
        <v>116.77999999999997</v>
      </c>
      <c r="J401" t="s">
        <v>138</v>
      </c>
      <c r="K401" s="45">
        <f t="shared" si="70"/>
        <v>626.78</v>
      </c>
    </row>
    <row r="402" spans="1:11" x14ac:dyDescent="0.25">
      <c r="A402" s="37" t="s">
        <v>194</v>
      </c>
      <c r="B402">
        <v>1</v>
      </c>
      <c r="C402" s="43">
        <v>510</v>
      </c>
      <c r="D402" s="43">
        <v>0</v>
      </c>
      <c r="E402" s="44">
        <v>911</v>
      </c>
      <c r="F402" s="43">
        <v>127.54</v>
      </c>
      <c r="G402" s="43">
        <v>86</v>
      </c>
      <c r="H402" s="43">
        <v>70.680000000000007</v>
      </c>
      <c r="I402" s="45">
        <f t="shared" si="69"/>
        <v>116.77999999999997</v>
      </c>
      <c r="J402" t="s">
        <v>138</v>
      </c>
      <c r="K402" s="45">
        <f t="shared" si="70"/>
        <v>626.78</v>
      </c>
    </row>
    <row r="403" spans="1:11" x14ac:dyDescent="0.25">
      <c r="A403" s="37" t="s">
        <v>169</v>
      </c>
      <c r="B403">
        <v>1</v>
      </c>
      <c r="C403" s="43">
        <v>203.5</v>
      </c>
      <c r="D403" s="43">
        <v>0</v>
      </c>
      <c r="E403" s="44">
        <v>525</v>
      </c>
      <c r="F403" s="43">
        <v>78.75</v>
      </c>
      <c r="G403" s="43">
        <v>86</v>
      </c>
      <c r="H403" s="43">
        <v>40.74</v>
      </c>
      <c r="I403" s="45">
        <f t="shared" si="69"/>
        <v>116.00999999999999</v>
      </c>
      <c r="J403" t="s">
        <v>138</v>
      </c>
      <c r="K403" s="45">
        <f t="shared" si="70"/>
        <v>319.51</v>
      </c>
    </row>
    <row r="404" spans="1:11" x14ac:dyDescent="0.25">
      <c r="A404" s="37" t="s">
        <v>169</v>
      </c>
      <c r="B404">
        <v>1</v>
      </c>
      <c r="C404" s="43">
        <v>203.5</v>
      </c>
      <c r="D404" s="43">
        <v>0</v>
      </c>
      <c r="E404" s="44">
        <v>525</v>
      </c>
      <c r="F404" s="43">
        <v>78.75</v>
      </c>
      <c r="G404" s="43">
        <v>86</v>
      </c>
      <c r="H404" s="43">
        <v>40.74</v>
      </c>
      <c r="I404" s="45">
        <f t="shared" si="69"/>
        <v>116.00999999999999</v>
      </c>
      <c r="J404" t="s">
        <v>138</v>
      </c>
      <c r="K404" s="45">
        <f t="shared" si="70"/>
        <v>319.51</v>
      </c>
    </row>
    <row r="405" spans="1:11" x14ac:dyDescent="0.25">
      <c r="A405" s="37" t="s">
        <v>173</v>
      </c>
      <c r="B405">
        <v>1</v>
      </c>
      <c r="C405" s="43">
        <v>254</v>
      </c>
      <c r="D405" s="43">
        <v>0</v>
      </c>
      <c r="E405" s="44">
        <v>550</v>
      </c>
      <c r="F405" s="43">
        <v>77</v>
      </c>
      <c r="G405" s="43">
        <v>66.5</v>
      </c>
      <c r="H405" s="43">
        <v>42.67</v>
      </c>
      <c r="I405" s="45">
        <f t="shared" si="69"/>
        <v>109.82999999999998</v>
      </c>
      <c r="J405" t="s">
        <v>138</v>
      </c>
      <c r="K405" s="45">
        <f t="shared" si="70"/>
        <v>363.83</v>
      </c>
    </row>
    <row r="406" spans="1:11" x14ac:dyDescent="0.25">
      <c r="A406" s="37" t="s">
        <v>173</v>
      </c>
      <c r="B406">
        <v>1</v>
      </c>
      <c r="C406" s="43">
        <v>254</v>
      </c>
      <c r="D406" s="43">
        <v>0</v>
      </c>
      <c r="E406" s="44">
        <v>550</v>
      </c>
      <c r="F406" s="43">
        <v>77</v>
      </c>
      <c r="G406" s="43">
        <v>66.5</v>
      </c>
      <c r="H406" s="43">
        <v>42.67</v>
      </c>
      <c r="I406" s="45">
        <f t="shared" si="69"/>
        <v>109.82999999999998</v>
      </c>
      <c r="J406" t="s">
        <v>138</v>
      </c>
      <c r="K406" s="45">
        <f t="shared" si="70"/>
        <v>363.83</v>
      </c>
    </row>
    <row r="407" spans="1:11" x14ac:dyDescent="0.25">
      <c r="A407" s="37" t="s">
        <v>173</v>
      </c>
      <c r="B407">
        <v>1</v>
      </c>
      <c r="C407" s="43">
        <v>254</v>
      </c>
      <c r="D407" s="43">
        <v>0</v>
      </c>
      <c r="E407" s="44">
        <v>550</v>
      </c>
      <c r="F407" s="43">
        <v>77</v>
      </c>
      <c r="G407" s="43">
        <v>66.5</v>
      </c>
      <c r="H407" s="43">
        <v>42.67</v>
      </c>
      <c r="I407" s="45">
        <f t="shared" si="69"/>
        <v>109.82999999999998</v>
      </c>
      <c r="J407" t="s">
        <v>138</v>
      </c>
      <c r="K407" s="45">
        <f t="shared" si="70"/>
        <v>363.83</v>
      </c>
    </row>
    <row r="408" spans="1:11" x14ac:dyDescent="0.25">
      <c r="A408" s="37" t="s">
        <v>173</v>
      </c>
      <c r="B408">
        <v>1</v>
      </c>
      <c r="C408" s="43">
        <v>254</v>
      </c>
      <c r="D408" s="43">
        <v>0</v>
      </c>
      <c r="E408" s="44">
        <v>550</v>
      </c>
      <c r="F408" s="43">
        <v>77</v>
      </c>
      <c r="G408" s="43">
        <v>66.5</v>
      </c>
      <c r="H408" s="43">
        <v>42.67</v>
      </c>
      <c r="I408" s="45">
        <f t="shared" si="69"/>
        <v>109.82999999999998</v>
      </c>
      <c r="J408" t="s">
        <v>138</v>
      </c>
      <c r="K408" s="45">
        <f t="shared" si="70"/>
        <v>363.83</v>
      </c>
    </row>
    <row r="409" spans="1:11" x14ac:dyDescent="0.25">
      <c r="A409" s="37" t="s">
        <v>174</v>
      </c>
      <c r="B409">
        <v>1</v>
      </c>
      <c r="C409" s="43">
        <v>379</v>
      </c>
      <c r="D409" s="43">
        <v>0</v>
      </c>
      <c r="E409" s="44">
        <v>780</v>
      </c>
      <c r="F409" s="43">
        <v>109.2</v>
      </c>
      <c r="G409" s="43">
        <v>60</v>
      </c>
      <c r="H409" s="43">
        <v>60.51</v>
      </c>
      <c r="I409" s="45">
        <f t="shared" si="69"/>
        <v>171.28999999999996</v>
      </c>
      <c r="J409" t="s">
        <v>138</v>
      </c>
      <c r="K409" s="45">
        <f t="shared" si="70"/>
        <v>550.29</v>
      </c>
    </row>
    <row r="410" spans="1:11" x14ac:dyDescent="0.25">
      <c r="A410" s="37" t="s">
        <v>174</v>
      </c>
      <c r="B410">
        <v>1</v>
      </c>
      <c r="C410" s="43">
        <v>379</v>
      </c>
      <c r="D410" s="43">
        <v>0</v>
      </c>
      <c r="E410" s="44">
        <v>780</v>
      </c>
      <c r="F410" s="43">
        <v>109.2</v>
      </c>
      <c r="G410" s="43">
        <v>60</v>
      </c>
      <c r="H410" s="43">
        <v>60.51</v>
      </c>
      <c r="I410" s="45">
        <f t="shared" si="69"/>
        <v>171.28999999999996</v>
      </c>
      <c r="J410" t="s">
        <v>138</v>
      </c>
      <c r="K410" s="45">
        <f t="shared" si="70"/>
        <v>550.29</v>
      </c>
    </row>
    <row r="411" spans="1:11" x14ac:dyDescent="0.25">
      <c r="A411" s="37" t="s">
        <v>174</v>
      </c>
      <c r="B411">
        <v>1</v>
      </c>
      <c r="C411" s="43">
        <v>379</v>
      </c>
      <c r="D411" s="43">
        <v>0</v>
      </c>
      <c r="E411" s="44">
        <v>780</v>
      </c>
      <c r="F411" s="43">
        <v>109.2</v>
      </c>
      <c r="G411" s="43">
        <v>60</v>
      </c>
      <c r="H411" s="43">
        <v>60.51</v>
      </c>
      <c r="I411" s="45">
        <f t="shared" si="69"/>
        <v>171.28999999999996</v>
      </c>
      <c r="J411" t="s">
        <v>138</v>
      </c>
      <c r="K411" s="45">
        <f t="shared" si="70"/>
        <v>550.29</v>
      </c>
    </row>
    <row r="412" spans="1:11" x14ac:dyDescent="0.25">
      <c r="A412" s="37" t="s">
        <v>174</v>
      </c>
      <c r="B412">
        <v>1</v>
      </c>
      <c r="C412" s="43">
        <v>379</v>
      </c>
      <c r="D412" s="43">
        <v>0</v>
      </c>
      <c r="E412" s="44">
        <v>780</v>
      </c>
      <c r="F412" s="43">
        <v>109.2</v>
      </c>
      <c r="G412" s="43">
        <v>60</v>
      </c>
      <c r="H412" s="43">
        <v>60.51</v>
      </c>
      <c r="I412" s="45">
        <f t="shared" si="69"/>
        <v>171.28999999999996</v>
      </c>
      <c r="J412" t="s">
        <v>138</v>
      </c>
      <c r="K412" s="45">
        <f t="shared" si="70"/>
        <v>550.29</v>
      </c>
    </row>
    <row r="413" spans="1:11" x14ac:dyDescent="0.25">
      <c r="A413" s="37" t="s">
        <v>176</v>
      </c>
      <c r="B413">
        <v>1</v>
      </c>
      <c r="C413" s="43">
        <v>248.5</v>
      </c>
      <c r="D413" s="43">
        <v>0</v>
      </c>
      <c r="E413" s="44">
        <v>488</v>
      </c>
      <c r="F413" s="43">
        <v>68.62</v>
      </c>
      <c r="G413" s="43">
        <v>91.5</v>
      </c>
      <c r="H413" s="43">
        <v>37.869999999999997</v>
      </c>
      <c r="I413" s="45">
        <f t="shared" si="69"/>
        <v>41.509999999999991</v>
      </c>
      <c r="J413" t="s">
        <v>138</v>
      </c>
      <c r="K413" s="45">
        <f t="shared" si="70"/>
        <v>290.01</v>
      </c>
    </row>
    <row r="414" spans="1:11" x14ac:dyDescent="0.25">
      <c r="A414" s="37" t="s">
        <v>176</v>
      </c>
      <c r="B414">
        <v>1</v>
      </c>
      <c r="C414" s="43">
        <v>248.5</v>
      </c>
      <c r="D414" s="43">
        <v>0</v>
      </c>
      <c r="E414" s="44">
        <v>488</v>
      </c>
      <c r="F414" s="43">
        <v>68.62</v>
      </c>
      <c r="G414" s="43">
        <v>91.5</v>
      </c>
      <c r="H414" s="43">
        <v>37.869999999999997</v>
      </c>
      <c r="I414" s="45">
        <f t="shared" si="69"/>
        <v>41.509999999999991</v>
      </c>
      <c r="J414" t="s">
        <v>138</v>
      </c>
      <c r="K414" s="45">
        <f t="shared" si="70"/>
        <v>290.01</v>
      </c>
    </row>
    <row r="415" spans="1:11" x14ac:dyDescent="0.25">
      <c r="A415" s="37" t="s">
        <v>176</v>
      </c>
      <c r="B415">
        <v>1</v>
      </c>
      <c r="C415" s="43">
        <v>248.5</v>
      </c>
      <c r="D415" s="43">
        <v>0</v>
      </c>
      <c r="E415" s="44">
        <v>488</v>
      </c>
      <c r="F415" s="43">
        <v>68.62</v>
      </c>
      <c r="G415" s="43">
        <v>91.5</v>
      </c>
      <c r="H415" s="43">
        <v>37.869999999999997</v>
      </c>
      <c r="I415" s="45">
        <f t="shared" si="69"/>
        <v>41.509999999999991</v>
      </c>
      <c r="J415" t="s">
        <v>138</v>
      </c>
      <c r="K415" s="45">
        <f t="shared" si="70"/>
        <v>290.01</v>
      </c>
    </row>
    <row r="416" spans="1:11" x14ac:dyDescent="0.25">
      <c r="A416" s="37" t="s">
        <v>195</v>
      </c>
      <c r="B416">
        <v>1</v>
      </c>
      <c r="C416" s="43">
        <v>323.64999999999998</v>
      </c>
      <c r="D416" s="43">
        <v>0</v>
      </c>
      <c r="E416" s="44">
        <v>600</v>
      </c>
      <c r="F416" s="43">
        <v>84</v>
      </c>
      <c r="G416" s="43">
        <v>66.5</v>
      </c>
      <c r="H416" s="43">
        <v>46.55</v>
      </c>
      <c r="I416" s="45">
        <f t="shared" si="69"/>
        <v>79.300000000000011</v>
      </c>
      <c r="J416" t="s">
        <v>138</v>
      </c>
      <c r="K416" s="45">
        <f t="shared" si="70"/>
        <v>402.95000000000005</v>
      </c>
    </row>
    <row r="417" spans="1:11" x14ac:dyDescent="0.25">
      <c r="A417" s="48" t="s">
        <v>195</v>
      </c>
      <c r="B417">
        <v>1</v>
      </c>
      <c r="C417" s="43">
        <v>323.64999999999998</v>
      </c>
      <c r="D417" s="43">
        <v>0</v>
      </c>
      <c r="E417" s="44">
        <v>0</v>
      </c>
      <c r="I417" s="45">
        <f t="shared" si="69"/>
        <v>-323.64999999999998</v>
      </c>
      <c r="J417" t="s">
        <v>138</v>
      </c>
      <c r="K417" s="45">
        <f t="shared" si="70"/>
        <v>0</v>
      </c>
    </row>
    <row r="418" spans="1:11" x14ac:dyDescent="0.25">
      <c r="A418" s="37" t="s">
        <v>195</v>
      </c>
      <c r="B418">
        <v>1</v>
      </c>
      <c r="C418" s="43">
        <v>323.64999999999998</v>
      </c>
      <c r="D418" s="43">
        <v>0</v>
      </c>
      <c r="E418" s="44">
        <v>600</v>
      </c>
      <c r="F418" s="43">
        <v>84</v>
      </c>
      <c r="G418" s="43">
        <v>66.5</v>
      </c>
      <c r="H418" s="43">
        <v>46.5</v>
      </c>
      <c r="I418" s="45">
        <f t="shared" si="69"/>
        <v>79.350000000000023</v>
      </c>
      <c r="J418" t="s">
        <v>138</v>
      </c>
      <c r="K418" s="45">
        <f t="shared" si="70"/>
        <v>403</v>
      </c>
    </row>
    <row r="419" spans="1:11" x14ac:dyDescent="0.25">
      <c r="A419" s="37" t="s">
        <v>195</v>
      </c>
      <c r="B419">
        <v>1</v>
      </c>
      <c r="C419" s="43">
        <v>323.64999999999998</v>
      </c>
      <c r="D419" s="43">
        <v>0</v>
      </c>
      <c r="E419" s="44">
        <v>600</v>
      </c>
      <c r="F419" s="43">
        <v>84</v>
      </c>
      <c r="G419" s="43">
        <v>66.5</v>
      </c>
      <c r="H419" s="43">
        <v>46.5</v>
      </c>
      <c r="I419" s="45">
        <f t="shared" si="69"/>
        <v>79.350000000000023</v>
      </c>
      <c r="J419" t="s">
        <v>138</v>
      </c>
      <c r="K419" s="45">
        <f t="shared" si="70"/>
        <v>403</v>
      </c>
    </row>
    <row r="420" spans="1:11" x14ac:dyDescent="0.25">
      <c r="A420" s="37" t="s">
        <v>179</v>
      </c>
      <c r="B420">
        <v>1</v>
      </c>
      <c r="C420" s="43">
        <v>253.92</v>
      </c>
      <c r="D420" s="43">
        <v>0</v>
      </c>
      <c r="E420" s="44">
        <v>565</v>
      </c>
      <c r="F420" s="43">
        <v>79.099999999999994</v>
      </c>
      <c r="G420" s="43">
        <v>66.5</v>
      </c>
      <c r="H420" s="43">
        <v>43.84</v>
      </c>
      <c r="I420" s="45">
        <f t="shared" si="69"/>
        <v>121.63999999999996</v>
      </c>
      <c r="J420" t="s">
        <v>138</v>
      </c>
      <c r="K420" s="45">
        <f t="shared" si="70"/>
        <v>375.55999999999995</v>
      </c>
    </row>
    <row r="421" spans="1:11" x14ac:dyDescent="0.25">
      <c r="A421" s="37" t="s">
        <v>179</v>
      </c>
      <c r="B421">
        <v>1</v>
      </c>
      <c r="C421" s="43">
        <v>253.92</v>
      </c>
      <c r="D421" s="43">
        <v>0</v>
      </c>
      <c r="E421" s="44">
        <v>565</v>
      </c>
      <c r="F421" s="43">
        <v>79.099999999999994</v>
      </c>
      <c r="G421" s="43">
        <v>66.5</v>
      </c>
      <c r="H421" s="43">
        <v>43.84</v>
      </c>
      <c r="I421" s="45">
        <f t="shared" si="69"/>
        <v>121.63999999999996</v>
      </c>
      <c r="J421" t="s">
        <v>138</v>
      </c>
      <c r="K421" s="45">
        <f t="shared" si="70"/>
        <v>375.55999999999995</v>
      </c>
    </row>
    <row r="422" spans="1:11" x14ac:dyDescent="0.25">
      <c r="A422" s="37" t="s">
        <v>179</v>
      </c>
      <c r="B422">
        <v>1</v>
      </c>
      <c r="C422" s="43">
        <v>253.92</v>
      </c>
      <c r="D422" s="43">
        <v>0</v>
      </c>
      <c r="E422" s="44">
        <v>565</v>
      </c>
      <c r="F422" s="43">
        <v>79.099999999999994</v>
      </c>
      <c r="G422" s="43">
        <v>66.5</v>
      </c>
      <c r="H422" s="43">
        <v>43.84</v>
      </c>
      <c r="I422" s="45">
        <f t="shared" si="69"/>
        <v>121.63999999999996</v>
      </c>
      <c r="J422" t="s">
        <v>138</v>
      </c>
      <c r="K422" s="45">
        <f t="shared" si="70"/>
        <v>375.55999999999995</v>
      </c>
    </row>
    <row r="423" spans="1:11" x14ac:dyDescent="0.25">
      <c r="A423" s="37" t="s">
        <v>179</v>
      </c>
      <c r="B423">
        <v>1</v>
      </c>
      <c r="C423" s="43">
        <v>253.92</v>
      </c>
      <c r="D423" s="43">
        <v>0</v>
      </c>
      <c r="E423" s="44">
        <v>565</v>
      </c>
      <c r="F423" s="43">
        <v>79.099999999999994</v>
      </c>
      <c r="G423" s="43">
        <v>66.5</v>
      </c>
      <c r="H423" s="43">
        <v>43.84</v>
      </c>
      <c r="I423" s="45">
        <f t="shared" si="69"/>
        <v>121.63999999999996</v>
      </c>
      <c r="J423" t="s">
        <v>138</v>
      </c>
      <c r="K423" s="45">
        <f t="shared" si="70"/>
        <v>375.55999999999995</v>
      </c>
    </row>
    <row r="424" spans="1:11" x14ac:dyDescent="0.25">
      <c r="A424" s="42" t="s">
        <v>196</v>
      </c>
      <c r="B424">
        <v>1</v>
      </c>
      <c r="C424" s="43">
        <v>191.25</v>
      </c>
      <c r="D424" s="43">
        <v>0</v>
      </c>
      <c r="E424" s="44">
        <v>350</v>
      </c>
      <c r="F424" s="43">
        <v>0</v>
      </c>
      <c r="G424" s="43">
        <v>0</v>
      </c>
      <c r="H424" s="43">
        <v>0</v>
      </c>
      <c r="I424" s="45">
        <f t="shared" si="69"/>
        <v>158.75</v>
      </c>
      <c r="J424" t="s">
        <v>138</v>
      </c>
      <c r="K424" s="45">
        <f t="shared" si="70"/>
        <v>350</v>
      </c>
    </row>
    <row r="425" spans="1:11" x14ac:dyDescent="0.25">
      <c r="A425" s="37" t="s">
        <v>196</v>
      </c>
      <c r="B425">
        <v>1</v>
      </c>
      <c r="C425" s="43">
        <v>191.25</v>
      </c>
      <c r="D425" s="43">
        <v>0</v>
      </c>
      <c r="E425" s="44">
        <v>375</v>
      </c>
      <c r="F425" s="43">
        <v>52.5</v>
      </c>
      <c r="G425" s="43">
        <v>72.5</v>
      </c>
      <c r="H425" s="43">
        <v>29.09</v>
      </c>
      <c r="I425" s="45">
        <f t="shared" si="69"/>
        <v>29.659999999999997</v>
      </c>
      <c r="J425" t="s">
        <v>138</v>
      </c>
      <c r="K425" s="45">
        <f t="shared" si="70"/>
        <v>220.91000000000003</v>
      </c>
    </row>
    <row r="426" spans="1:11" x14ac:dyDescent="0.25">
      <c r="A426" s="37" t="s">
        <v>196</v>
      </c>
      <c r="B426">
        <v>1</v>
      </c>
      <c r="C426" s="43">
        <v>191.25</v>
      </c>
      <c r="D426" s="43">
        <v>0</v>
      </c>
      <c r="E426" s="44">
        <v>375</v>
      </c>
      <c r="F426" s="43">
        <v>52.5</v>
      </c>
      <c r="G426" s="43">
        <v>72.5</v>
      </c>
      <c r="H426" s="43">
        <v>29.09</v>
      </c>
      <c r="I426" s="45">
        <f t="shared" si="69"/>
        <v>29.659999999999997</v>
      </c>
      <c r="J426" t="s">
        <v>138</v>
      </c>
      <c r="K426" s="45">
        <f t="shared" si="70"/>
        <v>220.91000000000003</v>
      </c>
    </row>
    <row r="427" spans="1:11" x14ac:dyDescent="0.25">
      <c r="A427" s="37" t="s">
        <v>196</v>
      </c>
      <c r="B427">
        <v>1</v>
      </c>
      <c r="C427" s="43">
        <v>191.25</v>
      </c>
      <c r="D427" s="43">
        <v>0</v>
      </c>
      <c r="E427" s="44">
        <v>375</v>
      </c>
      <c r="F427" s="43">
        <v>52.5</v>
      </c>
      <c r="G427" s="43">
        <v>72.5</v>
      </c>
      <c r="H427" s="43">
        <v>29.09</v>
      </c>
      <c r="I427" s="45">
        <f t="shared" si="69"/>
        <v>29.659999999999997</v>
      </c>
      <c r="J427" t="s">
        <v>138</v>
      </c>
      <c r="K427" s="45">
        <f t="shared" si="70"/>
        <v>220.91000000000003</v>
      </c>
    </row>
    <row r="428" spans="1:11" x14ac:dyDescent="0.25">
      <c r="A428" s="37" t="s">
        <v>196</v>
      </c>
      <c r="B428">
        <v>1</v>
      </c>
      <c r="C428" s="43">
        <v>191.25</v>
      </c>
      <c r="D428" s="43">
        <v>0</v>
      </c>
      <c r="E428" s="44">
        <v>375</v>
      </c>
      <c r="F428" s="43">
        <v>52.5</v>
      </c>
      <c r="G428" s="43">
        <v>72.5</v>
      </c>
      <c r="H428" s="43">
        <v>29.09</v>
      </c>
      <c r="I428" s="45">
        <f t="shared" si="69"/>
        <v>29.659999999999997</v>
      </c>
      <c r="J428" t="s">
        <v>138</v>
      </c>
      <c r="K428" s="45">
        <f t="shared" si="70"/>
        <v>220.91000000000003</v>
      </c>
    </row>
    <row r="429" spans="1:11" x14ac:dyDescent="0.25">
      <c r="A429" s="37" t="s">
        <v>196</v>
      </c>
      <c r="B429">
        <v>1</v>
      </c>
      <c r="C429" s="43">
        <v>191.25</v>
      </c>
      <c r="D429" s="43">
        <v>0</v>
      </c>
      <c r="E429" s="44">
        <v>375</v>
      </c>
      <c r="F429" s="43">
        <v>52.5</v>
      </c>
      <c r="G429" s="43">
        <v>72.5</v>
      </c>
      <c r="H429" s="43">
        <v>29.09</v>
      </c>
      <c r="I429" s="45">
        <f t="shared" si="69"/>
        <v>29.659999999999997</v>
      </c>
      <c r="J429" t="s">
        <v>138</v>
      </c>
      <c r="K429" s="45">
        <f t="shared" si="70"/>
        <v>220.91000000000003</v>
      </c>
    </row>
    <row r="430" spans="1:11" hidden="1" x14ac:dyDescent="0.25">
      <c r="A430" t="s">
        <v>196</v>
      </c>
      <c r="B430">
        <v>1</v>
      </c>
      <c r="C430" s="43">
        <v>191.25</v>
      </c>
      <c r="D430" s="43">
        <v>0</v>
      </c>
      <c r="E430" s="44">
        <v>375</v>
      </c>
      <c r="F430" s="43"/>
      <c r="G430" s="43"/>
      <c r="H430" s="43"/>
      <c r="I430" s="45">
        <f t="shared" si="69"/>
        <v>183.75</v>
      </c>
      <c r="J430" t="s">
        <v>137</v>
      </c>
      <c r="K430" s="45">
        <f t="shared" si="70"/>
        <v>375</v>
      </c>
    </row>
    <row r="431" spans="1:11" hidden="1" x14ac:dyDescent="0.25">
      <c r="A431" t="s">
        <v>196</v>
      </c>
      <c r="B431">
        <v>1</v>
      </c>
      <c r="C431" s="43">
        <v>191.25</v>
      </c>
      <c r="D431" s="43">
        <v>0</v>
      </c>
      <c r="E431" s="44">
        <v>375</v>
      </c>
      <c r="F431" s="43"/>
      <c r="G431" s="43"/>
      <c r="H431" s="43"/>
      <c r="I431" s="45">
        <f t="shared" si="69"/>
        <v>183.75</v>
      </c>
      <c r="J431" t="s">
        <v>137</v>
      </c>
      <c r="K431" s="45">
        <f t="shared" si="70"/>
        <v>375</v>
      </c>
    </row>
    <row r="432" spans="1:11" hidden="1" x14ac:dyDescent="0.25">
      <c r="A432" t="s">
        <v>196</v>
      </c>
      <c r="B432">
        <v>1</v>
      </c>
      <c r="C432" s="43">
        <v>191.25</v>
      </c>
      <c r="D432" s="43">
        <v>0</v>
      </c>
      <c r="E432" s="44">
        <v>375</v>
      </c>
      <c r="F432" s="43"/>
      <c r="G432" s="43"/>
      <c r="H432" s="43"/>
      <c r="I432" s="45">
        <f t="shared" si="69"/>
        <v>183.75</v>
      </c>
      <c r="J432" t="s">
        <v>137</v>
      </c>
      <c r="K432" s="45">
        <f t="shared" si="70"/>
        <v>375</v>
      </c>
    </row>
    <row r="433" spans="1:11" hidden="1" x14ac:dyDescent="0.25">
      <c r="A433" t="s">
        <v>196</v>
      </c>
      <c r="B433">
        <v>1</v>
      </c>
      <c r="C433" s="43">
        <v>191.25</v>
      </c>
      <c r="D433" s="43">
        <v>0</v>
      </c>
      <c r="E433" s="44">
        <v>375</v>
      </c>
      <c r="F433" s="43"/>
      <c r="G433" s="43"/>
      <c r="H433" s="43"/>
      <c r="I433" s="45">
        <f t="shared" si="69"/>
        <v>183.75</v>
      </c>
      <c r="J433" t="s">
        <v>137</v>
      </c>
      <c r="K433" s="45">
        <f t="shared" si="70"/>
        <v>375</v>
      </c>
    </row>
    <row r="434" spans="1:11" hidden="1" x14ac:dyDescent="0.25">
      <c r="A434" t="s">
        <v>196</v>
      </c>
      <c r="B434">
        <v>1</v>
      </c>
      <c r="C434" s="43">
        <v>191.25</v>
      </c>
      <c r="D434" s="43">
        <v>0</v>
      </c>
      <c r="E434" s="44">
        <v>375</v>
      </c>
      <c r="F434" s="43"/>
      <c r="G434" s="43"/>
      <c r="H434" s="43"/>
      <c r="I434" s="45">
        <f t="shared" si="69"/>
        <v>183.75</v>
      </c>
      <c r="J434" t="s">
        <v>137</v>
      </c>
      <c r="K434" s="45">
        <f t="shared" si="70"/>
        <v>375</v>
      </c>
    </row>
    <row r="435" spans="1:11" x14ac:dyDescent="0.25">
      <c r="A435" s="37" t="s">
        <v>197</v>
      </c>
      <c r="B435">
        <v>1</v>
      </c>
      <c r="C435" s="43">
        <v>167.27</v>
      </c>
      <c r="D435" s="43">
        <v>0</v>
      </c>
      <c r="E435" s="44">
        <v>485</v>
      </c>
      <c r="F435" s="43">
        <v>67.900000000000006</v>
      </c>
      <c r="G435" s="43">
        <v>86</v>
      </c>
      <c r="H435" s="43">
        <v>37.630000000000003</v>
      </c>
      <c r="I435" s="45">
        <f t="shared" si="69"/>
        <v>126.20000000000002</v>
      </c>
      <c r="J435" t="s">
        <v>138</v>
      </c>
      <c r="K435" s="45">
        <f t="shared" si="70"/>
        <v>293.47000000000003</v>
      </c>
    </row>
    <row r="436" spans="1:11" x14ac:dyDescent="0.25">
      <c r="A436" s="37" t="s">
        <v>197</v>
      </c>
      <c r="B436">
        <v>1</v>
      </c>
      <c r="C436" s="43">
        <v>167.27</v>
      </c>
      <c r="D436" s="43">
        <v>0</v>
      </c>
      <c r="E436" s="44">
        <v>485</v>
      </c>
      <c r="F436" s="43">
        <v>67.900000000000006</v>
      </c>
      <c r="G436" s="43">
        <v>86</v>
      </c>
      <c r="H436" s="43">
        <v>37.630000000000003</v>
      </c>
      <c r="I436" s="45">
        <f t="shared" si="69"/>
        <v>126.20000000000002</v>
      </c>
      <c r="J436" t="s">
        <v>138</v>
      </c>
      <c r="K436" s="45">
        <f t="shared" si="70"/>
        <v>293.47000000000003</v>
      </c>
    </row>
    <row r="437" spans="1:11" x14ac:dyDescent="0.25">
      <c r="A437" s="37" t="s">
        <v>181</v>
      </c>
      <c r="B437">
        <v>1</v>
      </c>
      <c r="C437" s="43">
        <v>356.9</v>
      </c>
      <c r="D437" s="43">
        <v>0</v>
      </c>
      <c r="E437" s="44">
        <v>853</v>
      </c>
      <c r="F437" s="43">
        <v>119.42</v>
      </c>
      <c r="G437" s="43">
        <v>86</v>
      </c>
      <c r="H437" s="43">
        <v>66.180000000000007</v>
      </c>
      <c r="I437" s="45">
        <f t="shared" si="69"/>
        <v>224.50000000000011</v>
      </c>
      <c r="J437" t="s">
        <v>138</v>
      </c>
      <c r="K437" s="45">
        <f t="shared" si="70"/>
        <v>581.4</v>
      </c>
    </row>
    <row r="438" spans="1:11" x14ac:dyDescent="0.25">
      <c r="A438" s="48" t="s">
        <v>182</v>
      </c>
      <c r="B438">
        <v>1</v>
      </c>
      <c r="C438" s="43">
        <v>283.32</v>
      </c>
      <c r="D438" s="43">
        <v>60</v>
      </c>
      <c r="E438" s="44">
        <v>0</v>
      </c>
      <c r="F438" s="43"/>
      <c r="G438" s="43"/>
      <c r="H438" s="43"/>
      <c r="I438" s="45">
        <f t="shared" si="69"/>
        <v>-343.32</v>
      </c>
      <c r="J438" t="s">
        <v>138</v>
      </c>
      <c r="K438" s="45">
        <f t="shared" si="70"/>
        <v>0</v>
      </c>
    </row>
    <row r="439" spans="1:11" x14ac:dyDescent="0.25">
      <c r="A439" s="37" t="s">
        <v>182</v>
      </c>
      <c r="B439">
        <v>1</v>
      </c>
      <c r="C439" s="43">
        <v>283.32</v>
      </c>
      <c r="D439" s="43">
        <v>60</v>
      </c>
      <c r="E439" s="44">
        <v>804</v>
      </c>
      <c r="F439" s="43">
        <v>112.56</v>
      </c>
      <c r="G439" s="43">
        <v>72.5</v>
      </c>
      <c r="H439" s="43">
        <v>62.38</v>
      </c>
      <c r="I439" s="45">
        <f t="shared" si="69"/>
        <v>213.24000000000007</v>
      </c>
      <c r="J439" t="s">
        <v>138</v>
      </c>
      <c r="K439" s="45">
        <f t="shared" si="70"/>
        <v>556.55999999999995</v>
      </c>
    </row>
    <row r="440" spans="1:11" x14ac:dyDescent="0.25">
      <c r="A440" s="37" t="s">
        <v>182</v>
      </c>
      <c r="B440">
        <v>1</v>
      </c>
      <c r="C440" s="43">
        <v>283.32</v>
      </c>
      <c r="D440" s="43">
        <v>60</v>
      </c>
      <c r="E440" s="44">
        <v>804</v>
      </c>
      <c r="F440" s="43">
        <v>112.56</v>
      </c>
      <c r="G440" s="43">
        <v>72.5</v>
      </c>
      <c r="H440" s="43">
        <v>62.38</v>
      </c>
      <c r="I440" s="45">
        <f t="shared" si="69"/>
        <v>213.24000000000007</v>
      </c>
      <c r="J440" t="s">
        <v>138</v>
      </c>
      <c r="K440" s="45">
        <f t="shared" si="70"/>
        <v>556.55999999999995</v>
      </c>
    </row>
    <row r="441" spans="1:11" x14ac:dyDescent="0.25">
      <c r="A441" s="37" t="s">
        <v>182</v>
      </c>
      <c r="B441">
        <v>1</v>
      </c>
      <c r="C441" s="43">
        <v>283.32</v>
      </c>
      <c r="D441" s="43">
        <v>60</v>
      </c>
      <c r="E441" s="44">
        <v>804</v>
      </c>
      <c r="F441" s="43">
        <v>112.56</v>
      </c>
      <c r="G441" s="43">
        <v>72.5</v>
      </c>
      <c r="H441" s="43">
        <v>62.38</v>
      </c>
      <c r="I441" s="45">
        <f t="shared" si="69"/>
        <v>213.24000000000007</v>
      </c>
      <c r="J441" t="s">
        <v>138</v>
      </c>
      <c r="K441" s="45">
        <f t="shared" si="70"/>
        <v>556.55999999999995</v>
      </c>
    </row>
    <row r="442" spans="1:11" x14ac:dyDescent="0.25">
      <c r="A442" s="37" t="s">
        <v>182</v>
      </c>
      <c r="B442">
        <v>1</v>
      </c>
      <c r="C442" s="43">
        <v>283.32</v>
      </c>
      <c r="D442" s="43">
        <v>60</v>
      </c>
      <c r="E442" s="44">
        <v>804</v>
      </c>
      <c r="F442" s="43">
        <v>112.56</v>
      </c>
      <c r="G442" s="43">
        <v>72.5</v>
      </c>
      <c r="H442" s="43">
        <v>62.38</v>
      </c>
      <c r="I442" s="45">
        <f t="shared" si="69"/>
        <v>213.24000000000007</v>
      </c>
      <c r="J442" t="s">
        <v>138</v>
      </c>
      <c r="K442" s="45">
        <f t="shared" si="70"/>
        <v>556.55999999999995</v>
      </c>
    </row>
    <row r="443" spans="1:11" x14ac:dyDescent="0.25">
      <c r="A443" s="37" t="s">
        <v>182</v>
      </c>
      <c r="B443">
        <v>1</v>
      </c>
      <c r="C443" s="43">
        <v>283.32</v>
      </c>
      <c r="D443" s="43">
        <v>60</v>
      </c>
      <c r="E443" s="44">
        <v>804</v>
      </c>
      <c r="F443" s="43">
        <v>112.56</v>
      </c>
      <c r="G443" s="43">
        <v>72.5</v>
      </c>
      <c r="H443" s="43">
        <v>62.38</v>
      </c>
      <c r="I443" s="45">
        <f t="shared" si="69"/>
        <v>213.24000000000007</v>
      </c>
      <c r="J443" t="s">
        <v>138</v>
      </c>
      <c r="K443" s="45">
        <f t="shared" si="70"/>
        <v>556.55999999999995</v>
      </c>
    </row>
    <row r="444" spans="1:11" hidden="1" x14ac:dyDescent="0.25">
      <c r="A444" t="s">
        <v>182</v>
      </c>
      <c r="B444">
        <v>1</v>
      </c>
      <c r="C444" s="43">
        <v>283.32</v>
      </c>
      <c r="D444" s="43">
        <v>60</v>
      </c>
      <c r="E444" s="44">
        <v>804</v>
      </c>
      <c r="F444" s="43"/>
      <c r="G444" s="43"/>
      <c r="H444" s="43"/>
      <c r="I444" s="45">
        <f t="shared" si="69"/>
        <v>460.68</v>
      </c>
      <c r="J444" t="s">
        <v>137</v>
      </c>
      <c r="K444" s="45">
        <f t="shared" si="70"/>
        <v>804</v>
      </c>
    </row>
    <row r="445" spans="1:11" hidden="1" x14ac:dyDescent="0.25">
      <c r="A445" t="s">
        <v>182</v>
      </c>
      <c r="B445">
        <v>1</v>
      </c>
      <c r="C445" s="43">
        <v>283.32</v>
      </c>
      <c r="D445" s="43">
        <v>60</v>
      </c>
      <c r="E445" s="44">
        <v>804</v>
      </c>
      <c r="F445" s="43"/>
      <c r="G445" s="43"/>
      <c r="H445" s="43"/>
      <c r="I445" s="45">
        <f t="shared" si="69"/>
        <v>460.68</v>
      </c>
      <c r="J445" t="s">
        <v>137</v>
      </c>
      <c r="K445" s="45">
        <f t="shared" si="70"/>
        <v>804</v>
      </c>
    </row>
    <row r="446" spans="1:11" hidden="1" x14ac:dyDescent="0.25">
      <c r="A446" t="s">
        <v>182</v>
      </c>
      <c r="B446">
        <v>1</v>
      </c>
      <c r="C446" s="43">
        <v>283.32</v>
      </c>
      <c r="D446" s="43">
        <v>60</v>
      </c>
      <c r="E446" s="44">
        <v>804</v>
      </c>
      <c r="F446" s="43"/>
      <c r="G446" s="43"/>
      <c r="H446" s="43"/>
      <c r="I446" s="45">
        <f t="shared" si="69"/>
        <v>460.68</v>
      </c>
      <c r="J446" t="s">
        <v>137</v>
      </c>
      <c r="K446" s="45">
        <f t="shared" si="70"/>
        <v>804</v>
      </c>
    </row>
    <row r="447" spans="1:11" hidden="1" x14ac:dyDescent="0.25">
      <c r="A447" t="s">
        <v>182</v>
      </c>
      <c r="B447">
        <v>1</v>
      </c>
      <c r="C447" s="43">
        <v>283.32</v>
      </c>
      <c r="D447" s="43">
        <v>60</v>
      </c>
      <c r="E447" s="44">
        <v>804</v>
      </c>
      <c r="F447" s="43"/>
      <c r="G447" s="43"/>
      <c r="H447" s="43"/>
      <c r="I447" s="45">
        <f t="shared" si="69"/>
        <v>460.68</v>
      </c>
      <c r="J447" t="s">
        <v>137</v>
      </c>
      <c r="K447" s="45">
        <f t="shared" si="70"/>
        <v>804</v>
      </c>
    </row>
    <row r="448" spans="1:11" x14ac:dyDescent="0.25">
      <c r="A448" s="37" t="s">
        <v>183</v>
      </c>
      <c r="B448">
        <v>1</v>
      </c>
      <c r="C448" s="43">
        <v>142.07</v>
      </c>
      <c r="D448" s="43">
        <v>60</v>
      </c>
      <c r="E448" s="44">
        <v>590</v>
      </c>
      <c r="F448" s="43">
        <v>82.6</v>
      </c>
      <c r="G448" s="43">
        <v>72.5</v>
      </c>
      <c r="H448" s="43">
        <v>45.78</v>
      </c>
      <c r="I448" s="45">
        <f t="shared" si="69"/>
        <v>187.05</v>
      </c>
      <c r="J448" t="s">
        <v>138</v>
      </c>
      <c r="K448" s="45">
        <f t="shared" si="70"/>
        <v>389.12</v>
      </c>
    </row>
    <row r="449" spans="1:11" x14ac:dyDescent="0.25">
      <c r="A449" s="37" t="s">
        <v>183</v>
      </c>
      <c r="B449">
        <v>1</v>
      </c>
      <c r="C449" s="43">
        <v>142.07</v>
      </c>
      <c r="D449" s="43">
        <v>60</v>
      </c>
      <c r="E449" s="44">
        <v>590</v>
      </c>
      <c r="F449" s="43">
        <v>82.6</v>
      </c>
      <c r="G449" s="43">
        <v>72.5</v>
      </c>
      <c r="H449" s="43">
        <v>45.78</v>
      </c>
      <c r="I449" s="45">
        <f t="shared" si="69"/>
        <v>187.05</v>
      </c>
      <c r="J449" t="s">
        <v>138</v>
      </c>
      <c r="K449" s="45">
        <f t="shared" si="70"/>
        <v>389.12</v>
      </c>
    </row>
    <row r="450" spans="1:11" x14ac:dyDescent="0.25">
      <c r="A450" s="37" t="s">
        <v>183</v>
      </c>
      <c r="B450">
        <v>1</v>
      </c>
      <c r="C450" s="43">
        <v>142.07</v>
      </c>
      <c r="D450" s="43">
        <v>60</v>
      </c>
      <c r="E450" s="44">
        <v>590</v>
      </c>
      <c r="F450" s="43">
        <v>82.6</v>
      </c>
      <c r="G450" s="43">
        <v>72.5</v>
      </c>
      <c r="H450" s="43">
        <v>45.78</v>
      </c>
      <c r="I450" s="45">
        <f t="shared" si="69"/>
        <v>187.05</v>
      </c>
      <c r="J450" t="s">
        <v>138</v>
      </c>
      <c r="K450" s="45">
        <f t="shared" si="70"/>
        <v>389.12</v>
      </c>
    </row>
    <row r="451" spans="1:11" x14ac:dyDescent="0.25">
      <c r="A451" s="37" t="s">
        <v>183</v>
      </c>
      <c r="B451">
        <v>1</v>
      </c>
      <c r="C451" s="43">
        <v>142.07</v>
      </c>
      <c r="D451" s="43">
        <v>60</v>
      </c>
      <c r="E451" s="44">
        <v>590</v>
      </c>
      <c r="F451" s="43">
        <v>82.6</v>
      </c>
      <c r="G451" s="43">
        <v>72.5</v>
      </c>
      <c r="H451" s="43">
        <v>45.78</v>
      </c>
      <c r="I451" s="45">
        <f t="shared" si="69"/>
        <v>187.05</v>
      </c>
      <c r="J451" t="s">
        <v>138</v>
      </c>
      <c r="K451" s="45">
        <f t="shared" si="70"/>
        <v>389.12</v>
      </c>
    </row>
    <row r="452" spans="1:11" x14ac:dyDescent="0.25">
      <c r="A452" s="37" t="s">
        <v>183</v>
      </c>
      <c r="B452">
        <v>1</v>
      </c>
      <c r="C452" s="43">
        <v>142.07</v>
      </c>
      <c r="D452" s="43">
        <v>60</v>
      </c>
      <c r="E452" s="44">
        <v>590</v>
      </c>
      <c r="F452" s="43">
        <v>82.6</v>
      </c>
      <c r="G452" s="43">
        <v>72.5</v>
      </c>
      <c r="H452" s="43">
        <v>45.78</v>
      </c>
      <c r="I452" s="45">
        <f t="shared" si="69"/>
        <v>187.05</v>
      </c>
      <c r="J452" t="s">
        <v>138</v>
      </c>
      <c r="K452" s="45">
        <f t="shared" si="70"/>
        <v>389.12</v>
      </c>
    </row>
    <row r="453" spans="1:11" x14ac:dyDescent="0.25">
      <c r="A453" s="37" t="s">
        <v>183</v>
      </c>
      <c r="B453">
        <v>1</v>
      </c>
      <c r="C453" s="43">
        <v>142.07</v>
      </c>
      <c r="D453" s="43">
        <v>60</v>
      </c>
      <c r="E453" s="44">
        <v>590</v>
      </c>
      <c r="F453" s="43">
        <v>82.6</v>
      </c>
      <c r="G453" s="43">
        <v>72.5</v>
      </c>
      <c r="H453" s="43">
        <v>45.78</v>
      </c>
      <c r="I453" s="45">
        <f t="shared" si="69"/>
        <v>187.05</v>
      </c>
      <c r="J453" t="s">
        <v>138</v>
      </c>
      <c r="K453" s="45">
        <f t="shared" si="70"/>
        <v>389.12</v>
      </c>
    </row>
    <row r="454" spans="1:11" x14ac:dyDescent="0.25">
      <c r="A454" s="37" t="s">
        <v>183</v>
      </c>
      <c r="B454">
        <v>1</v>
      </c>
      <c r="C454" s="43">
        <v>142.07</v>
      </c>
      <c r="D454" s="43">
        <v>60</v>
      </c>
      <c r="E454" s="44">
        <v>590</v>
      </c>
      <c r="F454" s="43">
        <v>82.6</v>
      </c>
      <c r="G454" s="43">
        <v>72.5</v>
      </c>
      <c r="H454" s="43">
        <v>45.78</v>
      </c>
      <c r="I454" s="45">
        <f t="shared" si="69"/>
        <v>187.05</v>
      </c>
      <c r="J454" t="s">
        <v>138</v>
      </c>
      <c r="K454" s="45">
        <f t="shared" si="70"/>
        <v>389.12</v>
      </c>
    </row>
    <row r="455" spans="1:11" x14ac:dyDescent="0.25">
      <c r="A455" s="37" t="s">
        <v>183</v>
      </c>
      <c r="B455">
        <v>1</v>
      </c>
      <c r="C455" s="43">
        <v>142.07</v>
      </c>
      <c r="D455" s="43">
        <v>60</v>
      </c>
      <c r="E455" s="44">
        <v>590</v>
      </c>
      <c r="F455" s="43">
        <v>82.6</v>
      </c>
      <c r="G455" s="43">
        <v>72.5</v>
      </c>
      <c r="H455" s="43">
        <v>45.78</v>
      </c>
      <c r="I455" s="45">
        <f t="shared" si="69"/>
        <v>187.05</v>
      </c>
      <c r="J455" t="s">
        <v>138</v>
      </c>
      <c r="K455" s="45">
        <f t="shared" si="70"/>
        <v>389.12</v>
      </c>
    </row>
    <row r="456" spans="1:11" x14ac:dyDescent="0.25">
      <c r="A456" s="37" t="s">
        <v>183</v>
      </c>
      <c r="B456">
        <v>1</v>
      </c>
      <c r="C456" s="43">
        <v>142.07</v>
      </c>
      <c r="D456" s="43">
        <v>60</v>
      </c>
      <c r="E456" s="44">
        <v>590</v>
      </c>
      <c r="F456" s="43">
        <v>82.6</v>
      </c>
      <c r="G456" s="43">
        <v>72.5</v>
      </c>
      <c r="H456" s="43">
        <v>45.78</v>
      </c>
      <c r="I456" s="45">
        <f t="shared" si="69"/>
        <v>187.05</v>
      </c>
      <c r="J456" t="s">
        <v>138</v>
      </c>
      <c r="K456" s="45">
        <f t="shared" si="70"/>
        <v>389.12</v>
      </c>
    </row>
    <row r="457" spans="1:11" hidden="1" x14ac:dyDescent="0.25">
      <c r="A457" t="s">
        <v>183</v>
      </c>
      <c r="B457">
        <v>1</v>
      </c>
      <c r="C457" s="43">
        <v>142.07</v>
      </c>
      <c r="D457" s="43">
        <v>60</v>
      </c>
      <c r="E457" s="44">
        <v>590</v>
      </c>
      <c r="F457" s="43"/>
      <c r="G457" s="43"/>
      <c r="H457" s="43"/>
      <c r="I457" s="45">
        <f t="shared" si="69"/>
        <v>387.93</v>
      </c>
      <c r="J457" t="s">
        <v>137</v>
      </c>
      <c r="K457" s="45">
        <f t="shared" si="70"/>
        <v>590</v>
      </c>
    </row>
    <row r="458" spans="1:11" hidden="1" x14ac:dyDescent="0.25">
      <c r="A458" t="s">
        <v>183</v>
      </c>
      <c r="B458">
        <v>1</v>
      </c>
      <c r="C458" s="43">
        <v>142.07</v>
      </c>
      <c r="D458" s="43">
        <v>60</v>
      </c>
      <c r="E458" s="44">
        <v>590</v>
      </c>
      <c r="F458" s="43"/>
      <c r="G458" s="43"/>
      <c r="H458" s="43"/>
      <c r="I458" s="45">
        <f t="shared" si="69"/>
        <v>387.93</v>
      </c>
      <c r="J458" t="s">
        <v>137</v>
      </c>
      <c r="K458" s="45">
        <f t="shared" si="70"/>
        <v>590</v>
      </c>
    </row>
    <row r="459" spans="1:11" hidden="1" x14ac:dyDescent="0.25">
      <c r="A459" t="s">
        <v>183</v>
      </c>
      <c r="B459">
        <v>1</v>
      </c>
      <c r="C459" s="43">
        <v>142.07</v>
      </c>
      <c r="D459" s="43">
        <v>60</v>
      </c>
      <c r="E459" s="44">
        <v>590</v>
      </c>
      <c r="F459" s="43"/>
      <c r="G459" s="43"/>
      <c r="H459" s="43"/>
      <c r="I459" s="45">
        <f t="shared" ref="I459:I481" si="71">E459-F459-G459-H459-D459-C459</f>
        <v>387.93</v>
      </c>
      <c r="J459" t="s">
        <v>137</v>
      </c>
      <c r="K459" s="45">
        <f t="shared" ref="K459:K481" si="72">E459-H459-G459-F459</f>
        <v>590</v>
      </c>
    </row>
    <row r="460" spans="1:11" x14ac:dyDescent="0.25">
      <c r="A460" s="37" t="s">
        <v>181</v>
      </c>
      <c r="B460">
        <v>1</v>
      </c>
      <c r="C460" s="43">
        <v>362.55</v>
      </c>
      <c r="D460" s="43">
        <v>60</v>
      </c>
      <c r="E460" s="44">
        <v>865</v>
      </c>
      <c r="F460" s="43">
        <v>121.1</v>
      </c>
      <c r="G460" s="43">
        <v>86</v>
      </c>
      <c r="H460" s="43">
        <v>67.12</v>
      </c>
      <c r="I460" s="45">
        <f t="shared" si="71"/>
        <v>168.22999999999996</v>
      </c>
      <c r="J460" t="s">
        <v>138</v>
      </c>
      <c r="K460" s="45">
        <f t="shared" si="72"/>
        <v>590.78</v>
      </c>
    </row>
    <row r="461" spans="1:11" x14ac:dyDescent="0.25">
      <c r="A461" s="37" t="s">
        <v>181</v>
      </c>
      <c r="B461">
        <v>1</v>
      </c>
      <c r="C461" s="43">
        <v>362.55</v>
      </c>
      <c r="D461" s="43">
        <v>60</v>
      </c>
      <c r="E461" s="44">
        <v>865</v>
      </c>
      <c r="F461" s="43">
        <v>121.1</v>
      </c>
      <c r="G461" s="43">
        <v>86</v>
      </c>
      <c r="H461" s="43">
        <v>67.12</v>
      </c>
      <c r="I461" s="45">
        <f t="shared" si="71"/>
        <v>168.22999999999996</v>
      </c>
      <c r="J461" t="s">
        <v>138</v>
      </c>
      <c r="K461" s="45">
        <f t="shared" si="72"/>
        <v>590.78</v>
      </c>
    </row>
    <row r="462" spans="1:11" x14ac:dyDescent="0.25">
      <c r="A462" s="37" t="s">
        <v>181</v>
      </c>
      <c r="B462">
        <v>1</v>
      </c>
      <c r="C462" s="43">
        <v>362.55</v>
      </c>
      <c r="D462" s="43">
        <v>60</v>
      </c>
      <c r="E462" s="44">
        <v>865</v>
      </c>
      <c r="F462" s="43">
        <v>121.1</v>
      </c>
      <c r="G462" s="43">
        <v>86</v>
      </c>
      <c r="H462" s="43">
        <v>67.12</v>
      </c>
      <c r="I462" s="45">
        <f t="shared" si="71"/>
        <v>168.22999999999996</v>
      </c>
      <c r="J462" t="s">
        <v>138</v>
      </c>
      <c r="K462" s="45">
        <f t="shared" si="72"/>
        <v>590.78</v>
      </c>
    </row>
    <row r="463" spans="1:11" x14ac:dyDescent="0.25">
      <c r="A463" s="37" t="s">
        <v>181</v>
      </c>
      <c r="B463">
        <v>1</v>
      </c>
      <c r="C463" s="43">
        <v>362.55</v>
      </c>
      <c r="D463" s="43">
        <v>60</v>
      </c>
      <c r="E463" s="44">
        <v>865</v>
      </c>
      <c r="F463" s="43">
        <v>121.1</v>
      </c>
      <c r="G463" s="43">
        <v>86</v>
      </c>
      <c r="H463" s="43">
        <v>67.12</v>
      </c>
      <c r="I463" s="45">
        <f t="shared" si="71"/>
        <v>168.22999999999996</v>
      </c>
      <c r="J463" t="s">
        <v>138</v>
      </c>
      <c r="K463" s="45">
        <f t="shared" si="72"/>
        <v>590.78</v>
      </c>
    </row>
    <row r="464" spans="1:11" x14ac:dyDescent="0.25">
      <c r="A464" s="37" t="s">
        <v>181</v>
      </c>
      <c r="B464">
        <v>1</v>
      </c>
      <c r="C464" s="43">
        <v>362.55</v>
      </c>
      <c r="D464" s="43">
        <v>60</v>
      </c>
      <c r="E464" s="44">
        <v>865</v>
      </c>
      <c r="F464" s="43">
        <v>121.1</v>
      </c>
      <c r="G464" s="43">
        <v>86</v>
      </c>
      <c r="H464" s="43">
        <v>67.12</v>
      </c>
      <c r="I464" s="45">
        <f t="shared" si="71"/>
        <v>168.22999999999996</v>
      </c>
      <c r="J464" t="s">
        <v>138</v>
      </c>
      <c r="K464" s="45">
        <f t="shared" si="72"/>
        <v>590.78</v>
      </c>
    </row>
    <row r="465" spans="1:11" x14ac:dyDescent="0.25">
      <c r="A465" s="37" t="s">
        <v>181</v>
      </c>
      <c r="B465">
        <v>1</v>
      </c>
      <c r="C465" s="43">
        <v>362.55</v>
      </c>
      <c r="D465" s="43">
        <v>60</v>
      </c>
      <c r="E465" s="44">
        <v>865</v>
      </c>
      <c r="F465" s="43">
        <v>121.1</v>
      </c>
      <c r="G465" s="43">
        <v>86</v>
      </c>
      <c r="H465" s="43">
        <v>67.12</v>
      </c>
      <c r="I465" s="45">
        <f t="shared" si="71"/>
        <v>168.22999999999996</v>
      </c>
      <c r="J465" t="s">
        <v>138</v>
      </c>
      <c r="K465" s="45">
        <f t="shared" si="72"/>
        <v>590.78</v>
      </c>
    </row>
    <row r="466" spans="1:11" hidden="1" x14ac:dyDescent="0.25">
      <c r="A466" t="s">
        <v>198</v>
      </c>
      <c r="B466">
        <v>1</v>
      </c>
      <c r="C466" s="43">
        <v>205.94</v>
      </c>
      <c r="D466" s="43">
        <v>60</v>
      </c>
      <c r="E466" s="44">
        <v>525</v>
      </c>
      <c r="F466" s="43"/>
      <c r="G466" s="43"/>
      <c r="H466" s="43"/>
      <c r="I466" s="45">
        <f t="shared" si="71"/>
        <v>259.06</v>
      </c>
      <c r="J466" t="s">
        <v>137</v>
      </c>
      <c r="K466" s="45">
        <f t="shared" si="72"/>
        <v>525</v>
      </c>
    </row>
    <row r="467" spans="1:11" hidden="1" x14ac:dyDescent="0.25">
      <c r="A467" t="s">
        <v>198</v>
      </c>
      <c r="B467">
        <v>1</v>
      </c>
      <c r="C467" s="43">
        <v>205.94</v>
      </c>
      <c r="D467" s="43">
        <v>60</v>
      </c>
      <c r="E467" s="44">
        <v>525</v>
      </c>
      <c r="F467" s="43"/>
      <c r="G467" s="43"/>
      <c r="H467" s="43"/>
      <c r="I467" s="45">
        <f t="shared" si="71"/>
        <v>259.06</v>
      </c>
      <c r="J467" t="s">
        <v>137</v>
      </c>
      <c r="K467" s="45">
        <f t="shared" si="72"/>
        <v>525</v>
      </c>
    </row>
    <row r="468" spans="1:11" x14ac:dyDescent="0.25">
      <c r="A468" s="37" t="s">
        <v>147</v>
      </c>
      <c r="B468">
        <v>1</v>
      </c>
      <c r="C468" s="43">
        <v>346</v>
      </c>
      <c r="D468" s="43">
        <v>0</v>
      </c>
      <c r="E468" s="44">
        <v>680</v>
      </c>
      <c r="F468" s="43">
        <v>95.2</v>
      </c>
      <c r="G468" s="43">
        <v>66.5</v>
      </c>
      <c r="H468" s="43">
        <v>52.76</v>
      </c>
      <c r="I468" s="45">
        <f t="shared" si="71"/>
        <v>119.53999999999996</v>
      </c>
      <c r="J468" t="s">
        <v>138</v>
      </c>
      <c r="K468" s="45">
        <f t="shared" si="72"/>
        <v>465.54</v>
      </c>
    </row>
    <row r="469" spans="1:11" x14ac:dyDescent="0.25">
      <c r="A469" s="37" t="s">
        <v>147</v>
      </c>
      <c r="B469">
        <v>1</v>
      </c>
      <c r="C469" s="43">
        <v>346</v>
      </c>
      <c r="D469" s="43">
        <v>0</v>
      </c>
      <c r="E469" s="44">
        <v>680</v>
      </c>
      <c r="F469" s="43">
        <v>95.2</v>
      </c>
      <c r="G469" s="43">
        <v>66.5</v>
      </c>
      <c r="H469" s="43">
        <v>52.76</v>
      </c>
      <c r="I469" s="45">
        <f t="shared" si="71"/>
        <v>119.53999999999996</v>
      </c>
      <c r="J469" t="s">
        <v>138</v>
      </c>
      <c r="K469" s="45">
        <f t="shared" si="72"/>
        <v>465.54</v>
      </c>
    </row>
    <row r="470" spans="1:11" x14ac:dyDescent="0.25">
      <c r="A470" s="37" t="s">
        <v>147</v>
      </c>
      <c r="B470">
        <v>1</v>
      </c>
      <c r="C470" s="43">
        <v>346</v>
      </c>
      <c r="D470" s="43">
        <v>0</v>
      </c>
      <c r="E470" s="44">
        <v>680</v>
      </c>
      <c r="F470" s="43">
        <v>95.2</v>
      </c>
      <c r="G470" s="43">
        <v>66.5</v>
      </c>
      <c r="H470" s="43">
        <v>52.76</v>
      </c>
      <c r="I470" s="45">
        <f t="shared" si="71"/>
        <v>119.53999999999996</v>
      </c>
      <c r="J470" t="s">
        <v>138</v>
      </c>
      <c r="K470" s="45">
        <f t="shared" si="72"/>
        <v>465.54</v>
      </c>
    </row>
    <row r="471" spans="1:11" x14ac:dyDescent="0.25">
      <c r="A471" s="37" t="s">
        <v>147</v>
      </c>
      <c r="B471">
        <v>1</v>
      </c>
      <c r="C471" s="43">
        <v>346</v>
      </c>
      <c r="D471" s="43">
        <v>0</v>
      </c>
      <c r="E471" s="44">
        <v>680</v>
      </c>
      <c r="F471" s="43">
        <v>95.2</v>
      </c>
      <c r="G471" s="43">
        <v>66.5</v>
      </c>
      <c r="H471" s="43">
        <v>52.76</v>
      </c>
      <c r="I471" s="45">
        <f t="shared" si="71"/>
        <v>119.53999999999996</v>
      </c>
      <c r="J471" t="s">
        <v>138</v>
      </c>
      <c r="K471" s="45">
        <f t="shared" si="72"/>
        <v>465.54</v>
      </c>
    </row>
    <row r="472" spans="1:11" x14ac:dyDescent="0.25">
      <c r="A472" s="37" t="s">
        <v>147</v>
      </c>
      <c r="B472">
        <v>1</v>
      </c>
      <c r="C472" s="43">
        <v>346</v>
      </c>
      <c r="D472" s="43">
        <v>0</v>
      </c>
      <c r="E472" s="44">
        <v>680</v>
      </c>
      <c r="F472" s="43">
        <v>95.2</v>
      </c>
      <c r="G472" s="43">
        <v>66.5</v>
      </c>
      <c r="H472" s="43">
        <v>52.76</v>
      </c>
      <c r="I472" s="45">
        <f t="shared" si="71"/>
        <v>119.53999999999996</v>
      </c>
      <c r="J472" t="s">
        <v>138</v>
      </c>
      <c r="K472" s="45">
        <f t="shared" si="72"/>
        <v>465.54</v>
      </c>
    </row>
    <row r="473" spans="1:11" x14ac:dyDescent="0.25">
      <c r="A473" s="37" t="s">
        <v>147</v>
      </c>
      <c r="B473">
        <v>1</v>
      </c>
      <c r="C473" s="43">
        <v>346</v>
      </c>
      <c r="D473" s="43">
        <v>0</v>
      </c>
      <c r="E473" s="44">
        <v>680</v>
      </c>
      <c r="F473" s="43">
        <v>95.2</v>
      </c>
      <c r="G473" s="43">
        <v>66.5</v>
      </c>
      <c r="H473" s="43">
        <v>52.76</v>
      </c>
      <c r="I473" s="45">
        <f t="shared" si="71"/>
        <v>119.53999999999996</v>
      </c>
      <c r="J473" t="s">
        <v>138</v>
      </c>
      <c r="K473" s="45">
        <f t="shared" si="72"/>
        <v>465.54</v>
      </c>
    </row>
    <row r="474" spans="1:11" x14ac:dyDescent="0.25">
      <c r="A474" s="37" t="s">
        <v>147</v>
      </c>
      <c r="B474">
        <v>1</v>
      </c>
      <c r="C474" s="43">
        <v>346</v>
      </c>
      <c r="D474" s="43">
        <v>0</v>
      </c>
      <c r="E474" s="44">
        <v>680</v>
      </c>
      <c r="F474" s="43">
        <v>95.2</v>
      </c>
      <c r="G474" s="43">
        <v>66.5</v>
      </c>
      <c r="H474" s="43">
        <v>52.76</v>
      </c>
      <c r="I474" s="45">
        <f t="shared" si="71"/>
        <v>119.53999999999996</v>
      </c>
      <c r="J474" t="s">
        <v>138</v>
      </c>
      <c r="K474" s="45">
        <f t="shared" si="72"/>
        <v>465.54</v>
      </c>
    </row>
    <row r="475" spans="1:11" x14ac:dyDescent="0.25">
      <c r="A475" s="37" t="s">
        <v>147</v>
      </c>
      <c r="B475">
        <v>1</v>
      </c>
      <c r="C475" s="43">
        <v>346</v>
      </c>
      <c r="D475" s="43">
        <v>0</v>
      </c>
      <c r="E475" s="44">
        <v>680</v>
      </c>
      <c r="F475" s="43">
        <v>95.2</v>
      </c>
      <c r="G475" s="43">
        <v>66.5</v>
      </c>
      <c r="H475" s="43">
        <v>52.76</v>
      </c>
      <c r="I475" s="45">
        <f t="shared" si="71"/>
        <v>119.53999999999996</v>
      </c>
      <c r="J475" t="s">
        <v>138</v>
      </c>
      <c r="K475" s="45">
        <f t="shared" si="72"/>
        <v>465.54</v>
      </c>
    </row>
    <row r="476" spans="1:11" x14ac:dyDescent="0.25">
      <c r="A476" s="37" t="s">
        <v>147</v>
      </c>
      <c r="B476">
        <v>1</v>
      </c>
      <c r="C476" s="43">
        <v>346</v>
      </c>
      <c r="D476" s="43">
        <v>0</v>
      </c>
      <c r="E476" s="44">
        <v>680</v>
      </c>
      <c r="F476" s="43">
        <v>95.2</v>
      </c>
      <c r="G476" s="43">
        <v>66.5</v>
      </c>
      <c r="H476" s="43">
        <v>52.76</v>
      </c>
      <c r="I476" s="45">
        <f t="shared" si="71"/>
        <v>119.53999999999996</v>
      </c>
      <c r="J476" t="s">
        <v>138</v>
      </c>
      <c r="K476" s="45">
        <f t="shared" si="72"/>
        <v>465.54</v>
      </c>
    </row>
    <row r="477" spans="1:11" x14ac:dyDescent="0.25">
      <c r="A477" s="37" t="s">
        <v>147</v>
      </c>
      <c r="B477">
        <v>1</v>
      </c>
      <c r="C477" s="43">
        <v>346</v>
      </c>
      <c r="D477" s="43">
        <v>0</v>
      </c>
      <c r="E477" s="44">
        <v>680</v>
      </c>
      <c r="F477" s="43">
        <v>95.2</v>
      </c>
      <c r="G477" s="43">
        <v>66.5</v>
      </c>
      <c r="H477" s="43">
        <v>52.76</v>
      </c>
      <c r="I477" s="45">
        <f t="shared" si="71"/>
        <v>119.53999999999996</v>
      </c>
      <c r="J477" t="s">
        <v>138</v>
      </c>
      <c r="K477" s="45">
        <f t="shared" si="72"/>
        <v>465.54</v>
      </c>
    </row>
    <row r="478" spans="1:11" x14ac:dyDescent="0.25">
      <c r="A478" s="37" t="s">
        <v>147</v>
      </c>
      <c r="B478">
        <v>1</v>
      </c>
      <c r="C478" s="43">
        <v>346</v>
      </c>
      <c r="D478" s="43">
        <v>0</v>
      </c>
      <c r="E478" s="44">
        <v>680</v>
      </c>
      <c r="F478" s="43">
        <v>95.2</v>
      </c>
      <c r="G478" s="43">
        <v>66.5</v>
      </c>
      <c r="H478" s="43">
        <v>52.76</v>
      </c>
      <c r="I478" s="45">
        <f t="shared" si="71"/>
        <v>119.53999999999996</v>
      </c>
      <c r="J478" t="s">
        <v>138</v>
      </c>
      <c r="K478" s="45">
        <f t="shared" si="72"/>
        <v>465.54</v>
      </c>
    </row>
    <row r="479" spans="1:11" x14ac:dyDescent="0.25">
      <c r="A479" s="37" t="s">
        <v>147</v>
      </c>
      <c r="B479">
        <v>1</v>
      </c>
      <c r="C479" s="43">
        <v>346</v>
      </c>
      <c r="D479" s="43">
        <v>0</v>
      </c>
      <c r="E479" s="44">
        <v>680</v>
      </c>
      <c r="F479" s="43">
        <v>95.2</v>
      </c>
      <c r="G479" s="43">
        <v>66.5</v>
      </c>
      <c r="H479" s="43">
        <v>52.76</v>
      </c>
      <c r="I479" s="45">
        <f t="shared" si="71"/>
        <v>119.53999999999996</v>
      </c>
      <c r="J479" t="s">
        <v>138</v>
      </c>
      <c r="K479" s="45">
        <f t="shared" si="72"/>
        <v>465.54</v>
      </c>
    </row>
    <row r="480" spans="1:11" x14ac:dyDescent="0.25">
      <c r="A480" s="37" t="s">
        <v>147</v>
      </c>
      <c r="B480">
        <v>1</v>
      </c>
      <c r="C480" s="43">
        <v>346</v>
      </c>
      <c r="D480" s="43">
        <v>0</v>
      </c>
      <c r="E480" s="44">
        <v>680</v>
      </c>
      <c r="F480" s="43">
        <v>95.2</v>
      </c>
      <c r="G480" s="43">
        <v>66.5</v>
      </c>
      <c r="H480" s="43">
        <v>52.76</v>
      </c>
      <c r="I480" s="45">
        <f t="shared" si="71"/>
        <v>119.53999999999996</v>
      </c>
      <c r="J480" t="s">
        <v>138</v>
      </c>
      <c r="K480" s="45">
        <f t="shared" si="72"/>
        <v>465.54</v>
      </c>
    </row>
    <row r="481" spans="1:11" x14ac:dyDescent="0.25">
      <c r="A481" s="37" t="s">
        <v>147</v>
      </c>
      <c r="B481">
        <v>1</v>
      </c>
      <c r="C481" s="43">
        <v>346</v>
      </c>
      <c r="D481" s="43">
        <v>0</v>
      </c>
      <c r="E481" s="44">
        <v>680</v>
      </c>
      <c r="F481" s="43">
        <v>95.2</v>
      </c>
      <c r="G481" s="43">
        <v>66.5</v>
      </c>
      <c r="H481" s="43">
        <v>52.76</v>
      </c>
      <c r="I481" s="45">
        <f t="shared" si="71"/>
        <v>119.53999999999996</v>
      </c>
      <c r="J481" t="s">
        <v>138</v>
      </c>
      <c r="K481" s="45">
        <f t="shared" si="72"/>
        <v>465.54</v>
      </c>
    </row>
    <row r="482" spans="1:11" x14ac:dyDescent="0.25">
      <c r="E482" s="44"/>
      <c r="F482" s="43"/>
      <c r="G482" s="43"/>
      <c r="H482" s="43"/>
    </row>
    <row r="483" spans="1:11" x14ac:dyDescent="0.25">
      <c r="E483" s="44"/>
      <c r="F483" s="43"/>
      <c r="G483" s="43"/>
      <c r="H483" s="43"/>
    </row>
    <row r="484" spans="1:11" x14ac:dyDescent="0.25">
      <c r="E484" s="44"/>
      <c r="F484" s="43"/>
      <c r="G484" s="43"/>
      <c r="H484" s="43"/>
    </row>
    <row r="485" spans="1:11" x14ac:dyDescent="0.25">
      <c r="E485" s="44"/>
      <c r="F485" s="43"/>
      <c r="G485" s="43"/>
      <c r="H485" s="43"/>
    </row>
    <row r="486" spans="1:11" x14ac:dyDescent="0.25">
      <c r="E486" s="44"/>
      <c r="F486" s="43"/>
      <c r="G486" s="43"/>
      <c r="H486" s="43"/>
    </row>
    <row r="487" spans="1:11" x14ac:dyDescent="0.25">
      <c r="E487" s="44"/>
      <c r="F487" s="43"/>
      <c r="G487" s="43"/>
      <c r="H487" s="43"/>
    </row>
    <row r="488" spans="1:11" x14ac:dyDescent="0.25">
      <c r="E488" s="44"/>
      <c r="F488" s="43"/>
      <c r="G488" s="43"/>
      <c r="H488" s="43"/>
    </row>
    <row r="489" spans="1:11" x14ac:dyDescent="0.25">
      <c r="E489" s="44"/>
      <c r="F489" s="43"/>
      <c r="G489" s="43"/>
      <c r="H489" s="43"/>
    </row>
    <row r="490" spans="1:11" x14ac:dyDescent="0.25">
      <c r="E490" s="44"/>
      <c r="F490" s="43"/>
      <c r="G490" s="43"/>
      <c r="H490" s="43"/>
    </row>
    <row r="491" spans="1:11" x14ac:dyDescent="0.25">
      <c r="E491" s="44"/>
      <c r="F491" s="43"/>
      <c r="G491" s="43"/>
      <c r="H491" s="43"/>
    </row>
    <row r="492" spans="1:11" x14ac:dyDescent="0.25">
      <c r="E492" s="44"/>
      <c r="F492" s="43"/>
      <c r="G492" s="43"/>
      <c r="H492" s="43"/>
    </row>
    <row r="493" spans="1:11" x14ac:dyDescent="0.25">
      <c r="E493" s="44"/>
      <c r="F493" s="43"/>
      <c r="G493" s="43"/>
      <c r="H493" s="43"/>
    </row>
    <row r="494" spans="1:11" x14ac:dyDescent="0.25">
      <c r="E494" s="44"/>
      <c r="F494" s="43"/>
      <c r="G494" s="43"/>
      <c r="H494" s="43"/>
    </row>
    <row r="495" spans="1:11" x14ac:dyDescent="0.25">
      <c r="E495" s="44"/>
      <c r="F495" s="43"/>
      <c r="G495" s="43"/>
      <c r="H495" s="43"/>
    </row>
    <row r="496" spans="1:11" x14ac:dyDescent="0.25">
      <c r="E496" s="44"/>
      <c r="F496" s="43"/>
      <c r="G496" s="43"/>
      <c r="H496" s="43"/>
    </row>
    <row r="497" spans="5:8" x14ac:dyDescent="0.25">
      <c r="E497" s="44"/>
      <c r="F497" s="43"/>
      <c r="G497" s="43"/>
      <c r="H497" s="43"/>
    </row>
    <row r="498" spans="5:8" x14ac:dyDescent="0.25">
      <c r="E498" s="44"/>
      <c r="F498" s="43"/>
      <c r="G498" s="43"/>
      <c r="H498" s="43"/>
    </row>
    <row r="499" spans="5:8" x14ac:dyDescent="0.25">
      <c r="E499" s="44"/>
      <c r="F499" s="43"/>
      <c r="G499" s="43"/>
      <c r="H499" s="43"/>
    </row>
    <row r="500" spans="5:8" x14ac:dyDescent="0.25">
      <c r="E500" s="44"/>
      <c r="F500" s="43"/>
      <c r="G500" s="43"/>
      <c r="H500" s="43"/>
    </row>
    <row r="501" spans="5:8" x14ac:dyDescent="0.25">
      <c r="E501" s="44"/>
      <c r="F501" s="43"/>
      <c r="G501" s="43"/>
      <c r="H501" s="43"/>
    </row>
    <row r="502" spans="5:8" x14ac:dyDescent="0.25">
      <c r="E502" s="44"/>
      <c r="F502" s="43"/>
      <c r="G502" s="43"/>
      <c r="H502" s="43"/>
    </row>
    <row r="503" spans="5:8" x14ac:dyDescent="0.25">
      <c r="E503" s="44"/>
      <c r="F503" s="43"/>
      <c r="G503" s="43"/>
      <c r="H503" s="43"/>
    </row>
    <row r="504" spans="5:8" x14ac:dyDescent="0.25">
      <c r="E504" s="44"/>
      <c r="F504" s="43"/>
      <c r="G504" s="43"/>
      <c r="H504" s="43"/>
    </row>
    <row r="505" spans="5:8" x14ac:dyDescent="0.25">
      <c r="E505" s="44"/>
      <c r="F505" s="43"/>
      <c r="G505" s="43"/>
      <c r="H505" s="43"/>
    </row>
    <row r="506" spans="5:8" x14ac:dyDescent="0.25">
      <c r="E506" s="44"/>
      <c r="F506" s="43"/>
      <c r="G506" s="43"/>
      <c r="H506" s="43"/>
    </row>
    <row r="507" spans="5:8" x14ac:dyDescent="0.25">
      <c r="E507" s="44"/>
      <c r="F507" s="43"/>
      <c r="G507" s="43"/>
      <c r="H507" s="43"/>
    </row>
    <row r="508" spans="5:8" x14ac:dyDescent="0.25">
      <c r="E508" s="44"/>
      <c r="F508" s="43"/>
      <c r="G508" s="43"/>
      <c r="H508" s="43"/>
    </row>
    <row r="509" spans="5:8" x14ac:dyDescent="0.25">
      <c r="E509" s="44"/>
      <c r="F509" s="43"/>
      <c r="G509" s="43"/>
      <c r="H509" s="43"/>
    </row>
    <row r="510" spans="5:8" x14ac:dyDescent="0.25">
      <c r="E510" s="44"/>
      <c r="F510" s="43"/>
      <c r="G510" s="43"/>
      <c r="H510" s="43"/>
    </row>
    <row r="511" spans="5:8" x14ac:dyDescent="0.25">
      <c r="E511" s="44"/>
      <c r="F511" s="43"/>
      <c r="G511" s="43"/>
      <c r="H511" s="43"/>
    </row>
    <row r="512" spans="5:8" x14ac:dyDescent="0.25">
      <c r="E512" s="44"/>
      <c r="F512" s="43"/>
      <c r="G512" s="43"/>
      <c r="H512" s="43"/>
    </row>
    <row r="513" spans="5:8" x14ac:dyDescent="0.25">
      <c r="E513" s="44"/>
      <c r="F513" s="43"/>
      <c r="G513" s="43"/>
      <c r="H513" s="43"/>
    </row>
    <row r="514" spans="5:8" x14ac:dyDescent="0.25">
      <c r="E514" s="44"/>
      <c r="F514" s="43"/>
      <c r="G514" s="43"/>
      <c r="H514" s="43"/>
    </row>
    <row r="515" spans="5:8" x14ac:dyDescent="0.25">
      <c r="E515" s="44"/>
      <c r="F515" s="43"/>
      <c r="G515" s="43"/>
      <c r="H515" s="43"/>
    </row>
    <row r="516" spans="5:8" x14ac:dyDescent="0.25">
      <c r="E516" s="44"/>
      <c r="F516" s="43"/>
      <c r="G516" s="43"/>
      <c r="H516" s="43"/>
    </row>
    <row r="517" spans="5:8" x14ac:dyDescent="0.25">
      <c r="E517" s="44"/>
      <c r="F517" s="43"/>
      <c r="G517" s="43"/>
      <c r="H517" s="43"/>
    </row>
    <row r="518" spans="5:8" x14ac:dyDescent="0.25">
      <c r="E518" s="44"/>
      <c r="F518" s="43"/>
      <c r="G518" s="43"/>
      <c r="H518" s="43"/>
    </row>
    <row r="519" spans="5:8" x14ac:dyDescent="0.25">
      <c r="E519" s="44"/>
      <c r="F519" s="43"/>
      <c r="G519" s="43"/>
      <c r="H519" s="43"/>
    </row>
    <row r="520" spans="5:8" x14ac:dyDescent="0.25">
      <c r="E520" s="44"/>
      <c r="F520" s="43"/>
      <c r="G520" s="43"/>
      <c r="H520" s="43"/>
    </row>
    <row r="521" spans="5:8" x14ac:dyDescent="0.25">
      <c r="E521" s="44"/>
      <c r="F521" s="43"/>
      <c r="G521" s="43"/>
      <c r="H521" s="43"/>
    </row>
    <row r="522" spans="5:8" x14ac:dyDescent="0.25">
      <c r="E522" s="44"/>
      <c r="F522" s="43"/>
      <c r="G522" s="43"/>
      <c r="H522" s="43"/>
    </row>
    <row r="523" spans="5:8" x14ac:dyDescent="0.25">
      <c r="E523" s="44"/>
      <c r="F523" s="43"/>
      <c r="G523" s="43"/>
      <c r="H523" s="43"/>
    </row>
    <row r="524" spans="5:8" x14ac:dyDescent="0.25">
      <c r="E524" s="44"/>
      <c r="F524" s="43"/>
      <c r="G524" s="43"/>
      <c r="H524" s="43"/>
    </row>
    <row r="525" spans="5:8" x14ac:dyDescent="0.25">
      <c r="E525" s="44"/>
      <c r="F525" s="43"/>
      <c r="G525" s="43"/>
      <c r="H525" s="43"/>
    </row>
    <row r="526" spans="5:8" x14ac:dyDescent="0.25">
      <c r="E526" s="44"/>
      <c r="F526" s="43"/>
      <c r="G526" s="43"/>
      <c r="H526" s="43"/>
    </row>
    <row r="527" spans="5:8" x14ac:dyDescent="0.25">
      <c r="E527" s="44"/>
      <c r="F527" s="43"/>
      <c r="G527" s="43"/>
      <c r="H527" s="43"/>
    </row>
    <row r="528" spans="5:8" x14ac:dyDescent="0.25">
      <c r="E528" s="44"/>
      <c r="F528" s="43"/>
      <c r="G528" s="43"/>
      <c r="H528" s="43"/>
    </row>
    <row r="529" spans="5:8" x14ac:dyDescent="0.25">
      <c r="E529" s="44"/>
      <c r="F529" s="43"/>
      <c r="G529" s="43"/>
      <c r="H529" s="43"/>
    </row>
    <row r="530" spans="5:8" x14ac:dyDescent="0.25">
      <c r="E530" s="44"/>
      <c r="F530" s="43"/>
      <c r="G530" s="43"/>
      <c r="H530" s="43"/>
    </row>
    <row r="531" spans="5:8" x14ac:dyDescent="0.25">
      <c r="E531" s="44"/>
      <c r="F531" s="43"/>
      <c r="G531" s="43"/>
      <c r="H531" s="43"/>
    </row>
    <row r="532" spans="5:8" x14ac:dyDescent="0.25">
      <c r="E532" s="44"/>
      <c r="F532" s="43"/>
      <c r="G532" s="43"/>
      <c r="H532" s="43"/>
    </row>
    <row r="533" spans="5:8" x14ac:dyDescent="0.25">
      <c r="E533" s="44"/>
      <c r="F533" s="43"/>
      <c r="G533" s="43"/>
      <c r="H533" s="43"/>
    </row>
    <row r="534" spans="5:8" x14ac:dyDescent="0.25">
      <c r="E534" s="44"/>
      <c r="F534" s="43"/>
      <c r="G534" s="43"/>
      <c r="H534" s="43"/>
    </row>
    <row r="535" spans="5:8" x14ac:dyDescent="0.25">
      <c r="E535" s="44"/>
      <c r="F535" s="43"/>
      <c r="G535" s="43"/>
      <c r="H535" s="43"/>
    </row>
    <row r="536" spans="5:8" x14ac:dyDescent="0.25">
      <c r="E536" s="44"/>
      <c r="F536" s="43"/>
      <c r="G536" s="43"/>
      <c r="H536" s="43"/>
    </row>
    <row r="537" spans="5:8" x14ac:dyDescent="0.25">
      <c r="E537" s="44"/>
      <c r="F537" s="43"/>
      <c r="G537" s="43"/>
      <c r="H537" s="43"/>
    </row>
    <row r="538" spans="5:8" x14ac:dyDescent="0.25">
      <c r="E538" s="44"/>
      <c r="F538" s="43"/>
      <c r="G538" s="43"/>
      <c r="H538" s="43"/>
    </row>
    <row r="539" spans="5:8" x14ac:dyDescent="0.25">
      <c r="E539" s="44"/>
      <c r="F539" s="43"/>
      <c r="G539" s="43"/>
      <c r="H539" s="43"/>
    </row>
    <row r="540" spans="5:8" x14ac:dyDescent="0.25">
      <c r="E540" s="44"/>
      <c r="F540" s="43"/>
      <c r="G540" s="43"/>
      <c r="H540" s="43"/>
    </row>
    <row r="541" spans="5:8" x14ac:dyDescent="0.25">
      <c r="E541" s="44"/>
      <c r="F541" s="43"/>
      <c r="G541" s="43"/>
      <c r="H541" s="43"/>
    </row>
    <row r="542" spans="5:8" x14ac:dyDescent="0.25">
      <c r="E542" s="44"/>
      <c r="F542" s="43"/>
      <c r="G542" s="43"/>
      <c r="H542" s="43"/>
    </row>
    <row r="543" spans="5:8" x14ac:dyDescent="0.25">
      <c r="E543" s="44"/>
      <c r="F543" s="43"/>
      <c r="G543" s="43"/>
      <c r="H543" s="43"/>
    </row>
    <row r="544" spans="5:8" x14ac:dyDescent="0.25">
      <c r="E544" s="44"/>
      <c r="F544" s="43"/>
      <c r="G544" s="43"/>
      <c r="H544" s="43"/>
    </row>
    <row r="545" spans="5:8" x14ac:dyDescent="0.25">
      <c r="E545" s="44"/>
      <c r="F545" s="43"/>
      <c r="G545" s="43"/>
      <c r="H545" s="43"/>
    </row>
    <row r="546" spans="5:8" x14ac:dyDescent="0.25">
      <c r="E546" s="44"/>
      <c r="F546" s="43"/>
      <c r="G546" s="43"/>
      <c r="H546" s="43"/>
    </row>
    <row r="547" spans="5:8" x14ac:dyDescent="0.25">
      <c r="E547" s="44"/>
      <c r="F547" s="43"/>
      <c r="G547" s="43"/>
      <c r="H547" s="43"/>
    </row>
    <row r="548" spans="5:8" x14ac:dyDescent="0.25">
      <c r="E548" s="44"/>
      <c r="F548" s="43"/>
      <c r="G548" s="43"/>
      <c r="H548" s="43"/>
    </row>
    <row r="549" spans="5:8" x14ac:dyDescent="0.25">
      <c r="E549" s="44"/>
      <c r="F549" s="43"/>
      <c r="G549" s="43"/>
      <c r="H549" s="43"/>
    </row>
    <row r="550" spans="5:8" x14ac:dyDescent="0.25">
      <c r="E550" s="44"/>
      <c r="F550" s="43"/>
      <c r="G550" s="43"/>
      <c r="H550" s="43"/>
    </row>
    <row r="551" spans="5:8" x14ac:dyDescent="0.25">
      <c r="E551" s="44"/>
      <c r="F551" s="43"/>
      <c r="G551" s="43"/>
      <c r="H551" s="43"/>
    </row>
    <row r="552" spans="5:8" x14ac:dyDescent="0.25">
      <c r="E552" s="44"/>
      <c r="F552" s="43"/>
      <c r="G552" s="43"/>
      <c r="H552" s="43"/>
    </row>
    <row r="553" spans="5:8" x14ac:dyDescent="0.25">
      <c r="E553" s="44"/>
      <c r="F553" s="43"/>
      <c r="G553" s="43"/>
      <c r="H553" s="43"/>
    </row>
  </sheetData>
  <autoFilter ref="A1:P481" xr:uid="{8DD3884E-5A96-4309-9813-7F180F326E52}">
    <filterColumn colId="9">
      <filters>
        <filter val="SI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Rastreo</vt:lpstr>
      <vt:lpstr>Consentrado (2)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JAVIER DE AQUINO</cp:lastModifiedBy>
  <cp:revision/>
  <cp:lastPrinted>2020-08-20T03:46:10Z</cp:lastPrinted>
  <dcterms:created xsi:type="dcterms:W3CDTF">2020-03-31T03:32:40Z</dcterms:created>
  <dcterms:modified xsi:type="dcterms:W3CDTF">2023-02-20T07:01:46Z</dcterms:modified>
  <cp:category/>
  <cp:contentStatus/>
</cp:coreProperties>
</file>