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bookViews>
    <workbookView xWindow="1860" yWindow="1860" windowWidth="19380" windowHeight="13380"/>
  </bookViews>
  <sheets>
    <sheet name="Major Projects" sheetId="1" r:id="rId1"/>
    <sheet name="Calcs" sheetId="2" r:id="rId2"/>
  </sheets>
  <definedNames>
    <definedName name="_xlnm._FilterDatabase" localSheetId="0" hidden="1">'Major Projects'!$A$1:$Q$703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02" i="1" l="1"/>
  <c r="N703" i="1"/>
  <c r="Q703" i="1" s="1"/>
  <c r="C2" i="2" l="1" a="1"/>
  <c r="C2" i="2" s="1"/>
  <c r="N3" i="1"/>
  <c r="N4" i="1"/>
  <c r="N5" i="1"/>
  <c r="N7" i="1"/>
  <c r="N8" i="1"/>
  <c r="N9" i="1"/>
  <c r="Q9" i="1" s="1"/>
  <c r="N10" i="1"/>
  <c r="Q10" i="1" s="1"/>
  <c r="N11" i="1"/>
  <c r="Q11" i="1" s="1"/>
  <c r="N12" i="1"/>
  <c r="Q12" i="1" s="1"/>
  <c r="N13" i="1"/>
  <c r="Q13" i="1" s="1"/>
  <c r="N14" i="1"/>
  <c r="Q14" i="1" s="1"/>
  <c r="N15" i="1"/>
  <c r="Q15" i="1" s="1"/>
  <c r="N16" i="1"/>
  <c r="Q16" i="1" s="1"/>
  <c r="N17" i="1"/>
  <c r="Q17" i="1" s="1"/>
  <c r="N18" i="1"/>
  <c r="Q18" i="1" s="1"/>
  <c r="N19" i="1"/>
  <c r="Q19" i="1" s="1"/>
  <c r="N20" i="1"/>
  <c r="Q20" i="1" s="1"/>
  <c r="N21" i="1"/>
  <c r="Q21" i="1" s="1"/>
  <c r="N22" i="1"/>
  <c r="Q22" i="1" s="1"/>
  <c r="N23" i="1"/>
  <c r="N24" i="1"/>
  <c r="N25" i="1"/>
  <c r="Q25" i="1" s="1"/>
  <c r="N26" i="1"/>
  <c r="Q26" i="1" s="1"/>
  <c r="N27" i="1"/>
  <c r="N28" i="1"/>
  <c r="Q28" i="1" s="1"/>
  <c r="N29" i="1"/>
  <c r="Q29" i="1" s="1"/>
  <c r="N30" i="1"/>
  <c r="Q30" i="1" s="1"/>
  <c r="N31" i="1"/>
  <c r="Q31" i="1" s="1"/>
  <c r="N32" i="1"/>
  <c r="Q32" i="1" s="1"/>
  <c r="N33" i="1"/>
  <c r="Q33" i="1" s="1"/>
  <c r="N34" i="1"/>
  <c r="N35" i="1"/>
  <c r="Q35" i="1" s="1"/>
  <c r="N36" i="1"/>
  <c r="Q36" i="1" s="1"/>
  <c r="N37" i="1"/>
  <c r="Q37" i="1" s="1"/>
  <c r="N38" i="1"/>
  <c r="Q38" i="1" s="1"/>
  <c r="N39" i="1"/>
  <c r="Q39" i="1" s="1"/>
  <c r="N40" i="1"/>
  <c r="Q40" i="1" s="1"/>
  <c r="N41" i="1"/>
  <c r="Q41" i="1" s="1"/>
  <c r="N42" i="1"/>
  <c r="Q42" i="1" s="1"/>
  <c r="N43" i="1"/>
  <c r="Q43" i="1" s="1"/>
  <c r="N44" i="1"/>
  <c r="Q44" i="1" s="1"/>
  <c r="N45" i="1"/>
  <c r="Q45" i="1" s="1"/>
  <c r="N46" i="1"/>
  <c r="Q46" i="1" s="1"/>
  <c r="N47" i="1"/>
  <c r="Q47" i="1" s="1"/>
  <c r="N48" i="1"/>
  <c r="Q48" i="1" s="1"/>
  <c r="N49" i="1"/>
  <c r="Q49" i="1" s="1"/>
  <c r="N50" i="1"/>
  <c r="Q50" i="1" s="1"/>
  <c r="N51" i="1"/>
  <c r="Q51" i="1" s="1"/>
  <c r="N52" i="1"/>
  <c r="Q52" i="1" s="1"/>
  <c r="N53" i="1"/>
  <c r="Q53" i="1" s="1"/>
  <c r="N54" i="1"/>
  <c r="Q54" i="1" s="1"/>
  <c r="N55" i="1"/>
  <c r="Q55" i="1" s="1"/>
  <c r="N56" i="1"/>
  <c r="Q56" i="1" s="1"/>
  <c r="N57" i="1"/>
  <c r="Q57" i="1" s="1"/>
  <c r="N58" i="1"/>
  <c r="Q58" i="1" s="1"/>
  <c r="N59" i="1"/>
  <c r="Q59" i="1" s="1"/>
  <c r="N60" i="1"/>
  <c r="Q60" i="1" s="1"/>
  <c r="N61" i="1"/>
  <c r="Q61" i="1" s="1"/>
  <c r="N62" i="1"/>
  <c r="Q62" i="1" s="1"/>
  <c r="N63" i="1"/>
  <c r="Q63" i="1" s="1"/>
  <c r="N64" i="1"/>
  <c r="Q64" i="1" s="1"/>
  <c r="N65" i="1"/>
  <c r="Q65" i="1" s="1"/>
  <c r="N66" i="1"/>
  <c r="Q66" i="1" s="1"/>
  <c r="N67" i="1"/>
  <c r="Q67" i="1" s="1"/>
  <c r="N68" i="1"/>
  <c r="Q68" i="1" s="1"/>
  <c r="N69" i="1"/>
  <c r="Q69" i="1" s="1"/>
  <c r="N70" i="1"/>
  <c r="Q70" i="1" s="1"/>
  <c r="N71" i="1"/>
  <c r="Q71" i="1" s="1"/>
  <c r="N72" i="1"/>
  <c r="Q72" i="1" s="1"/>
  <c r="N73" i="1"/>
  <c r="Q73" i="1" s="1"/>
  <c r="N74" i="1"/>
  <c r="Q74" i="1" s="1"/>
  <c r="N75" i="1"/>
  <c r="Q75" i="1" s="1"/>
  <c r="N76" i="1"/>
  <c r="N77" i="1"/>
  <c r="Q77" i="1" s="1"/>
  <c r="N78" i="1"/>
  <c r="Q78" i="1" s="1"/>
  <c r="N79" i="1"/>
  <c r="Q79" i="1" s="1"/>
  <c r="N80" i="1"/>
  <c r="Q80" i="1" s="1"/>
  <c r="N81" i="1"/>
  <c r="Q81" i="1" s="1"/>
  <c r="N82" i="1"/>
  <c r="Q82" i="1" s="1"/>
  <c r="N83" i="1"/>
  <c r="Q83" i="1" s="1"/>
  <c r="N84" i="1"/>
  <c r="Q84" i="1" s="1"/>
  <c r="N85" i="1"/>
  <c r="Q85" i="1" s="1"/>
  <c r="N86" i="1"/>
  <c r="Q86" i="1" s="1"/>
  <c r="N87" i="1"/>
  <c r="Q87" i="1" s="1"/>
  <c r="N88" i="1"/>
  <c r="Q88" i="1" s="1"/>
  <c r="N89" i="1"/>
  <c r="Q89" i="1" s="1"/>
  <c r="N90" i="1"/>
  <c r="Q90" i="1" s="1"/>
  <c r="N91" i="1"/>
  <c r="Q91" i="1" s="1"/>
  <c r="N92" i="1"/>
  <c r="Q92" i="1" s="1"/>
  <c r="N93" i="1"/>
  <c r="Q93" i="1" s="1"/>
  <c r="N94" i="1"/>
  <c r="Q94" i="1" s="1"/>
  <c r="N95" i="1"/>
  <c r="Q95" i="1" s="1"/>
  <c r="N96" i="1"/>
  <c r="Q96" i="1" s="1"/>
  <c r="N97" i="1"/>
  <c r="Q97" i="1" s="1"/>
  <c r="N98" i="1"/>
  <c r="Q98" i="1" s="1"/>
  <c r="N99" i="1"/>
  <c r="Q99" i="1" s="1"/>
  <c r="N100" i="1"/>
  <c r="Q100" i="1" s="1"/>
  <c r="N101" i="1"/>
  <c r="Q101" i="1" s="1"/>
  <c r="N102" i="1"/>
  <c r="Q102" i="1" s="1"/>
  <c r="N103" i="1"/>
  <c r="N104" i="1"/>
  <c r="Q104" i="1" s="1"/>
  <c r="N105" i="1"/>
  <c r="Q105" i="1" s="1"/>
  <c r="N106" i="1"/>
  <c r="Q106" i="1" s="1"/>
  <c r="N107" i="1"/>
  <c r="N108" i="1"/>
  <c r="Q108" i="1" s="1"/>
  <c r="N109" i="1"/>
  <c r="Q109" i="1" s="1"/>
  <c r="N110" i="1"/>
  <c r="Q110" i="1" s="1"/>
  <c r="N111" i="1"/>
  <c r="Q111" i="1" s="1"/>
  <c r="N112" i="1"/>
  <c r="Q112" i="1" s="1"/>
  <c r="N113" i="1"/>
  <c r="Q113" i="1" s="1"/>
  <c r="N114" i="1"/>
  <c r="Q114" i="1" s="1"/>
  <c r="N115" i="1"/>
  <c r="N116" i="1"/>
  <c r="Q116" i="1" s="1"/>
  <c r="N117" i="1"/>
  <c r="Q117" i="1" s="1"/>
  <c r="N118" i="1"/>
  <c r="Q118" i="1" s="1"/>
  <c r="N119" i="1"/>
  <c r="Q119" i="1" s="1"/>
  <c r="N120" i="1"/>
  <c r="Q120" i="1" s="1"/>
  <c r="N121" i="1"/>
  <c r="Q121" i="1" s="1"/>
  <c r="N122" i="1"/>
  <c r="Q122" i="1" s="1"/>
  <c r="N123" i="1"/>
  <c r="Q123" i="1" s="1"/>
  <c r="N124" i="1"/>
  <c r="Q124" i="1" s="1"/>
  <c r="N125" i="1"/>
  <c r="Q125" i="1" s="1"/>
  <c r="N126" i="1"/>
  <c r="Q126" i="1" s="1"/>
  <c r="N127" i="1"/>
  <c r="N128" i="1"/>
  <c r="N129" i="1"/>
  <c r="N130" i="1"/>
  <c r="N131" i="1"/>
  <c r="N132" i="1"/>
  <c r="N133" i="1"/>
  <c r="N134" i="1"/>
  <c r="N135" i="1"/>
  <c r="Q135" i="1" s="1"/>
  <c r="N136" i="1"/>
  <c r="Q136" i="1" s="1"/>
  <c r="N137" i="1"/>
  <c r="Q137" i="1" s="1"/>
  <c r="N138" i="1"/>
  <c r="N139" i="1"/>
  <c r="N140" i="1"/>
  <c r="Q140" i="1" s="1"/>
  <c r="N141" i="1"/>
  <c r="Q141" i="1" s="1"/>
  <c r="N142" i="1"/>
  <c r="Q142" i="1" s="1"/>
  <c r="N143" i="1"/>
  <c r="N144" i="1"/>
  <c r="Q144" i="1" s="1"/>
  <c r="N145" i="1"/>
  <c r="Q145" i="1" s="1"/>
  <c r="N146" i="1"/>
  <c r="Q146" i="1" s="1"/>
  <c r="N147" i="1"/>
  <c r="Q147" i="1" s="1"/>
  <c r="N148" i="1"/>
  <c r="Q148" i="1" s="1"/>
  <c r="N149" i="1"/>
  <c r="Q149" i="1" s="1"/>
  <c r="N150" i="1"/>
  <c r="Q150" i="1" s="1"/>
  <c r="N151" i="1"/>
  <c r="Q151" i="1" s="1"/>
  <c r="N152" i="1"/>
  <c r="N153" i="1"/>
  <c r="N154" i="1"/>
  <c r="N155" i="1"/>
  <c r="Q155" i="1" s="1"/>
  <c r="N156" i="1"/>
  <c r="Q156" i="1" s="1"/>
  <c r="N157" i="1"/>
  <c r="Q157" i="1" s="1"/>
  <c r="N158" i="1"/>
  <c r="N159" i="1"/>
  <c r="N160" i="1"/>
  <c r="N161" i="1"/>
  <c r="N162" i="1"/>
  <c r="Q162" i="1" s="1"/>
  <c r="N163" i="1"/>
  <c r="Q163" i="1" s="1"/>
  <c r="N164" i="1"/>
  <c r="Q164" i="1" s="1"/>
  <c r="N165" i="1"/>
  <c r="Q165" i="1" s="1"/>
  <c r="N166" i="1"/>
  <c r="Q166" i="1" s="1"/>
  <c r="N167" i="1"/>
  <c r="Q167" i="1" s="1"/>
  <c r="N168" i="1"/>
  <c r="Q168" i="1" s="1"/>
  <c r="N169" i="1"/>
  <c r="Q169" i="1" s="1"/>
  <c r="N170" i="1"/>
  <c r="Q170" i="1" s="1"/>
  <c r="N171" i="1"/>
  <c r="Q171" i="1" s="1"/>
  <c r="N172" i="1"/>
  <c r="Q172" i="1" s="1"/>
  <c r="N173" i="1"/>
  <c r="Q173" i="1" s="1"/>
  <c r="N174" i="1"/>
  <c r="Q174" i="1" s="1"/>
  <c r="N175" i="1"/>
  <c r="Q175" i="1" s="1"/>
  <c r="N176" i="1"/>
  <c r="Q176" i="1" s="1"/>
  <c r="N177" i="1"/>
  <c r="Q177" i="1" s="1"/>
  <c r="N178" i="1"/>
  <c r="N179" i="1"/>
  <c r="Q179" i="1" s="1"/>
  <c r="N180" i="1"/>
  <c r="Q180" i="1" s="1"/>
  <c r="N181" i="1"/>
  <c r="Q181" i="1" s="1"/>
  <c r="N182" i="1"/>
  <c r="Q182" i="1" s="1"/>
  <c r="N183" i="1"/>
  <c r="Q183" i="1" s="1"/>
  <c r="N184" i="1"/>
  <c r="Q184" i="1" s="1"/>
  <c r="N185" i="1"/>
  <c r="Q185" i="1" s="1"/>
  <c r="N186" i="1"/>
  <c r="Q186" i="1" s="1"/>
  <c r="N187" i="1"/>
  <c r="Q187" i="1" s="1"/>
  <c r="N188" i="1"/>
  <c r="Q188" i="1" s="1"/>
  <c r="N189" i="1"/>
  <c r="Q189" i="1" s="1"/>
  <c r="N190" i="1"/>
  <c r="Q190" i="1" s="1"/>
  <c r="N191" i="1"/>
  <c r="Q191" i="1" s="1"/>
  <c r="N192" i="1"/>
  <c r="Q192" i="1" s="1"/>
  <c r="N193" i="1"/>
  <c r="Q193" i="1" s="1"/>
  <c r="N194" i="1"/>
  <c r="Q194" i="1" s="1"/>
  <c r="N195" i="1"/>
  <c r="N196" i="1"/>
  <c r="Q196" i="1" s="1"/>
  <c r="N197" i="1"/>
  <c r="Q197" i="1" s="1"/>
  <c r="N198" i="1"/>
  <c r="Q198" i="1" s="1"/>
  <c r="N199" i="1"/>
  <c r="Q199" i="1" s="1"/>
  <c r="N200" i="1"/>
  <c r="Q200" i="1" s="1"/>
  <c r="N201" i="1"/>
  <c r="N202" i="1"/>
  <c r="Q202" i="1" s="1"/>
  <c r="N203" i="1"/>
  <c r="Q203" i="1" s="1"/>
  <c r="N204" i="1"/>
  <c r="N205" i="1"/>
  <c r="Q205" i="1" s="1"/>
  <c r="N206" i="1"/>
  <c r="Q206" i="1" s="1"/>
  <c r="N207" i="1"/>
  <c r="Q207" i="1" s="1"/>
  <c r="N208" i="1"/>
  <c r="Q208" i="1" s="1"/>
  <c r="N209" i="1"/>
  <c r="Q209" i="1" s="1"/>
  <c r="N210" i="1"/>
  <c r="N211" i="1"/>
  <c r="Q211" i="1" s="1"/>
  <c r="N212" i="1"/>
  <c r="Q212" i="1" s="1"/>
  <c r="N213" i="1"/>
  <c r="N214" i="1"/>
  <c r="Q214" i="1" s="1"/>
  <c r="N215" i="1"/>
  <c r="Q215" i="1" s="1"/>
  <c r="N216" i="1"/>
  <c r="Q216" i="1" s="1"/>
  <c r="N217" i="1"/>
  <c r="Q217" i="1" s="1"/>
  <c r="N218" i="1"/>
  <c r="Q218" i="1" s="1"/>
  <c r="N219" i="1"/>
  <c r="N220" i="1"/>
  <c r="Q220" i="1" s="1"/>
  <c r="N221" i="1"/>
  <c r="Q221" i="1" s="1"/>
  <c r="N222" i="1"/>
  <c r="N223" i="1"/>
  <c r="Q223" i="1" s="1"/>
  <c r="N224" i="1"/>
  <c r="N225" i="1"/>
  <c r="Q225" i="1" s="1"/>
  <c r="N226" i="1"/>
  <c r="Q226" i="1" s="1"/>
  <c r="N227" i="1"/>
  <c r="Q227" i="1" s="1"/>
  <c r="N228" i="1"/>
  <c r="Q228" i="1" s="1"/>
  <c r="N229" i="1"/>
  <c r="Q229" i="1" s="1"/>
  <c r="N230" i="1"/>
  <c r="Q230" i="1" s="1"/>
  <c r="N231" i="1"/>
  <c r="Q231" i="1" s="1"/>
  <c r="N232" i="1"/>
  <c r="N233" i="1"/>
  <c r="Q233" i="1" s="1"/>
  <c r="N234" i="1"/>
  <c r="N235" i="1"/>
  <c r="N236" i="1"/>
  <c r="Q236" i="1" s="1"/>
  <c r="N237" i="1"/>
  <c r="Q237" i="1" s="1"/>
  <c r="N238" i="1"/>
  <c r="Q238" i="1" s="1"/>
  <c r="N239" i="1"/>
  <c r="Q239" i="1" s="1"/>
  <c r="N240" i="1"/>
  <c r="Q240" i="1" s="1"/>
  <c r="N241" i="1"/>
  <c r="N242" i="1"/>
  <c r="Q242" i="1" s="1"/>
  <c r="N243" i="1"/>
  <c r="Q243" i="1" s="1"/>
  <c r="N244" i="1"/>
  <c r="Q244" i="1" s="1"/>
  <c r="N245" i="1"/>
  <c r="Q245" i="1" s="1"/>
  <c r="N246" i="1"/>
  <c r="Q246" i="1" s="1"/>
  <c r="N247" i="1"/>
  <c r="Q247" i="1" s="1"/>
  <c r="N248" i="1"/>
  <c r="N249" i="1"/>
  <c r="Q249" i="1" s="1"/>
  <c r="N250" i="1"/>
  <c r="Q250" i="1" s="1"/>
  <c r="N251" i="1"/>
  <c r="Q251" i="1" s="1"/>
  <c r="N252" i="1"/>
  <c r="Q252" i="1" s="1"/>
  <c r="N253" i="1"/>
  <c r="Q253" i="1" s="1"/>
  <c r="N254" i="1"/>
  <c r="Q254" i="1" s="1"/>
  <c r="N255" i="1"/>
  <c r="Q255" i="1" s="1"/>
  <c r="N256" i="1"/>
  <c r="Q256" i="1" s="1"/>
  <c r="N257" i="1"/>
  <c r="N258" i="1"/>
  <c r="Q258" i="1" s="1"/>
  <c r="N259" i="1"/>
  <c r="N260" i="1"/>
  <c r="Q260" i="1" s="1"/>
  <c r="N261" i="1"/>
  <c r="Q261" i="1" s="1"/>
  <c r="N262" i="1"/>
  <c r="Q262" i="1" s="1"/>
  <c r="N263" i="1"/>
  <c r="Q263" i="1" s="1"/>
  <c r="N264" i="1"/>
  <c r="N265" i="1"/>
  <c r="Q265" i="1" s="1"/>
  <c r="N266" i="1"/>
  <c r="N267" i="1"/>
  <c r="Q267" i="1" s="1"/>
  <c r="N268" i="1"/>
  <c r="Q268" i="1" s="1"/>
  <c r="N269" i="1"/>
  <c r="Q269" i="1" s="1"/>
  <c r="N270" i="1"/>
  <c r="Q270" i="1" s="1"/>
  <c r="N271" i="1"/>
  <c r="Q271" i="1" s="1"/>
  <c r="N272" i="1"/>
  <c r="Q272" i="1" s="1"/>
  <c r="N273" i="1"/>
  <c r="N274" i="1"/>
  <c r="Q274" i="1" s="1"/>
  <c r="N275" i="1"/>
  <c r="Q275" i="1" s="1"/>
  <c r="N276" i="1"/>
  <c r="Q276" i="1" s="1"/>
  <c r="N277" i="1"/>
  <c r="N278" i="1"/>
  <c r="Q278" i="1" s="1"/>
  <c r="N279" i="1"/>
  <c r="N280" i="1"/>
  <c r="Q280" i="1" s="1"/>
  <c r="N281" i="1"/>
  <c r="Q281" i="1" s="1"/>
  <c r="N282" i="1"/>
  <c r="N283" i="1"/>
  <c r="Q283" i="1" s="1"/>
  <c r="N284" i="1"/>
  <c r="N285" i="1"/>
  <c r="Q285" i="1" s="1"/>
  <c r="N286" i="1"/>
  <c r="N287" i="1"/>
  <c r="Q287" i="1" s="1"/>
  <c r="N288" i="1"/>
  <c r="N289" i="1"/>
  <c r="Q289" i="1" s="1"/>
  <c r="N290" i="1"/>
  <c r="N291" i="1"/>
  <c r="Q291" i="1" s="1"/>
  <c r="N292" i="1"/>
  <c r="N293" i="1"/>
  <c r="Q293" i="1" s="1"/>
  <c r="N294" i="1"/>
  <c r="Q294" i="1" s="1"/>
  <c r="N295" i="1"/>
  <c r="Q295" i="1" s="1"/>
  <c r="N296" i="1"/>
  <c r="Q296" i="1" s="1"/>
  <c r="N297" i="1"/>
  <c r="N298" i="1"/>
  <c r="N299" i="1"/>
  <c r="Q299" i="1" s="1"/>
  <c r="N300" i="1"/>
  <c r="Q300" i="1" s="1"/>
  <c r="N301" i="1"/>
  <c r="N302" i="1"/>
  <c r="Q302" i="1" s="1"/>
  <c r="N303" i="1"/>
  <c r="Q303" i="1" s="1"/>
  <c r="N304" i="1"/>
  <c r="Q304" i="1" s="1"/>
  <c r="N305" i="1"/>
  <c r="N306" i="1"/>
  <c r="N307" i="1"/>
  <c r="Q307" i="1" s="1"/>
  <c r="N308" i="1"/>
  <c r="Q308" i="1" s="1"/>
  <c r="N309" i="1"/>
  <c r="Q309" i="1" s="1"/>
  <c r="N310" i="1"/>
  <c r="Q310" i="1" s="1"/>
  <c r="N311" i="1"/>
  <c r="N312" i="1"/>
  <c r="Q312" i="1" s="1"/>
  <c r="N313" i="1"/>
  <c r="Q313" i="1" s="1"/>
  <c r="N314" i="1"/>
  <c r="Q314" i="1" s="1"/>
  <c r="N315" i="1"/>
  <c r="Q315" i="1" s="1"/>
  <c r="N316" i="1"/>
  <c r="Q316" i="1" s="1"/>
  <c r="N317" i="1"/>
  <c r="Q317" i="1" s="1"/>
  <c r="N318" i="1"/>
  <c r="Q318" i="1" s="1"/>
  <c r="N319" i="1"/>
  <c r="N320" i="1"/>
  <c r="N321" i="1"/>
  <c r="N322" i="1"/>
  <c r="Q322" i="1" s="1"/>
  <c r="N323" i="1"/>
  <c r="N324" i="1"/>
  <c r="Q324" i="1" s="1"/>
  <c r="N325" i="1"/>
  <c r="N326" i="1"/>
  <c r="Q326" i="1" s="1"/>
  <c r="N327" i="1"/>
  <c r="Q327" i="1" s="1"/>
  <c r="N328" i="1"/>
  <c r="N329" i="1"/>
  <c r="N330" i="1"/>
  <c r="Q330" i="1" s="1"/>
  <c r="N331" i="1"/>
  <c r="N332" i="1"/>
  <c r="N333" i="1"/>
  <c r="N334" i="1"/>
  <c r="N335" i="1"/>
  <c r="Q335" i="1" s="1"/>
  <c r="N336" i="1"/>
  <c r="Q336" i="1" s="1"/>
  <c r="N337" i="1"/>
  <c r="N338" i="1"/>
  <c r="N339" i="1"/>
  <c r="Q339" i="1" s="1"/>
  <c r="N340" i="1"/>
  <c r="Q340" i="1" s="1"/>
  <c r="N341" i="1"/>
  <c r="Q341" i="1" s="1"/>
  <c r="N342" i="1"/>
  <c r="N343" i="1"/>
  <c r="N344" i="1"/>
  <c r="Q344" i="1" s="1"/>
  <c r="N345" i="1"/>
  <c r="Q345" i="1" s="1"/>
  <c r="N346" i="1"/>
  <c r="N347" i="1"/>
  <c r="N348" i="1"/>
  <c r="Q348" i="1" s="1"/>
  <c r="N349" i="1"/>
  <c r="N350" i="1"/>
  <c r="N351" i="1"/>
  <c r="N352" i="1"/>
  <c r="N353" i="1"/>
  <c r="Q353" i="1" s="1"/>
  <c r="N354" i="1"/>
  <c r="N355" i="1"/>
  <c r="N356" i="1"/>
  <c r="Q356" i="1" s="1"/>
  <c r="N357" i="1"/>
  <c r="Q357" i="1" s="1"/>
  <c r="N358" i="1"/>
  <c r="Q358" i="1" s="1"/>
  <c r="N359" i="1"/>
  <c r="Q359" i="1" s="1"/>
  <c r="N360" i="1"/>
  <c r="N361" i="1"/>
  <c r="Q361" i="1" s="1"/>
  <c r="N362" i="1"/>
  <c r="Q362" i="1" s="1"/>
  <c r="N363" i="1"/>
  <c r="N364" i="1"/>
  <c r="Q364" i="1" s="1"/>
  <c r="N365" i="1"/>
  <c r="Q365" i="1" s="1"/>
  <c r="N366" i="1"/>
  <c r="Q366" i="1" s="1"/>
  <c r="N367" i="1"/>
  <c r="Q367" i="1" s="1"/>
  <c r="N368" i="1"/>
  <c r="Q368" i="1" s="1"/>
  <c r="N369" i="1"/>
  <c r="Q369" i="1" s="1"/>
  <c r="N370" i="1"/>
  <c r="Q370" i="1" s="1"/>
  <c r="N371" i="1"/>
  <c r="Q371" i="1" s="1"/>
  <c r="N372" i="1"/>
  <c r="N373" i="1"/>
  <c r="Q373" i="1" s="1"/>
  <c r="N374" i="1"/>
  <c r="Q374" i="1" s="1"/>
  <c r="N375" i="1"/>
  <c r="Q375" i="1" s="1"/>
  <c r="N376" i="1"/>
  <c r="Q376" i="1" s="1"/>
  <c r="N377" i="1"/>
  <c r="N378" i="1"/>
  <c r="Q378" i="1" s="1"/>
  <c r="N379" i="1"/>
  <c r="Q379" i="1" s="1"/>
  <c r="N380" i="1"/>
  <c r="N381" i="1"/>
  <c r="N382" i="1"/>
  <c r="Q382" i="1" s="1"/>
  <c r="N383" i="1"/>
  <c r="N384" i="1"/>
  <c r="Q384" i="1" s="1"/>
  <c r="N385" i="1"/>
  <c r="Q385" i="1" s="1"/>
  <c r="N386" i="1"/>
  <c r="N387" i="1"/>
  <c r="N388" i="1"/>
  <c r="Q388" i="1" s="1"/>
  <c r="N389" i="1"/>
  <c r="Q389" i="1" s="1"/>
  <c r="N390" i="1"/>
  <c r="N391" i="1"/>
  <c r="N392" i="1"/>
  <c r="Q392" i="1" s="1"/>
  <c r="N393" i="1"/>
  <c r="N394" i="1"/>
  <c r="Q394" i="1" s="1"/>
  <c r="N395" i="1"/>
  <c r="Q395" i="1" s="1"/>
  <c r="N396" i="1"/>
  <c r="Q396" i="1" s="1"/>
  <c r="N397" i="1"/>
  <c r="Q397" i="1" s="1"/>
  <c r="N398" i="1"/>
  <c r="N399" i="1"/>
  <c r="Q399" i="1" s="1"/>
  <c r="N400" i="1"/>
  <c r="N401" i="1"/>
  <c r="Q401" i="1" s="1"/>
  <c r="N402" i="1"/>
  <c r="Q402" i="1" s="1"/>
  <c r="N403" i="1"/>
  <c r="Q403" i="1" s="1"/>
  <c r="N404" i="1"/>
  <c r="Q404" i="1" s="1"/>
  <c r="N405" i="1"/>
  <c r="Q405" i="1" s="1"/>
  <c r="N406" i="1"/>
  <c r="N407" i="1"/>
  <c r="Q407" i="1" s="1"/>
  <c r="N408" i="1"/>
  <c r="Q408" i="1" s="1"/>
  <c r="N409" i="1"/>
  <c r="Q409" i="1" s="1"/>
  <c r="N410" i="1"/>
  <c r="Q410" i="1" s="1"/>
  <c r="N411" i="1"/>
  <c r="Q411" i="1" s="1"/>
  <c r="N412" i="1"/>
  <c r="N413" i="1"/>
  <c r="N414" i="1"/>
  <c r="N415" i="1"/>
  <c r="Q415" i="1" s="1"/>
  <c r="N416" i="1"/>
  <c r="N417" i="1"/>
  <c r="Q417" i="1" s="1"/>
  <c r="N418" i="1"/>
  <c r="N419" i="1"/>
  <c r="Q419" i="1" s="1"/>
  <c r="N420" i="1"/>
  <c r="N421" i="1"/>
  <c r="Q421" i="1" s="1"/>
  <c r="N422" i="1"/>
  <c r="Q422" i="1" s="1"/>
  <c r="N423" i="1"/>
  <c r="Q423" i="1" s="1"/>
  <c r="N424" i="1"/>
  <c r="Q424" i="1" s="1"/>
  <c r="N425" i="1"/>
  <c r="Q425" i="1" s="1"/>
  <c r="N426" i="1"/>
  <c r="Q426" i="1" s="1"/>
  <c r="N427" i="1"/>
  <c r="N428" i="1"/>
  <c r="Q428" i="1" s="1"/>
  <c r="N429" i="1"/>
  <c r="N430" i="1"/>
  <c r="Q430" i="1" s="1"/>
  <c r="N431" i="1"/>
  <c r="N432" i="1"/>
  <c r="N433" i="1"/>
  <c r="Q433" i="1" s="1"/>
  <c r="N434" i="1"/>
  <c r="Q434" i="1" s="1"/>
  <c r="N435" i="1"/>
  <c r="Q435" i="1" s="1"/>
  <c r="N436" i="1"/>
  <c r="Q436" i="1" s="1"/>
  <c r="N437" i="1"/>
  <c r="Q437" i="1" s="1"/>
  <c r="N438" i="1"/>
  <c r="Q438" i="1" s="1"/>
  <c r="N439" i="1"/>
  <c r="Q439" i="1" s="1"/>
  <c r="N440" i="1"/>
  <c r="N441" i="1"/>
  <c r="Q441" i="1" s="1"/>
  <c r="N442" i="1"/>
  <c r="Q442" i="1" s="1"/>
  <c r="N443" i="1"/>
  <c r="Q443" i="1" s="1"/>
  <c r="N444" i="1"/>
  <c r="Q444" i="1" s="1"/>
  <c r="N445" i="1"/>
  <c r="N446" i="1"/>
  <c r="Q446" i="1" s="1"/>
  <c r="N447" i="1"/>
  <c r="Q447" i="1" s="1"/>
  <c r="N448" i="1"/>
  <c r="Q448" i="1" s="1"/>
  <c r="N449" i="1"/>
  <c r="Q449" i="1" s="1"/>
  <c r="N450" i="1"/>
  <c r="Q450" i="1" s="1"/>
  <c r="N451" i="1"/>
  <c r="N452" i="1"/>
  <c r="Q452" i="1" s="1"/>
  <c r="N453" i="1"/>
  <c r="Q453" i="1" s="1"/>
  <c r="N454" i="1"/>
  <c r="Q454" i="1" s="1"/>
  <c r="N455" i="1"/>
  <c r="N456" i="1"/>
  <c r="Q456" i="1" s="1"/>
  <c r="N457" i="1"/>
  <c r="Q457" i="1" s="1"/>
  <c r="N458" i="1"/>
  <c r="Q458" i="1" s="1"/>
  <c r="N459" i="1"/>
  <c r="Q459" i="1" s="1"/>
  <c r="N460" i="1"/>
  <c r="Q460" i="1" s="1"/>
  <c r="N461" i="1"/>
  <c r="Q461" i="1" s="1"/>
  <c r="N462" i="1"/>
  <c r="Q462" i="1" s="1"/>
  <c r="N463" i="1"/>
  <c r="N464" i="1"/>
  <c r="Q464" i="1" s="1"/>
  <c r="N465" i="1"/>
  <c r="Q465" i="1" s="1"/>
  <c r="N466" i="1"/>
  <c r="N467" i="1"/>
  <c r="Q467" i="1" s="1"/>
  <c r="N468" i="1"/>
  <c r="Q468" i="1" s="1"/>
  <c r="N469" i="1"/>
  <c r="Q469" i="1" s="1"/>
  <c r="N470" i="1"/>
  <c r="N471" i="1"/>
  <c r="N472" i="1"/>
  <c r="N473" i="1"/>
  <c r="N474" i="1"/>
  <c r="Q474" i="1" s="1"/>
  <c r="N475" i="1"/>
  <c r="Q475" i="1" s="1"/>
  <c r="N476" i="1"/>
  <c r="N477" i="1"/>
  <c r="Q477" i="1" s="1"/>
  <c r="N478" i="1"/>
  <c r="Q478" i="1" s="1"/>
  <c r="N479" i="1"/>
  <c r="Q479" i="1" s="1"/>
  <c r="N480" i="1"/>
  <c r="Q480" i="1" s="1"/>
  <c r="N481" i="1"/>
  <c r="Q481" i="1" s="1"/>
  <c r="N482" i="1"/>
  <c r="Q482" i="1" s="1"/>
  <c r="N483" i="1"/>
  <c r="Q483" i="1" s="1"/>
  <c r="N484" i="1"/>
  <c r="Q484" i="1" s="1"/>
  <c r="N485" i="1"/>
  <c r="Q485" i="1" s="1"/>
  <c r="N486" i="1"/>
  <c r="Q486" i="1" s="1"/>
  <c r="N487" i="1"/>
  <c r="Q487" i="1" s="1"/>
  <c r="N488" i="1"/>
  <c r="N489" i="1"/>
  <c r="Q489" i="1" s="1"/>
  <c r="N490" i="1"/>
  <c r="Q490" i="1" s="1"/>
  <c r="N491" i="1"/>
  <c r="Q491" i="1" s="1"/>
  <c r="N492" i="1"/>
  <c r="N493" i="1"/>
  <c r="Q493" i="1" s="1"/>
  <c r="N494" i="1"/>
  <c r="N495" i="1"/>
  <c r="Q495" i="1" s="1"/>
  <c r="N496" i="1"/>
  <c r="Q496" i="1" s="1"/>
  <c r="N497" i="1"/>
  <c r="Q497" i="1" s="1"/>
  <c r="N498" i="1"/>
  <c r="Q498" i="1" s="1"/>
  <c r="N499" i="1"/>
  <c r="N500" i="1"/>
  <c r="Q500" i="1" s="1"/>
  <c r="N501" i="1"/>
  <c r="Q501" i="1" s="1"/>
  <c r="N502" i="1"/>
  <c r="Q502" i="1" s="1"/>
  <c r="N503" i="1"/>
  <c r="Q503" i="1" s="1"/>
  <c r="N504" i="1"/>
  <c r="Q504" i="1" s="1"/>
  <c r="N505" i="1"/>
  <c r="Q505" i="1" s="1"/>
  <c r="N506" i="1"/>
  <c r="Q506" i="1" s="1"/>
  <c r="N507" i="1"/>
  <c r="Q507" i="1" s="1"/>
  <c r="N508" i="1"/>
  <c r="Q508" i="1" s="1"/>
  <c r="N509" i="1"/>
  <c r="Q509" i="1" s="1"/>
  <c r="N510" i="1"/>
  <c r="N511" i="1"/>
  <c r="Q511" i="1" s="1"/>
  <c r="N512" i="1"/>
  <c r="Q512" i="1" s="1"/>
  <c r="N513" i="1"/>
  <c r="N514" i="1"/>
  <c r="N515" i="1"/>
  <c r="N516" i="1"/>
  <c r="Q516" i="1" s="1"/>
  <c r="N517" i="1"/>
  <c r="N518" i="1"/>
  <c r="Q518" i="1" s="1"/>
  <c r="N519" i="1"/>
  <c r="Q519" i="1" s="1"/>
  <c r="N520" i="1"/>
  <c r="Q520" i="1" s="1"/>
  <c r="N521" i="1"/>
  <c r="Q521" i="1" s="1"/>
  <c r="N522" i="1"/>
  <c r="Q522" i="1" s="1"/>
  <c r="N523" i="1"/>
  <c r="Q523" i="1" s="1"/>
  <c r="N524" i="1"/>
  <c r="Q524" i="1" s="1"/>
  <c r="N525" i="1"/>
  <c r="Q525" i="1" s="1"/>
  <c r="N526" i="1"/>
  <c r="N527" i="1"/>
  <c r="Q527" i="1" s="1"/>
  <c r="N528" i="1"/>
  <c r="Q528" i="1" s="1"/>
  <c r="N529" i="1"/>
  <c r="Q529" i="1" s="1"/>
  <c r="N530" i="1"/>
  <c r="Q530" i="1" s="1"/>
  <c r="N531" i="1"/>
  <c r="Q531" i="1" s="1"/>
  <c r="N532" i="1"/>
  <c r="N533" i="1"/>
  <c r="Q533" i="1" s="1"/>
  <c r="N534" i="1"/>
  <c r="Q534" i="1" s="1"/>
  <c r="N535" i="1"/>
  <c r="Q535" i="1" s="1"/>
  <c r="N536" i="1"/>
  <c r="Q536" i="1" s="1"/>
  <c r="N537" i="1"/>
  <c r="Q537" i="1" s="1"/>
  <c r="N538" i="1"/>
  <c r="Q538" i="1" s="1"/>
  <c r="N539" i="1"/>
  <c r="Q539" i="1" s="1"/>
  <c r="N540" i="1"/>
  <c r="Q540" i="1" s="1"/>
  <c r="N541" i="1"/>
  <c r="N542" i="1"/>
  <c r="Q542" i="1" s="1"/>
  <c r="N543" i="1"/>
  <c r="Q543" i="1" s="1"/>
  <c r="N544" i="1"/>
  <c r="Q544" i="1" s="1"/>
  <c r="N545" i="1"/>
  <c r="N546" i="1"/>
  <c r="Q546" i="1" s="1"/>
  <c r="N547" i="1"/>
  <c r="N548" i="1"/>
  <c r="Q548" i="1" s="1"/>
  <c r="N549" i="1"/>
  <c r="Q549" i="1" s="1"/>
  <c r="N550" i="1"/>
  <c r="Q550" i="1" s="1"/>
  <c r="N551" i="1"/>
  <c r="Q551" i="1" s="1"/>
  <c r="N552" i="1"/>
  <c r="Q552" i="1" s="1"/>
  <c r="N553" i="1"/>
  <c r="Q553" i="1" s="1"/>
  <c r="N554" i="1"/>
  <c r="Q554" i="1" s="1"/>
  <c r="N555" i="1"/>
  <c r="Q555" i="1" s="1"/>
  <c r="N556" i="1"/>
  <c r="Q556" i="1" s="1"/>
  <c r="N557" i="1"/>
  <c r="Q557" i="1" s="1"/>
  <c r="N558" i="1"/>
  <c r="Q558" i="1" s="1"/>
  <c r="N559" i="1"/>
  <c r="Q559" i="1" s="1"/>
  <c r="N560" i="1"/>
  <c r="Q560" i="1" s="1"/>
  <c r="N561" i="1"/>
  <c r="Q561" i="1" s="1"/>
  <c r="N562" i="1"/>
  <c r="N563" i="1"/>
  <c r="Q563" i="1" s="1"/>
  <c r="N564" i="1"/>
  <c r="Q564" i="1" s="1"/>
  <c r="N565" i="1"/>
  <c r="Q565" i="1" s="1"/>
  <c r="N566" i="1"/>
  <c r="N567" i="1"/>
  <c r="N568" i="1"/>
  <c r="N569" i="1"/>
  <c r="Q569" i="1" s="1"/>
  <c r="N570" i="1"/>
  <c r="Q570" i="1" s="1"/>
  <c r="N571" i="1"/>
  <c r="Q571" i="1" s="1"/>
  <c r="N572" i="1"/>
  <c r="Q572" i="1" s="1"/>
  <c r="N573" i="1"/>
  <c r="N574" i="1"/>
  <c r="Q574" i="1" s="1"/>
  <c r="N575" i="1"/>
  <c r="Q575" i="1" s="1"/>
  <c r="N576" i="1"/>
  <c r="Q576" i="1" s="1"/>
  <c r="N577" i="1"/>
  <c r="N578" i="1"/>
  <c r="N579" i="1"/>
  <c r="Q579" i="1" s="1"/>
  <c r="N580" i="1"/>
  <c r="Q580" i="1" s="1"/>
  <c r="N581" i="1"/>
  <c r="Q581" i="1" s="1"/>
  <c r="N582" i="1"/>
  <c r="N583" i="1"/>
  <c r="Q583" i="1" s="1"/>
  <c r="N584" i="1"/>
  <c r="Q584" i="1" s="1"/>
  <c r="N585" i="1"/>
  <c r="Q585" i="1" s="1"/>
  <c r="N586" i="1"/>
  <c r="Q586" i="1" s="1"/>
  <c r="N587" i="1"/>
  <c r="Q587" i="1" s="1"/>
  <c r="N588" i="1"/>
  <c r="N589" i="1"/>
  <c r="Q589" i="1" s="1"/>
  <c r="N590" i="1"/>
  <c r="N591" i="1"/>
  <c r="N592" i="1"/>
  <c r="Q592" i="1" s="1"/>
  <c r="N593" i="1"/>
  <c r="Q593" i="1" s="1"/>
  <c r="N594" i="1"/>
  <c r="N595" i="1"/>
  <c r="N596" i="1"/>
  <c r="N597" i="1"/>
  <c r="N598" i="1"/>
  <c r="Q598" i="1" s="1"/>
  <c r="N599" i="1"/>
  <c r="Q599" i="1" s="1"/>
  <c r="N600" i="1"/>
  <c r="N601" i="1"/>
  <c r="Q601" i="1" s="1"/>
  <c r="N602" i="1"/>
  <c r="Q602" i="1" s="1"/>
  <c r="N603" i="1"/>
  <c r="Q603" i="1" s="1"/>
  <c r="N604" i="1"/>
  <c r="N605" i="1"/>
  <c r="Q605" i="1" s="1"/>
  <c r="N606" i="1"/>
  <c r="N607" i="1"/>
  <c r="Q607" i="1" s="1"/>
  <c r="N608" i="1"/>
  <c r="N609" i="1"/>
  <c r="Q609" i="1" s="1"/>
  <c r="N610" i="1"/>
  <c r="Q610" i="1" s="1"/>
  <c r="N611" i="1"/>
  <c r="Q611" i="1" s="1"/>
  <c r="N612" i="1"/>
  <c r="Q612" i="1" s="1"/>
  <c r="N613" i="1"/>
  <c r="N614" i="1"/>
  <c r="N615" i="1"/>
  <c r="N616" i="1"/>
  <c r="N617" i="1"/>
  <c r="N618" i="1"/>
  <c r="N619" i="1"/>
  <c r="N620" i="1"/>
  <c r="Q620" i="1" s="1"/>
  <c r="N621" i="1"/>
  <c r="Q621" i="1" s="1"/>
  <c r="N622" i="1"/>
  <c r="Q622" i="1" s="1"/>
  <c r="N623" i="1"/>
  <c r="Q623" i="1" s="1"/>
  <c r="N624" i="1"/>
  <c r="Q624" i="1" s="1"/>
  <c r="N625" i="1"/>
  <c r="N626" i="1"/>
  <c r="Q626" i="1" s="1"/>
  <c r="N627" i="1"/>
  <c r="Q627" i="1" s="1"/>
  <c r="N628" i="1"/>
  <c r="Q628" i="1" s="1"/>
  <c r="N629" i="1"/>
  <c r="Q629" i="1" s="1"/>
  <c r="N630" i="1"/>
  <c r="Q630" i="1" s="1"/>
  <c r="N631" i="1"/>
  <c r="Q631" i="1" s="1"/>
  <c r="N632" i="1"/>
  <c r="Q632" i="1" s="1"/>
  <c r="N633" i="1"/>
  <c r="Q633" i="1" s="1"/>
  <c r="N634" i="1"/>
  <c r="N635" i="1"/>
  <c r="Q635" i="1" s="1"/>
  <c r="N636" i="1"/>
  <c r="Q636" i="1" s="1"/>
  <c r="N637" i="1"/>
  <c r="Q637" i="1" s="1"/>
  <c r="N638" i="1"/>
  <c r="Q638" i="1" s="1"/>
  <c r="N639" i="1"/>
  <c r="N640" i="1"/>
  <c r="N641" i="1"/>
  <c r="Q641" i="1" s="1"/>
  <c r="N642" i="1"/>
  <c r="N643" i="1"/>
  <c r="N644" i="1"/>
  <c r="Q644" i="1" s="1"/>
  <c r="N645" i="1"/>
  <c r="Q645" i="1" s="1"/>
  <c r="N646" i="1"/>
  <c r="Q646" i="1" s="1"/>
  <c r="N647" i="1"/>
  <c r="Q647" i="1" s="1"/>
  <c r="N648" i="1"/>
  <c r="Q648" i="1" s="1"/>
  <c r="N649" i="1"/>
  <c r="Q649" i="1" s="1"/>
  <c r="N650" i="1"/>
  <c r="Q650" i="1" s="1"/>
  <c r="N651" i="1"/>
  <c r="Q651" i="1" s="1"/>
  <c r="N652" i="1"/>
  <c r="Q652" i="1" s="1"/>
  <c r="N653" i="1"/>
  <c r="Q653" i="1" s="1"/>
  <c r="N654" i="1"/>
  <c r="Q654" i="1" s="1"/>
  <c r="N655" i="1"/>
  <c r="Q655" i="1" s="1"/>
  <c r="N656" i="1"/>
  <c r="Q656" i="1" s="1"/>
  <c r="N657" i="1"/>
  <c r="Q657" i="1" s="1"/>
  <c r="N658" i="1"/>
  <c r="Q658" i="1" s="1"/>
  <c r="N659" i="1"/>
  <c r="Q659" i="1" s="1"/>
  <c r="N660" i="1"/>
  <c r="Q660" i="1" s="1"/>
  <c r="N661" i="1"/>
  <c r="Q661" i="1" s="1"/>
  <c r="N662" i="1"/>
  <c r="Q662" i="1" s="1"/>
  <c r="N663" i="1"/>
  <c r="Q663" i="1" s="1"/>
  <c r="N664" i="1"/>
  <c r="Q664" i="1" s="1"/>
  <c r="N665" i="1"/>
  <c r="Q665" i="1" s="1"/>
  <c r="N666" i="1"/>
  <c r="Q666" i="1" s="1"/>
  <c r="N667" i="1"/>
  <c r="Q667" i="1" s="1"/>
  <c r="N668" i="1"/>
  <c r="Q668" i="1" s="1"/>
  <c r="N669" i="1"/>
  <c r="N670" i="1"/>
  <c r="Q670" i="1" s="1"/>
  <c r="N671" i="1"/>
  <c r="Q671" i="1" s="1"/>
  <c r="N672" i="1"/>
  <c r="Q672" i="1" s="1"/>
  <c r="N673" i="1"/>
  <c r="Q673" i="1" s="1"/>
  <c r="N674" i="1"/>
  <c r="Q674" i="1" s="1"/>
  <c r="N675" i="1"/>
  <c r="Q675" i="1" s="1"/>
  <c r="N676" i="1"/>
  <c r="Q676" i="1" s="1"/>
  <c r="N677" i="1"/>
  <c r="N678" i="1"/>
  <c r="Q678" i="1" s="1"/>
  <c r="N679" i="1"/>
  <c r="Q679" i="1" s="1"/>
  <c r="N680" i="1"/>
  <c r="Q680" i="1" s="1"/>
  <c r="N681" i="1"/>
  <c r="Q681" i="1" s="1"/>
  <c r="N682" i="1"/>
  <c r="N683" i="1"/>
  <c r="Q683" i="1" s="1"/>
  <c r="N684" i="1"/>
  <c r="Q684" i="1" s="1"/>
  <c r="N685" i="1"/>
  <c r="Q685" i="1" s="1"/>
  <c r="N686" i="1"/>
  <c r="Q686" i="1" s="1"/>
  <c r="N687" i="1"/>
  <c r="Q687" i="1" s="1"/>
  <c r="N688" i="1"/>
  <c r="Q688" i="1" s="1"/>
  <c r="N689" i="1"/>
  <c r="Q689" i="1" s="1"/>
  <c r="N690" i="1"/>
  <c r="Q690" i="1" s="1"/>
  <c r="N691" i="1"/>
  <c r="Q691" i="1" s="1"/>
  <c r="N692" i="1"/>
  <c r="Q692" i="1" s="1"/>
  <c r="N693" i="1"/>
  <c r="Q693" i="1" s="1"/>
  <c r="N694" i="1"/>
  <c r="Q694" i="1" s="1"/>
  <c r="N695" i="1"/>
  <c r="Q695" i="1" s="1"/>
  <c r="N696" i="1"/>
  <c r="N697" i="1"/>
  <c r="Q697" i="1" s="1"/>
  <c r="N698" i="1"/>
  <c r="Q698" i="1" s="1"/>
  <c r="N699" i="1"/>
  <c r="Q699" i="1" s="1"/>
  <c r="N700" i="1"/>
  <c r="Q700" i="1" s="1"/>
  <c r="N701" i="1"/>
  <c r="Q701" i="1" s="1"/>
  <c r="N2" i="1"/>
  <c r="L6" i="1"/>
  <c r="N6" i="1" s="1"/>
  <c r="B55" i="2" l="1"/>
  <c r="B58" i="2"/>
  <c r="Q476" i="1"/>
  <c r="D50" i="2"/>
  <c r="D36" i="2"/>
  <c r="B2" i="2"/>
  <c r="B57" i="2"/>
  <c r="B56" i="2"/>
  <c r="D49" i="2"/>
  <c r="D54" i="2"/>
  <c r="D43" i="2"/>
  <c r="B44" i="2"/>
  <c r="D25" i="2"/>
  <c r="B39" i="2"/>
  <c r="D37" i="2"/>
  <c r="D31" i="2"/>
  <c r="D19" i="2"/>
  <c r="B18" i="2"/>
  <c r="D7" i="2"/>
  <c r="D12" i="2"/>
  <c r="D13" i="2"/>
  <c r="D48" i="2"/>
  <c r="D42" i="2"/>
  <c r="D24" i="2"/>
  <c r="D11" i="2"/>
  <c r="D14" i="2"/>
  <c r="D5" i="2"/>
  <c r="D40" i="2"/>
  <c r="D32" i="2"/>
  <c r="D28" i="2"/>
  <c r="D26" i="2"/>
  <c r="D20" i="2"/>
  <c r="D8" i="2"/>
  <c r="D53" i="2"/>
  <c r="D55" i="2"/>
  <c r="B49" i="2"/>
  <c r="B7" i="2"/>
  <c r="B37" i="2"/>
  <c r="B59" i="2"/>
  <c r="B47" i="2"/>
  <c r="B38" i="2"/>
  <c r="B23" i="2"/>
  <c r="D56" i="2"/>
  <c r="D44" i="2"/>
  <c r="D38" i="2"/>
  <c r="B50" i="2"/>
  <c r="B35" i="2"/>
  <c r="B30" i="2"/>
  <c r="B21" i="2"/>
  <c r="B17" i="2"/>
  <c r="B10" i="2"/>
  <c r="B6" i="2"/>
  <c r="D2" i="2"/>
  <c r="D30" i="2"/>
  <c r="D18" i="2"/>
  <c r="D6" i="2"/>
  <c r="B31" i="2"/>
  <c r="B52" i="2"/>
  <c r="B45" i="2"/>
  <c r="B41" i="2"/>
  <c r="B36" i="2"/>
  <c r="B34" i="2"/>
  <c r="B29" i="2"/>
  <c r="B16" i="2"/>
  <c r="B14" i="2"/>
  <c r="B12" i="2"/>
  <c r="D59" i="2"/>
  <c r="D47" i="2"/>
  <c r="D41" i="2"/>
  <c r="D35" i="2"/>
  <c r="D29" i="2"/>
  <c r="D23" i="2"/>
  <c r="D17" i="2"/>
  <c r="B54" i="2"/>
  <c r="B51" i="2"/>
  <c r="B48" i="2"/>
  <c r="B46" i="2"/>
  <c r="B42" i="2"/>
  <c r="B33" i="2"/>
  <c r="B27" i="2"/>
  <c r="B24" i="2"/>
  <c r="B22" i="2"/>
  <c r="B15" i="2"/>
  <c r="B11" i="2"/>
  <c r="B9" i="2"/>
  <c r="B4" i="2"/>
  <c r="D58" i="2"/>
  <c r="D52" i="2"/>
  <c r="D46" i="2"/>
  <c r="D34" i="2"/>
  <c r="D22" i="2"/>
  <c r="D16" i="2"/>
  <c r="D10" i="2"/>
  <c r="D4" i="2"/>
  <c r="B5" i="2"/>
  <c r="B53" i="2"/>
  <c r="B43" i="2"/>
  <c r="B40" i="2"/>
  <c r="B32" i="2"/>
  <c r="B28" i="2"/>
  <c r="B25" i="2"/>
  <c r="B26" i="2"/>
  <c r="B19" i="2"/>
  <c r="B20" i="2"/>
  <c r="B13" i="2"/>
  <c r="B8" i="2"/>
  <c r="B3" i="2"/>
  <c r="D57" i="2"/>
  <c r="D51" i="2"/>
  <c r="D45" i="2"/>
  <c r="D39" i="2"/>
  <c r="D33" i="2"/>
  <c r="D27" i="2"/>
  <c r="D21" i="2"/>
  <c r="D15" i="2"/>
  <c r="D9" i="2"/>
  <c r="D3" i="2"/>
  <c r="E2" i="2" l="1"/>
  <c r="F2" i="2" s="1"/>
  <c r="O335" i="1" s="1"/>
  <c r="O26" i="1" l="1"/>
  <c r="O437" i="1"/>
  <c r="G2" i="2"/>
  <c r="P333" i="1" s="1"/>
  <c r="O251" i="1"/>
  <c r="O344" i="1"/>
  <c r="O571" i="1"/>
  <c r="O374" i="1"/>
  <c r="O319" i="1"/>
  <c r="O341" i="1"/>
  <c r="O536" i="1"/>
  <c r="O650" i="1"/>
  <c r="O234" i="1"/>
  <c r="O275" i="1"/>
  <c r="O290" i="1"/>
  <c r="Q290" i="1" s="1"/>
  <c r="O317" i="1"/>
  <c r="O227" i="1"/>
  <c r="O413" i="1"/>
  <c r="O299" i="1"/>
  <c r="O202" i="1"/>
  <c r="O334" i="1"/>
  <c r="Q334" i="1" s="1"/>
  <c r="O243" i="1"/>
  <c r="O25" i="1"/>
  <c r="O340" i="1"/>
  <c r="O406" i="1"/>
  <c r="O194" i="1"/>
  <c r="O467" i="1"/>
  <c r="O23" i="1"/>
  <c r="O9" i="1"/>
  <c r="O2" i="1"/>
  <c r="Q2" i="1" s="1"/>
  <c r="O698" i="1"/>
  <c r="O345" i="1"/>
  <c r="O507" i="1"/>
  <c r="O333" i="1"/>
  <c r="P194" i="1"/>
  <c r="P227" i="1"/>
  <c r="P251" i="1"/>
  <c r="P374" i="1" l="1"/>
  <c r="P202" i="1"/>
  <c r="P571" i="1"/>
  <c r="P413" i="1"/>
  <c r="P345" i="1"/>
  <c r="P23" i="1"/>
  <c r="P299" i="1"/>
  <c r="P319" i="1"/>
  <c r="Q319" i="1" s="1"/>
  <c r="P25" i="1"/>
  <c r="P698" i="1"/>
  <c r="P334" i="1"/>
  <c r="P335" i="1"/>
  <c r="P234" i="1"/>
  <c r="Q234" i="1" s="1"/>
  <c r="P437" i="1"/>
  <c r="P26" i="1"/>
  <c r="P507" i="1"/>
  <c r="P536" i="1"/>
  <c r="P467" i="1"/>
  <c r="P243" i="1"/>
  <c r="P2" i="1"/>
  <c r="P275" i="1"/>
  <c r="P341" i="1"/>
  <c r="P290" i="1"/>
  <c r="P340" i="1"/>
  <c r="P9" i="1"/>
  <c r="P317" i="1"/>
  <c r="P650" i="1"/>
  <c r="P406" i="1"/>
  <c r="Q406" i="1" s="1"/>
  <c r="P344" i="1"/>
  <c r="Q413" i="1"/>
  <c r="Q333" i="1"/>
  <c r="Q23" i="1"/>
  <c r="C59" i="2" l="1"/>
  <c r="E59" i="2" s="1"/>
  <c r="C58" i="2"/>
  <c r="E58" i="2" s="1"/>
  <c r="C57" i="2"/>
  <c r="E57" i="2" s="1"/>
  <c r="C56" i="2"/>
  <c r="E56" i="2" s="1"/>
  <c r="C55" i="2"/>
  <c r="E55" i="2" s="1"/>
  <c r="C54" i="2"/>
  <c r="E54" i="2" s="1"/>
  <c r="C53" i="2"/>
  <c r="E53" i="2" s="1"/>
  <c r="C52" i="2"/>
  <c r="E52" i="2" s="1"/>
  <c r="C51" i="2"/>
  <c r="E51" i="2" s="1"/>
  <c r="C50" i="2"/>
  <c r="E50" i="2" s="1"/>
  <c r="C49" i="2"/>
  <c r="E49" i="2" s="1"/>
  <c r="C48" i="2"/>
  <c r="E48" i="2" s="1"/>
  <c r="C47" i="2"/>
  <c r="E47" i="2" s="1"/>
  <c r="C46" i="2"/>
  <c r="E46" i="2" s="1"/>
  <c r="C45" i="2"/>
  <c r="E45" i="2" s="1"/>
  <c r="C44" i="2"/>
  <c r="E44" i="2" s="1"/>
  <c r="C43" i="2"/>
  <c r="E43" i="2" s="1"/>
  <c r="C42" i="2"/>
  <c r="E42" i="2" s="1"/>
  <c r="C41" i="2"/>
  <c r="E41" i="2" s="1"/>
  <c r="C40" i="2"/>
  <c r="E40" i="2" s="1"/>
  <c r="C39" i="2"/>
  <c r="E39" i="2" s="1"/>
  <c r="C38" i="2"/>
  <c r="E38" i="2" s="1"/>
  <c r="C37" i="2"/>
  <c r="E37" i="2" s="1"/>
  <c r="C36" i="2"/>
  <c r="E36" i="2" s="1"/>
  <c r="C35" i="2"/>
  <c r="E35" i="2" s="1"/>
  <c r="C34" i="2"/>
  <c r="E34" i="2" s="1"/>
  <c r="C33" i="2"/>
  <c r="E33" i="2" s="1"/>
  <c r="C32" i="2"/>
  <c r="E32" i="2" s="1"/>
  <c r="C31" i="2"/>
  <c r="E31" i="2" s="1"/>
  <c r="C30" i="2"/>
  <c r="E30" i="2" s="1"/>
  <c r="C29" i="2"/>
  <c r="E29" i="2" s="1"/>
  <c r="C28" i="2"/>
  <c r="E28" i="2" s="1"/>
  <c r="C27" i="2"/>
  <c r="E27" i="2" s="1"/>
  <c r="C26" i="2"/>
  <c r="E26" i="2" s="1"/>
  <c r="C25" i="2"/>
  <c r="E25" i="2" s="1"/>
  <c r="C24" i="2"/>
  <c r="E24" i="2" s="1"/>
  <c r="C23" i="2"/>
  <c r="E23" i="2" s="1"/>
  <c r="C22" i="2"/>
  <c r="E22" i="2" s="1"/>
  <c r="C21" i="2"/>
  <c r="E21" i="2" s="1"/>
  <c r="C20" i="2"/>
  <c r="E20" i="2" s="1"/>
  <c r="C19" i="2"/>
  <c r="E19" i="2" s="1"/>
  <c r="C18" i="2"/>
  <c r="E18" i="2" s="1"/>
  <c r="C17" i="2"/>
  <c r="E17" i="2" s="1"/>
  <c r="C16" i="2"/>
  <c r="E16" i="2" s="1"/>
  <c r="C15" i="2"/>
  <c r="E15" i="2" s="1"/>
  <c r="C14" i="2"/>
  <c r="E14" i="2" s="1"/>
  <c r="C13" i="2"/>
  <c r="E13" i="2" s="1"/>
  <c r="C12" i="2"/>
  <c r="E12" i="2" s="1"/>
  <c r="C11" i="2"/>
  <c r="E11" i="2" s="1"/>
  <c r="C10" i="2"/>
  <c r="E10" i="2" s="1"/>
  <c r="C9" i="2"/>
  <c r="E9" i="2" s="1"/>
  <c r="C8" i="2"/>
  <c r="E8" i="2" s="1"/>
  <c r="C7" i="2"/>
  <c r="E7" i="2" s="1"/>
  <c r="C6" i="2"/>
  <c r="E6" i="2" s="1"/>
  <c r="C5" i="2"/>
  <c r="E5" i="2" s="1"/>
  <c r="C4" i="2"/>
  <c r="E4" i="2" s="1"/>
  <c r="C3" i="2"/>
  <c r="E3" i="2" s="1"/>
  <c r="F26" i="2" l="1"/>
  <c r="G26" i="2"/>
  <c r="F44" i="2"/>
  <c r="G44" i="2"/>
  <c r="F50" i="2"/>
  <c r="G50" i="2"/>
  <c r="F56" i="2"/>
  <c r="G56" i="2"/>
  <c r="F14" i="2"/>
  <c r="G14" i="2"/>
  <c r="F15" i="2"/>
  <c r="G15" i="2"/>
  <c r="F33" i="2"/>
  <c r="G33" i="2"/>
  <c r="F45" i="2"/>
  <c r="G45" i="2"/>
  <c r="F51" i="2"/>
  <c r="G51" i="2"/>
  <c r="F57" i="2"/>
  <c r="G57" i="2"/>
  <c r="F20" i="2"/>
  <c r="G20" i="2"/>
  <c r="F3" i="2"/>
  <c r="G3" i="2"/>
  <c r="F27" i="2"/>
  <c r="G27" i="2"/>
  <c r="F4" i="2"/>
  <c r="G4" i="2"/>
  <c r="F16" i="2"/>
  <c r="G16" i="2"/>
  <c r="F28" i="2"/>
  <c r="G28" i="2"/>
  <c r="F34" i="2"/>
  <c r="G34" i="2"/>
  <c r="F40" i="2"/>
  <c r="G40" i="2"/>
  <c r="F46" i="2"/>
  <c r="G46" i="2"/>
  <c r="F52" i="2"/>
  <c r="G52" i="2"/>
  <c r="F58" i="2"/>
  <c r="G58" i="2"/>
  <c r="F8" i="2"/>
  <c r="G8" i="2"/>
  <c r="F38" i="2"/>
  <c r="G38" i="2"/>
  <c r="F21" i="2"/>
  <c r="G21" i="2"/>
  <c r="F39" i="2"/>
  <c r="G39" i="2"/>
  <c r="F10" i="2"/>
  <c r="G10" i="2"/>
  <c r="F22" i="2"/>
  <c r="G22" i="2"/>
  <c r="F5" i="2"/>
  <c r="G5" i="2"/>
  <c r="F11" i="2"/>
  <c r="G11" i="2"/>
  <c r="F17" i="2"/>
  <c r="G17" i="2"/>
  <c r="F23" i="2"/>
  <c r="G23" i="2"/>
  <c r="F29" i="2"/>
  <c r="G29" i="2"/>
  <c r="F35" i="2"/>
  <c r="G35" i="2"/>
  <c r="F41" i="2"/>
  <c r="G41" i="2"/>
  <c r="F47" i="2"/>
  <c r="G47" i="2"/>
  <c r="F53" i="2"/>
  <c r="G53" i="2"/>
  <c r="F59" i="2"/>
  <c r="G59" i="2"/>
  <c r="F32" i="2"/>
  <c r="G32" i="2"/>
  <c r="F9" i="2"/>
  <c r="G9" i="2"/>
  <c r="F6" i="2"/>
  <c r="G6" i="2"/>
  <c r="F12" i="2"/>
  <c r="G12" i="2"/>
  <c r="F18" i="2"/>
  <c r="G18" i="2"/>
  <c r="F24" i="2"/>
  <c r="G24" i="2"/>
  <c r="F30" i="2"/>
  <c r="G30" i="2"/>
  <c r="F36" i="2"/>
  <c r="G36" i="2"/>
  <c r="F42" i="2"/>
  <c r="G42" i="2"/>
  <c r="F48" i="2"/>
  <c r="G48" i="2"/>
  <c r="F54" i="2"/>
  <c r="G54" i="2"/>
  <c r="F7" i="2"/>
  <c r="G7" i="2"/>
  <c r="F13" i="2"/>
  <c r="G13" i="2"/>
  <c r="G19" i="2"/>
  <c r="F19" i="2"/>
  <c r="F25" i="2"/>
  <c r="G25" i="2"/>
  <c r="F31" i="2"/>
  <c r="G31" i="2"/>
  <c r="F37" i="2"/>
  <c r="G37" i="2"/>
  <c r="G43" i="2"/>
  <c r="F43" i="2"/>
  <c r="F49" i="2"/>
  <c r="G49" i="2"/>
  <c r="G55" i="2"/>
  <c r="F55" i="2"/>
  <c r="P590" i="1" l="1"/>
  <c r="P429" i="1"/>
  <c r="P346" i="1"/>
  <c r="P619" i="1"/>
  <c r="P431" i="1"/>
  <c r="P577" i="1"/>
  <c r="P338" i="1"/>
  <c r="P451" i="1"/>
  <c r="P62" i="1"/>
  <c r="P70" i="1"/>
  <c r="P103" i="1"/>
  <c r="P86" i="1"/>
  <c r="P87" i="1"/>
  <c r="P387" i="1"/>
  <c r="P190" i="1"/>
  <c r="P276" i="1"/>
  <c r="P230" i="1"/>
  <c r="P246" i="1"/>
  <c r="P96" i="1"/>
  <c r="P598" i="1"/>
  <c r="P671" i="1"/>
  <c r="P43" i="1"/>
  <c r="P39" i="1"/>
  <c r="P55" i="1"/>
  <c r="P45" i="1"/>
  <c r="P65" i="1"/>
  <c r="P247" i="1"/>
  <c r="P110" i="1"/>
  <c r="P261" i="1"/>
  <c r="P72" i="1"/>
  <c r="P268" i="1"/>
  <c r="P533" i="1"/>
  <c r="P89" i="1"/>
  <c r="P446" i="1"/>
  <c r="P460" i="1"/>
  <c r="P519" i="1"/>
  <c r="P67" i="1"/>
  <c r="P69" i="1"/>
  <c r="P85" i="1"/>
  <c r="P271" i="1"/>
  <c r="P35" i="1"/>
  <c r="P309" i="1"/>
  <c r="P94" i="1"/>
  <c r="P42" i="1"/>
  <c r="P41" i="1"/>
  <c r="P293" i="1"/>
  <c r="P482" i="1"/>
  <c r="P502" i="1"/>
  <c r="P489" i="1"/>
  <c r="P73" i="1"/>
  <c r="P46" i="1"/>
  <c r="P91" i="1"/>
  <c r="P66" i="1"/>
  <c r="P71" i="1"/>
  <c r="P357" i="1"/>
  <c r="P100" i="1"/>
  <c r="P101" i="1"/>
  <c r="P102" i="1"/>
  <c r="P320" i="1"/>
  <c r="P572" i="1"/>
  <c r="P544" i="1"/>
  <c r="P675" i="1"/>
  <c r="P56" i="1"/>
  <c r="P64" i="1"/>
  <c r="P97" i="1"/>
  <c r="P80" i="1"/>
  <c r="P81" i="1"/>
  <c r="P375" i="1"/>
  <c r="P106" i="1"/>
  <c r="P192" i="1"/>
  <c r="P206" i="1"/>
  <c r="P348" i="1"/>
  <c r="P77" i="1"/>
  <c r="P574" i="1"/>
  <c r="P625" i="1"/>
  <c r="P93" i="1"/>
  <c r="P191" i="1"/>
  <c r="P604" i="1"/>
  <c r="P54" i="1"/>
  <c r="P250" i="1"/>
  <c r="P314" i="1"/>
  <c r="P11" i="1"/>
  <c r="P300" i="1"/>
  <c r="P223" i="1"/>
  <c r="P301" i="1"/>
  <c r="P92" i="1"/>
  <c r="P331" i="1"/>
  <c r="P84" i="1"/>
  <c r="P421" i="1"/>
  <c r="P47" i="1"/>
  <c r="P596" i="1"/>
  <c r="P99" i="1"/>
  <c r="P212" i="1"/>
  <c r="P327" i="1"/>
  <c r="P558" i="1"/>
  <c r="P88" i="1"/>
  <c r="P121" i="1"/>
  <c r="P281" i="1"/>
  <c r="P525" i="1"/>
  <c r="P104" i="1"/>
  <c r="P258" i="1"/>
  <c r="P378" i="1"/>
  <c r="P219" i="1"/>
  <c r="P349" i="1"/>
  <c r="P528" i="1"/>
  <c r="P316" i="1"/>
  <c r="P644" i="1"/>
  <c r="P120" i="1"/>
  <c r="P465" i="1"/>
  <c r="P37" i="1"/>
  <c r="P107" i="1"/>
  <c r="P523" i="1"/>
  <c r="P551" i="1"/>
  <c r="P476" i="1"/>
  <c r="P213" i="1"/>
  <c r="P445" i="1"/>
  <c r="P224" i="1"/>
  <c r="P160" i="1"/>
  <c r="P488" i="1"/>
  <c r="P284" i="1"/>
  <c r="P594" i="1"/>
  <c r="P472" i="1"/>
  <c r="P352" i="1"/>
  <c r="P588" i="1"/>
  <c r="P74" i="1"/>
  <c r="P193" i="1"/>
  <c r="P291" i="1"/>
  <c r="P443" i="1"/>
  <c r="P640" i="1"/>
  <c r="P599" i="1"/>
  <c r="P36" i="1"/>
  <c r="P156" i="1"/>
  <c r="P49" i="1"/>
  <c r="P40" i="1"/>
  <c r="P265" i="1"/>
  <c r="P196" i="1"/>
  <c r="P125" i="1"/>
  <c r="P681" i="1"/>
  <c r="P678" i="1"/>
  <c r="P61" i="1"/>
  <c r="P52" i="1"/>
  <c r="P30" i="1"/>
  <c r="P244" i="1"/>
  <c r="P60" i="1"/>
  <c r="P637" i="1"/>
  <c r="P679" i="1"/>
  <c r="P44" i="1"/>
  <c r="P157" i="1"/>
  <c r="P48" i="1"/>
  <c r="P304" i="1"/>
  <c r="P680" i="1"/>
  <c r="P605" i="1"/>
  <c r="P63" i="1"/>
  <c r="P332" i="1"/>
  <c r="P68" i="1"/>
  <c r="P175" i="1"/>
  <c r="P53" i="1"/>
  <c r="P83" i="1"/>
  <c r="P592" i="1"/>
  <c r="P423" i="1"/>
  <c r="P217" i="1"/>
  <c r="P15" i="1"/>
  <c r="P391" i="1"/>
  <c r="P664" i="1"/>
  <c r="P16" i="1"/>
  <c r="P608" i="1"/>
  <c r="P697" i="1"/>
  <c r="P19" i="1"/>
  <c r="P82" i="1"/>
  <c r="P5" i="1"/>
  <c r="P20" i="1"/>
  <c r="P354" i="1"/>
  <c r="P442" i="1"/>
  <c r="P3" i="1"/>
  <c r="P521" i="1"/>
  <c r="P466" i="1"/>
  <c r="P21" i="1"/>
  <c r="P426" i="1"/>
  <c r="P471" i="1"/>
  <c r="P416" i="1"/>
  <c r="P642" i="1"/>
  <c r="P638" i="1"/>
  <c r="P287" i="1"/>
  <c r="P148" i="1"/>
  <c r="P434" i="1"/>
  <c r="P150" i="1"/>
  <c r="P29" i="1"/>
  <c r="P435" i="1"/>
  <c r="P151" i="1"/>
  <c r="P149" i="1"/>
  <c r="P140" i="1"/>
  <c r="P296" i="1"/>
  <c r="P241" i="1"/>
  <c r="P597" i="1"/>
  <c r="P415" i="1"/>
  <c r="P371" i="1"/>
  <c r="P658" i="1"/>
  <c r="P583" i="1"/>
  <c r="P305" i="1"/>
  <c r="P274" i="1"/>
  <c r="P461" i="1"/>
  <c r="P152" i="1"/>
  <c r="P573" i="1"/>
  <c r="P285" i="1"/>
  <c r="P584" i="1"/>
  <c r="P570" i="1"/>
  <c r="P292" i="1"/>
  <c r="P674" i="1"/>
  <c r="P310" i="1"/>
  <c r="P586" i="1"/>
  <c r="P31" i="1"/>
  <c r="P358" i="1"/>
  <c r="P531" i="1"/>
  <c r="P76" i="1"/>
  <c r="P330" i="1"/>
  <c r="P641" i="1"/>
  <c r="P237" i="1"/>
  <c r="P428" i="1"/>
  <c r="P685" i="1"/>
  <c r="O431" i="1"/>
  <c r="Q431" i="1" s="1"/>
  <c r="O577" i="1"/>
  <c r="Q577" i="1" s="1"/>
  <c r="O346" i="1"/>
  <c r="O338" i="1"/>
  <c r="O451" i="1"/>
  <c r="O619" i="1"/>
  <c r="O429" i="1"/>
  <c r="O590" i="1"/>
  <c r="Q590" i="1" s="1"/>
  <c r="O102" i="1"/>
  <c r="O72" i="1"/>
  <c r="O67" i="1"/>
  <c r="O62" i="1"/>
  <c r="O268" i="1"/>
  <c r="O101" i="1"/>
  <c r="O357" i="1"/>
  <c r="O320" i="1"/>
  <c r="Q320" i="1" s="1"/>
  <c r="O675" i="1"/>
  <c r="O598" i="1"/>
  <c r="O247" i="1"/>
  <c r="O625" i="1"/>
  <c r="Q625" i="1" s="1"/>
  <c r="O348" i="1"/>
  <c r="O65" i="1"/>
  <c r="O110" i="1"/>
  <c r="O91" i="1"/>
  <c r="O73" i="1"/>
  <c r="O80" i="1"/>
  <c r="O309" i="1"/>
  <c r="O192" i="1"/>
  <c r="O387" i="1"/>
  <c r="Q387" i="1" s="1"/>
  <c r="O572" i="1"/>
  <c r="O87" i="1"/>
  <c r="O300" i="1"/>
  <c r="O482" i="1"/>
  <c r="O671" i="1"/>
  <c r="O574" i="1"/>
  <c r="O71" i="1"/>
  <c r="O223" i="1"/>
  <c r="O97" i="1"/>
  <c r="O85" i="1"/>
  <c r="O86" i="1"/>
  <c r="O43" i="1"/>
  <c r="O230" i="1"/>
  <c r="O100" i="1"/>
  <c r="O69" i="1"/>
  <c r="O446" i="1"/>
  <c r="O42" i="1"/>
  <c r="O489" i="1"/>
  <c r="O55" i="1"/>
  <c r="O261" i="1"/>
  <c r="O39" i="1"/>
  <c r="O92" i="1"/>
  <c r="O56" i="1"/>
  <c r="O314" i="1"/>
  <c r="O533" i="1"/>
  <c r="O502" i="1"/>
  <c r="O276" i="1"/>
  <c r="O375" i="1"/>
  <c r="O45" i="1"/>
  <c r="O41" i="1"/>
  <c r="O64" i="1"/>
  <c r="O460" i="1"/>
  <c r="O35" i="1"/>
  <c r="O519" i="1"/>
  <c r="O11" i="1"/>
  <c r="O293" i="1"/>
  <c r="O331" i="1"/>
  <c r="O66" i="1"/>
  <c r="O54" i="1"/>
  <c r="O70" i="1"/>
  <c r="O604" i="1"/>
  <c r="Q604" i="1" s="1"/>
  <c r="O246" i="1"/>
  <c r="O544" i="1"/>
  <c r="O89" i="1"/>
  <c r="O190" i="1"/>
  <c r="O271" i="1"/>
  <c r="O46" i="1"/>
  <c r="O301" i="1"/>
  <c r="Q301" i="1" s="1"/>
  <c r="O77" i="1"/>
  <c r="O103" i="1"/>
  <c r="O93" i="1"/>
  <c r="O250" i="1"/>
  <c r="O106" i="1"/>
  <c r="O81" i="1"/>
  <c r="O94" i="1"/>
  <c r="O191" i="1"/>
  <c r="O96" i="1"/>
  <c r="O206" i="1"/>
  <c r="O596" i="1"/>
  <c r="O84" i="1"/>
  <c r="O327" i="1"/>
  <c r="O99" i="1"/>
  <c r="O421" i="1"/>
  <c r="O558" i="1"/>
  <c r="O47" i="1"/>
  <c r="O88" i="1"/>
  <c r="O212" i="1"/>
  <c r="O120" i="1"/>
  <c r="O258" i="1"/>
  <c r="O644" i="1"/>
  <c r="O104" i="1"/>
  <c r="O465" i="1"/>
  <c r="O281" i="1"/>
  <c r="O316" i="1"/>
  <c r="O378" i="1"/>
  <c r="O523" i="1"/>
  <c r="O525" i="1"/>
  <c r="O37" i="1"/>
  <c r="O219" i="1"/>
  <c r="O121" i="1"/>
  <c r="O528" i="1"/>
  <c r="O107" i="1"/>
  <c r="Q107" i="1" s="1"/>
  <c r="O349" i="1"/>
  <c r="Q349" i="1" s="1"/>
  <c r="O551" i="1"/>
  <c r="O476" i="1"/>
  <c r="O284" i="1"/>
  <c r="O488" i="1"/>
  <c r="O588" i="1"/>
  <c r="O594" i="1"/>
  <c r="O160" i="1"/>
  <c r="O445" i="1"/>
  <c r="O224" i="1"/>
  <c r="O213" i="1"/>
  <c r="O352" i="1"/>
  <c r="O472" i="1"/>
  <c r="O30" i="1"/>
  <c r="O52" i="1"/>
  <c r="O74" i="1"/>
  <c r="O304" i="1"/>
  <c r="O443" i="1"/>
  <c r="O637" i="1"/>
  <c r="O680" i="1"/>
  <c r="O44" i="1"/>
  <c r="O60" i="1"/>
  <c r="O196" i="1"/>
  <c r="O63" i="1"/>
  <c r="O605" i="1"/>
  <c r="O678" i="1"/>
  <c r="O125" i="1"/>
  <c r="O53" i="1"/>
  <c r="O36" i="1"/>
  <c r="O48" i="1"/>
  <c r="O265" i="1"/>
  <c r="O291" i="1"/>
  <c r="O40" i="1"/>
  <c r="O681" i="1"/>
  <c r="O175" i="1"/>
  <c r="O61" i="1"/>
  <c r="O244" i="1"/>
  <c r="O332" i="1"/>
  <c r="O68" i="1"/>
  <c r="O423" i="1"/>
  <c r="O640" i="1"/>
  <c r="Q640" i="1" s="1"/>
  <c r="O83" i="1"/>
  <c r="O217" i="1"/>
  <c r="O679" i="1"/>
  <c r="O157" i="1"/>
  <c r="O49" i="1"/>
  <c r="O592" i="1"/>
  <c r="O193" i="1"/>
  <c r="O156" i="1"/>
  <c r="O599" i="1"/>
  <c r="O5" i="1"/>
  <c r="O442" i="1"/>
  <c r="O608" i="1"/>
  <c r="O3" i="1"/>
  <c r="Q3" i="1" s="1"/>
  <c r="O82" i="1"/>
  <c r="O664" i="1"/>
  <c r="O16" i="1"/>
  <c r="O426" i="1"/>
  <c r="O466" i="1"/>
  <c r="O19" i="1"/>
  <c r="O471" i="1"/>
  <c r="O521" i="1"/>
  <c r="O20" i="1"/>
  <c r="O21" i="1"/>
  <c r="O354" i="1"/>
  <c r="O15" i="1"/>
  <c r="O391" i="1"/>
  <c r="Q391" i="1" s="1"/>
  <c r="O697" i="1"/>
  <c r="O287" i="1"/>
  <c r="O642" i="1"/>
  <c r="O416" i="1"/>
  <c r="O638" i="1"/>
  <c r="O140" i="1"/>
  <c r="O435" i="1"/>
  <c r="O148" i="1"/>
  <c r="O150" i="1"/>
  <c r="O434" i="1"/>
  <c r="O151" i="1"/>
  <c r="O29" i="1"/>
  <c r="O149" i="1"/>
  <c r="O296" i="1"/>
  <c r="O305" i="1"/>
  <c r="O415" i="1"/>
  <c r="O583" i="1"/>
  <c r="O597" i="1"/>
  <c r="Q597" i="1" s="1"/>
  <c r="O371" i="1"/>
  <c r="O658" i="1"/>
  <c r="O241" i="1"/>
  <c r="O390" i="1"/>
  <c r="Q390" i="1" s="1"/>
  <c r="O427" i="1"/>
  <c r="P366" i="1"/>
  <c r="P469" i="1"/>
  <c r="P401" i="1"/>
  <c r="P32" i="1"/>
  <c r="P390" i="1"/>
  <c r="P427" i="1"/>
  <c r="Q427" i="1" s="1"/>
  <c r="O144" i="1"/>
  <c r="O579" i="1"/>
  <c r="O146" i="1"/>
  <c r="O139" i="1"/>
  <c r="O302" i="1"/>
  <c r="O141" i="1"/>
  <c r="O142" i="1"/>
  <c r="P128" i="1"/>
  <c r="P277" i="1"/>
  <c r="P133" i="1"/>
  <c r="P232" i="1"/>
  <c r="P127" i="1"/>
  <c r="P457" i="1"/>
  <c r="P134" i="1"/>
  <c r="P129" i="1"/>
  <c r="P532" i="1"/>
  <c r="P135" i="1"/>
  <c r="P131" i="1"/>
  <c r="P132" i="1"/>
  <c r="P321" i="1"/>
  <c r="P248" i="1"/>
  <c r="P130" i="1"/>
  <c r="P373" i="1"/>
  <c r="P652" i="1"/>
  <c r="P432" i="1"/>
  <c r="P657" i="1"/>
  <c r="P145" i="1"/>
  <c r="P210" i="1"/>
  <c r="P559" i="1"/>
  <c r="P235" i="1"/>
  <c r="P578" i="1"/>
  <c r="P624" i="1"/>
  <c r="P147" i="1"/>
  <c r="P526" i="1"/>
  <c r="P18" i="1"/>
  <c r="P610" i="1"/>
  <c r="P136" i="1"/>
  <c r="P288" i="1"/>
  <c r="P286" i="1"/>
  <c r="P372" i="1"/>
  <c r="P545" i="1"/>
  <c r="P337" i="1"/>
  <c r="P514" i="1"/>
  <c r="P351" i="1"/>
  <c r="P499" i="1"/>
  <c r="P298" i="1"/>
  <c r="P515" i="1"/>
  <c r="P126" i="1"/>
  <c r="P179" i="1"/>
  <c r="P17" i="1"/>
  <c r="P542" i="1"/>
  <c r="P549" i="1"/>
  <c r="P252" i="1"/>
  <c r="P496" i="1"/>
  <c r="P527" i="1"/>
  <c r="P441" i="1"/>
  <c r="P688" i="1"/>
  <c r="P535" i="1"/>
  <c r="P495" i="1"/>
  <c r="P397" i="1"/>
  <c r="P492" i="1"/>
  <c r="P506" i="1"/>
  <c r="P195" i="1"/>
  <c r="P389" i="1"/>
  <c r="P303" i="1"/>
  <c r="P483" i="1"/>
  <c r="P13" i="1"/>
  <c r="P363" i="1"/>
  <c r="P79" i="1"/>
  <c r="P503" i="1"/>
  <c r="P27" i="1"/>
  <c r="P394" i="1"/>
  <c r="P259" i="1"/>
  <c r="P325" i="1"/>
  <c r="P155" i="1"/>
  <c r="P540" i="1"/>
  <c r="P361" i="1"/>
  <c r="P295" i="1"/>
  <c r="P396" i="1"/>
  <c r="P153" i="1"/>
  <c r="P360" i="1"/>
  <c r="P154" i="1"/>
  <c r="P595" i="1"/>
  <c r="P282" i="1"/>
  <c r="P606" i="1"/>
  <c r="P438" i="1"/>
  <c r="P510" i="1"/>
  <c r="P463" i="1"/>
  <c r="P424" i="1"/>
  <c r="P329" i="1"/>
  <c r="P306" i="1"/>
  <c r="P398" i="1"/>
  <c r="P388" i="1"/>
  <c r="P204" i="1"/>
  <c r="P138" i="1"/>
  <c r="P342" i="1"/>
  <c r="P703" i="1"/>
  <c r="P4" i="1"/>
  <c r="P242" i="1"/>
  <c r="P368" i="1"/>
  <c r="P163" i="1"/>
  <c r="P165" i="1"/>
  <c r="P439" i="1"/>
  <c r="P231" i="1"/>
  <c r="P430" i="1"/>
  <c r="P580" i="1"/>
  <c r="P365" i="1"/>
  <c r="P318" i="1"/>
  <c r="P336" i="1"/>
  <c r="P447" i="1"/>
  <c r="P34" i="1"/>
  <c r="P686" i="1"/>
  <c r="P643" i="1"/>
  <c r="P98" i="1"/>
  <c r="P620" i="1"/>
  <c r="P272" i="1"/>
  <c r="P75" i="1"/>
  <c r="P240" i="1"/>
  <c r="P682" i="1"/>
  <c r="P557" i="1"/>
  <c r="P181" i="1"/>
  <c r="P468" i="1"/>
  <c r="P315" i="1"/>
  <c r="P422" i="1"/>
  <c r="P339" i="1"/>
  <c r="P452" i="1"/>
  <c r="P199" i="1"/>
  <c r="P370" i="1"/>
  <c r="P569" i="1"/>
  <c r="P313" i="1"/>
  <c r="P180" i="1"/>
  <c r="P653" i="1"/>
  <c r="P253" i="1"/>
  <c r="P225" i="1"/>
  <c r="P24" i="1"/>
  <c r="P412" i="1"/>
  <c r="P585" i="1"/>
  <c r="P324" i="1"/>
  <c r="P356" i="1"/>
  <c r="P635" i="1"/>
  <c r="P198" i="1"/>
  <c r="P633" i="1"/>
  <c r="P448" i="1"/>
  <c r="P623" i="1"/>
  <c r="P176" i="1"/>
  <c r="P407" i="1"/>
  <c r="P409" i="1"/>
  <c r="O393" i="1"/>
  <c r="Q393" i="1" s="1"/>
  <c r="O59" i="1"/>
  <c r="O38" i="1"/>
  <c r="O58" i="1"/>
  <c r="O294" i="1"/>
  <c r="O279" i="1"/>
  <c r="O238" i="1"/>
  <c r="O50" i="1"/>
  <c r="O90" i="1"/>
  <c r="O634" i="1"/>
  <c r="Q634" i="1" s="1"/>
  <c r="O485" i="1"/>
  <c r="O33" i="1"/>
  <c r="O517" i="1"/>
  <c r="Q517" i="1" s="1"/>
  <c r="O57" i="1"/>
  <c r="O601" i="1"/>
  <c r="P139" i="1"/>
  <c r="Q139" i="1" s="1"/>
  <c r="P142" i="1"/>
  <c r="P302" i="1"/>
  <c r="P141" i="1"/>
  <c r="O152" i="1"/>
  <c r="O274" i="1"/>
  <c r="O461" i="1"/>
  <c r="O573" i="1"/>
  <c r="O32" i="1"/>
  <c r="O401" i="1"/>
  <c r="O366" i="1"/>
  <c r="O469" i="1"/>
  <c r="O670" i="1"/>
  <c r="O530" i="1"/>
  <c r="O575" i="1"/>
  <c r="O322" i="1"/>
  <c r="P22" i="1"/>
  <c r="P355" i="1"/>
  <c r="P509" i="1"/>
  <c r="P587" i="1"/>
  <c r="P607" i="1"/>
  <c r="P257" i="1"/>
  <c r="P312" i="1"/>
  <c r="P410" i="1"/>
  <c r="P189" i="1"/>
  <c r="P565" i="1"/>
  <c r="P267" i="1"/>
  <c r="P214" i="1"/>
  <c r="O222" i="1"/>
  <c r="O311" i="1"/>
  <c r="O591" i="1"/>
  <c r="O616" i="1"/>
  <c r="O381" i="1"/>
  <c r="O614" i="1"/>
  <c r="O618" i="1"/>
  <c r="O615" i="1"/>
  <c r="O677" i="1"/>
  <c r="O613" i="1"/>
  <c r="O297" i="1"/>
  <c r="O386" i="1"/>
  <c r="O617" i="1"/>
  <c r="O380" i="1"/>
  <c r="O377" i="1"/>
  <c r="O696" i="1"/>
  <c r="O600" i="1"/>
  <c r="O128" i="1"/>
  <c r="O277" i="1"/>
  <c r="O587" i="1"/>
  <c r="O509" i="1"/>
  <c r="O607" i="1"/>
  <c r="O22" i="1"/>
  <c r="O355" i="1"/>
  <c r="Q355" i="1" s="1"/>
  <c r="O254" i="1"/>
  <c r="O264" i="1"/>
  <c r="O364" i="1"/>
  <c r="O359" i="1"/>
  <c r="O402" i="1"/>
  <c r="O612" i="1"/>
  <c r="O289" i="1"/>
  <c r="O649" i="1"/>
  <c r="O379" i="1"/>
  <c r="O215" i="1"/>
  <c r="O621" i="1"/>
  <c r="O216" i="1"/>
  <c r="O347" i="1"/>
  <c r="O689" i="1"/>
  <c r="O484" i="1"/>
  <c r="O249" i="1"/>
  <c r="O454" i="1"/>
  <c r="O353" i="1"/>
  <c r="O127" i="1"/>
  <c r="O232" i="1"/>
  <c r="O134" i="1"/>
  <c r="O130" i="1"/>
  <c r="O135" i="1"/>
  <c r="O532" i="1"/>
  <c r="O457" i="1"/>
  <c r="O132" i="1"/>
  <c r="O321" i="1"/>
  <c r="Q321" i="1" s="1"/>
  <c r="O133" i="1"/>
  <c r="O129" i="1"/>
  <c r="O248" i="1"/>
  <c r="O131" i="1"/>
  <c r="Q131" i="1" s="1"/>
  <c r="O145" i="1"/>
  <c r="O432" i="1"/>
  <c r="Q432" i="1" s="1"/>
  <c r="O610" i="1"/>
  <c r="O147" i="1"/>
  <c r="O526" i="1"/>
  <c r="Q526" i="1" s="1"/>
  <c r="O652" i="1"/>
  <c r="O578" i="1"/>
  <c r="Q578" i="1" s="1"/>
  <c r="O210" i="1"/>
  <c r="O657" i="1"/>
  <c r="O235" i="1"/>
  <c r="Q235" i="1" s="1"/>
  <c r="O373" i="1"/>
  <c r="O18" i="1"/>
  <c r="O559" i="1"/>
  <c r="O624" i="1"/>
  <c r="O286" i="1"/>
  <c r="O136" i="1"/>
  <c r="O337" i="1"/>
  <c r="O288" i="1"/>
  <c r="O372" i="1"/>
  <c r="O545" i="1"/>
  <c r="Q545" i="1" s="1"/>
  <c r="O267" i="1"/>
  <c r="O214" i="1"/>
  <c r="O565" i="1"/>
  <c r="O189" i="1"/>
  <c r="O312" i="1"/>
  <c r="O410" i="1"/>
  <c r="O257" i="1"/>
  <c r="O179" i="1"/>
  <c r="O499" i="1"/>
  <c r="Q499" i="1" s="1"/>
  <c r="O514" i="1"/>
  <c r="O515" i="1"/>
  <c r="O126" i="1"/>
  <c r="O298" i="1"/>
  <c r="Q298" i="1" s="1"/>
  <c r="O351" i="1"/>
  <c r="O492" i="1"/>
  <c r="O397" i="1"/>
  <c r="O506" i="1"/>
  <c r="O495" i="1"/>
  <c r="O527" i="1"/>
  <c r="O688" i="1"/>
  <c r="O496" i="1"/>
  <c r="O549" i="1"/>
  <c r="O17" i="1"/>
  <c r="O542" i="1"/>
  <c r="O441" i="1"/>
  <c r="O252" i="1"/>
  <c r="O535" i="1"/>
  <c r="O79" i="1"/>
  <c r="O325" i="1"/>
  <c r="O303" i="1"/>
  <c r="O394" i="1"/>
  <c r="O503" i="1"/>
  <c r="O389" i="1"/>
  <c r="O13" i="1"/>
  <c r="O483" i="1"/>
  <c r="O27" i="1"/>
  <c r="O195" i="1"/>
  <c r="O363" i="1"/>
  <c r="O259" i="1"/>
  <c r="O282" i="1"/>
  <c r="O606" i="1"/>
  <c r="O295" i="1"/>
  <c r="O540" i="1"/>
  <c r="O360" i="1"/>
  <c r="O595" i="1"/>
  <c r="O396" i="1"/>
  <c r="O155" i="1"/>
  <c r="O154" i="1"/>
  <c r="O361" i="1"/>
  <c r="O153" i="1"/>
  <c r="O438" i="1"/>
  <c r="O463" i="1"/>
  <c r="O398" i="1"/>
  <c r="Q398" i="1" s="1"/>
  <c r="O329" i="1"/>
  <c r="O306" i="1"/>
  <c r="Q306" i="1" s="1"/>
  <c r="O424" i="1"/>
  <c r="O510" i="1"/>
  <c r="O388" i="1"/>
  <c r="O138" i="1"/>
  <c r="O204" i="1"/>
  <c r="O342" i="1"/>
  <c r="Q342" i="1" s="1"/>
  <c r="O703" i="1"/>
  <c r="O242" i="1"/>
  <c r="O365" i="1"/>
  <c r="O368" i="1"/>
  <c r="O447" i="1"/>
  <c r="O163" i="1"/>
  <c r="O430" i="1"/>
  <c r="O580" i="1"/>
  <c r="O231" i="1"/>
  <c r="O336" i="1"/>
  <c r="O165" i="1"/>
  <c r="O439" i="1"/>
  <c r="O318" i="1"/>
  <c r="O4" i="1"/>
  <c r="O682" i="1"/>
  <c r="O272" i="1"/>
  <c r="O75" i="1"/>
  <c r="O686" i="1"/>
  <c r="O98" i="1"/>
  <c r="O34" i="1"/>
  <c r="Q34" i="1" s="1"/>
  <c r="O620" i="1"/>
  <c r="O643" i="1"/>
  <c r="O557" i="1"/>
  <c r="O240" i="1"/>
  <c r="O422" i="1"/>
  <c r="O313" i="1"/>
  <c r="O315" i="1"/>
  <c r="O653" i="1"/>
  <c r="O180" i="1"/>
  <c r="O569" i="1"/>
  <c r="O468" i="1"/>
  <c r="O339" i="1"/>
  <c r="O452" i="1"/>
  <c r="O199" i="1"/>
  <c r="O370" i="1"/>
  <c r="O181" i="1"/>
  <c r="O585" i="1"/>
  <c r="O253" i="1"/>
  <c r="O225" i="1"/>
  <c r="O24" i="1"/>
  <c r="Q24" i="1" s="1"/>
  <c r="O324" i="1"/>
  <c r="O412" i="1"/>
  <c r="O623" i="1"/>
  <c r="O635" i="1"/>
  <c r="O198" i="1"/>
  <c r="O407" i="1"/>
  <c r="O176" i="1"/>
  <c r="O448" i="1"/>
  <c r="O409" i="1"/>
  <c r="O356" i="1"/>
  <c r="O633" i="1"/>
  <c r="P146" i="1"/>
  <c r="P144" i="1"/>
  <c r="P579" i="1"/>
  <c r="P530" i="1"/>
  <c r="P575" i="1"/>
  <c r="P322" i="1"/>
  <c r="P670" i="1"/>
  <c r="P38" i="1"/>
  <c r="P393" i="1"/>
  <c r="P634" i="1"/>
  <c r="P279" i="1"/>
  <c r="P601" i="1"/>
  <c r="P238" i="1"/>
  <c r="P517" i="1"/>
  <c r="P50" i="1"/>
  <c r="P485" i="1"/>
  <c r="P59" i="1"/>
  <c r="P90" i="1"/>
  <c r="P58" i="1"/>
  <c r="P294" i="1"/>
  <c r="P33" i="1"/>
  <c r="P57" i="1"/>
  <c r="O237" i="1"/>
  <c r="O531" i="1"/>
  <c r="O428" i="1"/>
  <c r="O292" i="1"/>
  <c r="O570" i="1"/>
  <c r="O586" i="1"/>
  <c r="O674" i="1"/>
  <c r="O584" i="1"/>
  <c r="O641" i="1"/>
  <c r="O285" i="1"/>
  <c r="O310" i="1"/>
  <c r="O330" i="1"/>
  <c r="O31" i="1"/>
  <c r="O685" i="1"/>
  <c r="O76" i="1"/>
  <c r="Q76" i="1" s="1"/>
  <c r="O358" i="1"/>
  <c r="P380" i="1"/>
  <c r="Q380" i="1" s="1"/>
  <c r="P386" i="1"/>
  <c r="Q386" i="1" s="1"/>
  <c r="P617" i="1"/>
  <c r="Q617" i="1" s="1"/>
  <c r="P222" i="1"/>
  <c r="Q222" i="1" s="1"/>
  <c r="P600" i="1"/>
  <c r="Q600" i="1" s="1"/>
  <c r="P696" i="1"/>
  <c r="Q696" i="1" s="1"/>
  <c r="P377" i="1"/>
  <c r="Q377" i="1" s="1"/>
  <c r="P618" i="1"/>
  <c r="Q618" i="1" s="1"/>
  <c r="P297" i="1"/>
  <c r="Q297" i="1" s="1"/>
  <c r="P614" i="1"/>
  <c r="Q614" i="1" s="1"/>
  <c r="P613" i="1"/>
  <c r="Q613" i="1" s="1"/>
  <c r="P381" i="1"/>
  <c r="Q381" i="1" s="1"/>
  <c r="P616" i="1"/>
  <c r="Q616" i="1" s="1"/>
  <c r="P677" i="1"/>
  <c r="Q677" i="1" s="1"/>
  <c r="P311" i="1"/>
  <c r="Q311" i="1" s="1"/>
  <c r="P591" i="1"/>
  <c r="Q591" i="1" s="1"/>
  <c r="P615" i="1"/>
  <c r="Q615" i="1" s="1"/>
  <c r="P254" i="1"/>
  <c r="P454" i="1"/>
  <c r="P689" i="1"/>
  <c r="P289" i="1"/>
  <c r="P347" i="1"/>
  <c r="Q347" i="1" s="1"/>
  <c r="P484" i="1"/>
  <c r="P249" i="1"/>
  <c r="P359" i="1"/>
  <c r="P402" i="1"/>
  <c r="P621" i="1"/>
  <c r="P215" i="1"/>
  <c r="P264" i="1"/>
  <c r="Q264" i="1" s="1"/>
  <c r="P353" i="1"/>
  <c r="P216" i="1"/>
  <c r="P379" i="1"/>
  <c r="P364" i="1"/>
  <c r="P612" i="1"/>
  <c r="P649" i="1"/>
  <c r="O203" i="1"/>
  <c r="O221" i="1"/>
  <c r="O645" i="1"/>
  <c r="O417" i="1"/>
  <c r="O182" i="1"/>
  <c r="O260" i="1"/>
  <c r="O183" i="1"/>
  <c r="O174" i="1"/>
  <c r="O184" i="1"/>
  <c r="O524" i="1"/>
  <c r="O403" i="1"/>
  <c r="O433" i="1"/>
  <c r="O639" i="1"/>
  <c r="O560" i="1"/>
  <c r="O245" i="1"/>
  <c r="O655" i="1"/>
  <c r="O218" i="1"/>
  <c r="O384" i="1"/>
  <c r="O187" i="1"/>
  <c r="O701" i="1"/>
  <c r="O262" i="1"/>
  <c r="O668" i="1"/>
  <c r="O505" i="1"/>
  <c r="O494" i="1"/>
  <c r="P205" i="1"/>
  <c r="P115" i="1"/>
  <c r="P109" i="1"/>
  <c r="P117" i="1"/>
  <c r="P382" i="1"/>
  <c r="P200" i="1"/>
  <c r="P236" i="1"/>
  <c r="P683" i="1"/>
  <c r="P266" i="1"/>
  <c r="P563" i="1"/>
  <c r="P367" i="1"/>
  <c r="P546" i="1"/>
  <c r="P118" i="1"/>
  <c r="P114" i="1"/>
  <c r="P228" i="1"/>
  <c r="P400" i="1"/>
  <c r="P436" i="1"/>
  <c r="P326" i="1"/>
  <c r="P108" i="1"/>
  <c r="P226" i="1"/>
  <c r="P170" i="1"/>
  <c r="P229" i="1"/>
  <c r="P518" i="1"/>
  <c r="P8" i="1"/>
  <c r="P350" i="1"/>
  <c r="P308" i="1"/>
  <c r="P589" i="1"/>
  <c r="P419" i="1"/>
  <c r="P516" i="1"/>
  <c r="P186" i="1"/>
  <c r="P508" i="1"/>
  <c r="P177" i="1"/>
  <c r="P520" i="1"/>
  <c r="P201" i="1"/>
  <c r="P405" i="1"/>
  <c r="P178" i="1"/>
  <c r="P173" i="1"/>
  <c r="P450" i="1"/>
  <c r="P188" i="1"/>
  <c r="P122" i="1"/>
  <c r="P95" i="1"/>
  <c r="P504" i="1"/>
  <c r="P12" i="1"/>
  <c r="P7" i="1"/>
  <c r="P568" i="1"/>
  <c r="P676" i="1"/>
  <c r="P695" i="1"/>
  <c r="P543" i="1"/>
  <c r="P611" i="1"/>
  <c r="P171" i="1"/>
  <c r="P425" i="1"/>
  <c r="P462" i="1"/>
  <c r="P464" i="1"/>
  <c r="P656" i="1"/>
  <c r="P628" i="1"/>
  <c r="P395" i="1"/>
  <c r="P665" i="1"/>
  <c r="P648" i="1"/>
  <c r="P553" i="1"/>
  <c r="P369" i="1"/>
  <c r="P455" i="1"/>
  <c r="P474" i="1"/>
  <c r="P512" i="1"/>
  <c r="P167" i="1"/>
  <c r="P646" i="1"/>
  <c r="P522" i="1"/>
  <c r="P475" i="1"/>
  <c r="P666" i="1"/>
  <c r="P481" i="1"/>
  <c r="P399" i="1"/>
  <c r="P491" i="1"/>
  <c r="P480" i="1"/>
  <c r="P554" i="1"/>
  <c r="P263" i="1"/>
  <c r="P700" i="1"/>
  <c r="P534" i="1"/>
  <c r="P493" i="1"/>
  <c r="P684" i="1"/>
  <c r="P687" i="1"/>
  <c r="P172" i="1"/>
  <c r="P539" i="1"/>
  <c r="P269" i="1"/>
  <c r="P566" i="1"/>
  <c r="P478" i="1"/>
  <c r="P487" i="1"/>
  <c r="P593" i="1"/>
  <c r="P511" i="1"/>
  <c r="P164" i="1"/>
  <c r="P651" i="1"/>
  <c r="P256" i="1"/>
  <c r="P444" i="1"/>
  <c r="P392" i="1"/>
  <c r="P626" i="1"/>
  <c r="P490" i="1"/>
  <c r="P627" i="1"/>
  <c r="P629" i="1"/>
  <c r="P603" i="1"/>
  <c r="P537" i="1"/>
  <c r="P453" i="1"/>
  <c r="P169" i="1"/>
  <c r="P168" i="1"/>
  <c r="P456" i="1"/>
  <c r="P162" i="1"/>
  <c r="P632" i="1"/>
  <c r="P550" i="1"/>
  <c r="P699" i="1"/>
  <c r="P647" i="1"/>
  <c r="P630" i="1"/>
  <c r="P659" i="1"/>
  <c r="P552" i="1"/>
  <c r="P51" i="1"/>
  <c r="P273" i="1"/>
  <c r="P307" i="1"/>
  <c r="P661" i="1"/>
  <c r="P116" i="1"/>
  <c r="P278" i="1"/>
  <c r="P690" i="1"/>
  <c r="P660" i="1"/>
  <c r="P105" i="1"/>
  <c r="P383" i="1"/>
  <c r="P691" i="1"/>
  <c r="P111" i="1"/>
  <c r="P548" i="1"/>
  <c r="P547" i="1"/>
  <c r="P207" i="1"/>
  <c r="P602" i="1"/>
  <c r="P576" i="1"/>
  <c r="P622" i="1"/>
  <c r="P669" i="1"/>
  <c r="P211" i="1"/>
  <c r="P280" i="1"/>
  <c r="P166" i="1"/>
  <c r="P449" i="1"/>
  <c r="P408" i="1"/>
  <c r="P283" i="1"/>
  <c r="P411" i="1"/>
  <c r="P6" i="1"/>
  <c r="P458" i="1"/>
  <c r="P538" i="1"/>
  <c r="P328" i="1"/>
  <c r="P440" i="1"/>
  <c r="P343" i="1"/>
  <c r="P158" i="1"/>
  <c r="P159" i="1"/>
  <c r="P161" i="1"/>
  <c r="P541" i="1"/>
  <c r="P702" i="1"/>
  <c r="P28" i="1"/>
  <c r="P459" i="1"/>
  <c r="P78" i="1"/>
  <c r="P479" i="1"/>
  <c r="P486" i="1"/>
  <c r="P14" i="1"/>
  <c r="P323" i="1"/>
  <c r="P10" i="1"/>
  <c r="P667" i="1"/>
  <c r="P220" i="1"/>
  <c r="P404" i="1"/>
  <c r="P185" i="1"/>
  <c r="P581" i="1"/>
  <c r="P255" i="1"/>
  <c r="P362" i="1"/>
  <c r="P270" i="1"/>
  <c r="P376" i="1"/>
  <c r="P233" i="1"/>
  <c r="P124" i="1"/>
  <c r="P385" i="1"/>
  <c r="P564" i="1"/>
  <c r="P208" i="1"/>
  <c r="P636" i="1"/>
  <c r="P694" i="1"/>
  <c r="P692" i="1"/>
  <c r="P561" i="1"/>
  <c r="P662" i="1"/>
  <c r="P654" i="1"/>
  <c r="P420" i="1"/>
  <c r="P497" i="1"/>
  <c r="P663" i="1"/>
  <c r="P239" i="1"/>
  <c r="P513" i="1"/>
  <c r="P693" i="1"/>
  <c r="P556" i="1"/>
  <c r="P209" i="1"/>
  <c r="P555" i="1"/>
  <c r="P562" i="1"/>
  <c r="P113" i="1"/>
  <c r="P119" i="1"/>
  <c r="P477" i="1"/>
  <c r="P123" i="1"/>
  <c r="P143" i="1"/>
  <c r="P197" i="1"/>
  <c r="P418" i="1"/>
  <c r="P473" i="1"/>
  <c r="P609" i="1"/>
  <c r="P673" i="1"/>
  <c r="P137" i="1"/>
  <c r="P414" i="1"/>
  <c r="P672" i="1"/>
  <c r="P582" i="1"/>
  <c r="P631" i="1"/>
  <c r="P529" i="1"/>
  <c r="P470" i="1"/>
  <c r="P567" i="1"/>
  <c r="P112" i="1"/>
  <c r="P498" i="1"/>
  <c r="P500" i="1"/>
  <c r="P501" i="1"/>
  <c r="P184" i="1"/>
  <c r="P384" i="1"/>
  <c r="P668" i="1"/>
  <c r="P701" i="1"/>
  <c r="P262" i="1"/>
  <c r="P433" i="1"/>
  <c r="P203" i="1"/>
  <c r="P639" i="1"/>
  <c r="P187" i="1"/>
  <c r="P218" i="1"/>
  <c r="P494" i="1"/>
  <c r="P505" i="1"/>
  <c r="P182" i="1"/>
  <c r="P403" i="1"/>
  <c r="P221" i="1"/>
  <c r="P645" i="1"/>
  <c r="P245" i="1"/>
  <c r="P655" i="1"/>
  <c r="P174" i="1"/>
  <c r="P260" i="1"/>
  <c r="P183" i="1"/>
  <c r="P524" i="1"/>
  <c r="P417" i="1"/>
  <c r="P560" i="1"/>
  <c r="O108" i="1"/>
  <c r="O117" i="1"/>
  <c r="O114" i="1"/>
  <c r="O109" i="1"/>
  <c r="O226" i="1"/>
  <c r="O326" i="1"/>
  <c r="O563" i="1"/>
  <c r="O115" i="1"/>
  <c r="Q115" i="1" s="1"/>
  <c r="O436" i="1"/>
  <c r="O229" i="1"/>
  <c r="O170" i="1"/>
  <c r="O367" i="1"/>
  <c r="O200" i="1"/>
  <c r="O683" i="1"/>
  <c r="O228" i="1"/>
  <c r="O205" i="1"/>
  <c r="O118" i="1"/>
  <c r="O266" i="1"/>
  <c r="Q266" i="1" s="1"/>
  <c r="O382" i="1"/>
  <c r="O546" i="1"/>
  <c r="O400" i="1"/>
  <c r="O236" i="1"/>
  <c r="O8" i="1"/>
  <c r="Q8" i="1" s="1"/>
  <c r="O308" i="1"/>
  <c r="O186" i="1"/>
  <c r="O516" i="1"/>
  <c r="O508" i="1"/>
  <c r="O350" i="1"/>
  <c r="Q350" i="1" s="1"/>
  <c r="O518" i="1"/>
  <c r="O419" i="1"/>
  <c r="O589" i="1"/>
  <c r="O178" i="1"/>
  <c r="O405" i="1"/>
  <c r="O177" i="1"/>
  <c r="O520" i="1"/>
  <c r="O188" i="1"/>
  <c r="O201" i="1"/>
  <c r="O450" i="1"/>
  <c r="O173" i="1"/>
  <c r="O95" i="1"/>
  <c r="O122" i="1"/>
  <c r="O504" i="1"/>
  <c r="O12" i="1"/>
  <c r="O568" i="1"/>
  <c r="O695" i="1"/>
  <c r="O676" i="1"/>
  <c r="O7" i="1"/>
  <c r="O611" i="1"/>
  <c r="O543" i="1"/>
  <c r="O168" i="1"/>
  <c r="O628" i="1"/>
  <c r="O646" i="1"/>
  <c r="O493" i="1"/>
  <c r="O566" i="1"/>
  <c r="O456" i="1"/>
  <c r="O684" i="1"/>
  <c r="O593" i="1"/>
  <c r="O534" i="1"/>
  <c r="O687" i="1"/>
  <c r="O172" i="1"/>
  <c r="O554" i="1"/>
  <c r="O455" i="1"/>
  <c r="O656" i="1"/>
  <c r="O699" i="1"/>
  <c r="O550" i="1"/>
  <c r="O464" i="1"/>
  <c r="O553" i="1"/>
  <c r="O256" i="1"/>
  <c r="O167" i="1"/>
  <c r="O474" i="1"/>
  <c r="O490" i="1"/>
  <c r="O444" i="1"/>
  <c r="O269" i="1"/>
  <c r="O453" i="1"/>
  <c r="O627" i="1"/>
  <c r="O169" i="1"/>
  <c r="O263" i="1"/>
  <c r="O399" i="1"/>
  <c r="O480" i="1"/>
  <c r="O511" i="1"/>
  <c r="O475" i="1"/>
  <c r="O539" i="1"/>
  <c r="O478" i="1"/>
  <c r="O647" i="1"/>
  <c r="O164" i="1"/>
  <c r="O395" i="1"/>
  <c r="O552" i="1"/>
  <c r="O487" i="1"/>
  <c r="O632" i="1"/>
  <c r="O481" i="1"/>
  <c r="O665" i="1"/>
  <c r="O491" i="1"/>
  <c r="O666" i="1"/>
  <c r="O171" i="1"/>
  <c r="O648" i="1"/>
  <c r="O369" i="1"/>
  <c r="O603" i="1"/>
  <c r="O392" i="1"/>
  <c r="O522" i="1"/>
  <c r="O626" i="1"/>
  <c r="O537" i="1"/>
  <c r="O700" i="1"/>
  <c r="O651" i="1"/>
  <c r="O462" i="1"/>
  <c r="O630" i="1"/>
  <c r="O162" i="1"/>
  <c r="O512" i="1"/>
  <c r="O629" i="1"/>
  <c r="O425" i="1"/>
  <c r="O659" i="1"/>
  <c r="O51" i="1"/>
  <c r="O622" i="1"/>
  <c r="O280" i="1"/>
  <c r="O383" i="1"/>
  <c r="O105" i="1"/>
  <c r="O273" i="1"/>
  <c r="Q273" i="1" s="1"/>
  <c r="O307" i="1"/>
  <c r="O207" i="1"/>
  <c r="O669" i="1"/>
  <c r="Q669" i="1" s="1"/>
  <c r="O547" i="1"/>
  <c r="Q547" i="1" s="1"/>
  <c r="O548" i="1"/>
  <c r="O116" i="1"/>
  <c r="O660" i="1"/>
  <c r="O661" i="1"/>
  <c r="O690" i="1"/>
  <c r="O111" i="1"/>
  <c r="O602" i="1"/>
  <c r="O278" i="1"/>
  <c r="O691" i="1"/>
  <c r="O211" i="1"/>
  <c r="O576" i="1"/>
  <c r="O408" i="1"/>
  <c r="O449" i="1"/>
  <c r="O458" i="1"/>
  <c r="O411" i="1"/>
  <c r="O538" i="1"/>
  <c r="O6" i="1"/>
  <c r="O283" i="1"/>
  <c r="O166" i="1"/>
  <c r="O159" i="1"/>
  <c r="O440" i="1"/>
  <c r="O161" i="1"/>
  <c r="O328" i="1"/>
  <c r="O158" i="1"/>
  <c r="O343" i="1"/>
  <c r="O541" i="1"/>
  <c r="O702" i="1"/>
  <c r="O479" i="1"/>
  <c r="O486" i="1"/>
  <c r="O667" i="1"/>
  <c r="O28" i="1"/>
  <c r="O10" i="1"/>
  <c r="O14" i="1"/>
  <c r="O78" i="1"/>
  <c r="O459" i="1"/>
  <c r="O323" i="1"/>
  <c r="O220" i="1"/>
  <c r="O581" i="1"/>
  <c r="O404" i="1"/>
  <c r="O255" i="1"/>
  <c r="O185" i="1"/>
  <c r="O385" i="1"/>
  <c r="O692" i="1"/>
  <c r="O556" i="1"/>
  <c r="O693" i="1"/>
  <c r="O513" i="1"/>
  <c r="O555" i="1"/>
  <c r="O564" i="1"/>
  <c r="O124" i="1"/>
  <c r="O654" i="1"/>
  <c r="O209" i="1"/>
  <c r="O663" i="1"/>
  <c r="O561" i="1"/>
  <c r="O636" i="1"/>
  <c r="O694" i="1"/>
  <c r="O497" i="1"/>
  <c r="O239" i="1"/>
  <c r="O362" i="1"/>
  <c r="O208" i="1"/>
  <c r="O662" i="1"/>
  <c r="O270" i="1"/>
  <c r="O420" i="1"/>
  <c r="O376" i="1"/>
  <c r="O233" i="1"/>
  <c r="O197" i="1"/>
  <c r="O562" i="1"/>
  <c r="O123" i="1"/>
  <c r="O119" i="1"/>
  <c r="O418" i="1"/>
  <c r="O143" i="1"/>
  <c r="O477" i="1"/>
  <c r="O113" i="1"/>
  <c r="O473" i="1"/>
  <c r="O609" i="1"/>
  <c r="O137" i="1"/>
  <c r="O672" i="1"/>
  <c r="O673" i="1"/>
  <c r="O414" i="1"/>
  <c r="O582" i="1"/>
  <c r="O470" i="1"/>
  <c r="Q470" i="1" s="1"/>
  <c r="O567" i="1"/>
  <c r="O631" i="1"/>
  <c r="O529" i="1"/>
  <c r="O500" i="1"/>
  <c r="O501" i="1"/>
  <c r="O498" i="1"/>
  <c r="O112" i="1"/>
  <c r="Q213" i="1" l="1"/>
  <c r="Q418" i="1"/>
  <c r="Q513" i="1"/>
  <c r="Q159" i="1"/>
  <c r="Q383" i="1"/>
  <c r="Q178" i="1"/>
  <c r="Q494" i="1"/>
  <c r="Q329" i="1"/>
  <c r="Q282" i="1"/>
  <c r="Q337" i="1"/>
  <c r="Q127" i="1"/>
  <c r="Q416" i="1"/>
  <c r="Q284" i="1"/>
  <c r="Q567" i="1"/>
  <c r="Q414" i="1"/>
  <c r="Q562" i="1"/>
  <c r="Q158" i="1"/>
  <c r="Q6" i="1"/>
  <c r="Q566" i="1"/>
  <c r="Q682" i="1"/>
  <c r="Q643" i="1"/>
  <c r="Q138" i="1"/>
  <c r="Q595" i="1"/>
  <c r="Q27" i="1"/>
  <c r="Q515" i="1"/>
  <c r="Q232" i="1"/>
  <c r="Q573" i="1"/>
  <c r="Q471" i="1"/>
  <c r="Q488" i="1"/>
  <c r="Q103" i="1"/>
  <c r="Q143" i="1"/>
  <c r="Q323" i="1"/>
  <c r="Q343" i="1"/>
  <c r="Q201" i="1"/>
  <c r="Q400" i="1"/>
  <c r="Q257" i="1"/>
  <c r="Q412" i="1"/>
  <c r="Q204" i="1"/>
  <c r="Q463" i="1"/>
  <c r="Q154" i="1"/>
  <c r="Q372" i="1"/>
  <c r="Q210" i="1"/>
  <c r="Q130" i="1"/>
  <c r="Q532" i="1"/>
  <c r="Q133" i="1"/>
  <c r="Q152" i="1"/>
  <c r="Q354" i="1"/>
  <c r="Q608" i="1"/>
  <c r="Q332" i="1"/>
  <c r="Q588" i="1"/>
  <c r="Q160" i="1"/>
  <c r="Q619" i="1"/>
  <c r="Q702" i="1"/>
  <c r="Q440" i="1"/>
  <c r="Q568" i="1"/>
  <c r="Q279" i="1"/>
  <c r="Q510" i="1"/>
  <c r="Q360" i="1"/>
  <c r="Q195" i="1"/>
  <c r="Q286" i="1"/>
  <c r="Q248" i="1"/>
  <c r="Q129" i="1"/>
  <c r="Q277" i="1"/>
  <c r="Q292" i="1"/>
  <c r="Q352" i="1"/>
  <c r="Q224" i="1"/>
  <c r="Q331" i="1"/>
  <c r="Q346" i="1"/>
  <c r="Q420" i="1"/>
  <c r="Q541" i="1"/>
  <c r="Q328" i="1"/>
  <c r="Q7" i="1"/>
  <c r="Q4" i="1"/>
  <c r="Q153" i="1"/>
  <c r="Q325" i="1"/>
  <c r="Q363" i="1"/>
  <c r="Q351" i="1"/>
  <c r="Q288" i="1"/>
  <c r="Q134" i="1"/>
  <c r="Q128" i="1"/>
  <c r="Q466" i="1"/>
  <c r="Q5" i="1"/>
  <c r="Q472" i="1"/>
  <c r="Q445" i="1"/>
  <c r="Q451" i="1"/>
  <c r="Q429" i="1"/>
  <c r="Q582" i="1"/>
  <c r="Q473" i="1"/>
  <c r="Q161" i="1"/>
  <c r="Q455" i="1"/>
  <c r="Q639" i="1"/>
  <c r="Q606" i="1"/>
  <c r="Q259" i="1"/>
  <c r="Q492" i="1"/>
  <c r="Q514" i="1"/>
  <c r="Q132" i="1"/>
  <c r="Q305" i="1"/>
  <c r="Q241" i="1"/>
  <c r="Q642" i="1"/>
  <c r="Q594" i="1"/>
  <c r="Q219" i="1"/>
  <c r="Q596" i="1"/>
  <c r="Q33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<sst xmlns="http://schemas.openxmlformats.org/spreadsheetml/2006/main" count="4996" uniqueCount="1354">
  <si>
    <t>Estimated Cost (millions)</t>
  </si>
  <si>
    <t>Type</t>
  </si>
  <si>
    <t>ProjectId</t>
  </si>
  <si>
    <t>Mixed-Use</t>
  </si>
  <si>
    <t>Offices</t>
  </si>
  <si>
    <t>Apartment: Mid-Rise</t>
  </si>
  <si>
    <t>Townhouses</t>
  </si>
  <si>
    <t>Distribution Centre</t>
  </si>
  <si>
    <t>Arts and Culture</t>
  </si>
  <si>
    <t>Business Park</t>
  </si>
  <si>
    <t>Roadwork</t>
  </si>
  <si>
    <t>Transit</t>
  </si>
  <si>
    <t>Office Renovation</t>
  </si>
  <si>
    <t>Other Industrial</t>
  </si>
  <si>
    <t>Shopping Plaza</t>
  </si>
  <si>
    <t>Community</t>
  </si>
  <si>
    <t>Telecommunication</t>
  </si>
  <si>
    <t>Water/Wastewater</t>
  </si>
  <si>
    <t>Other Infrastructure</t>
  </si>
  <si>
    <t>Airport</t>
  </si>
  <si>
    <t>Emergency Services</t>
  </si>
  <si>
    <t>Flood Mitigation</t>
  </si>
  <si>
    <t>Health Care</t>
  </si>
  <si>
    <t>Administration</t>
  </si>
  <si>
    <t>Post-Secondary</t>
  </si>
  <si>
    <t>Library</t>
  </si>
  <si>
    <t>Continuing Care</t>
  </si>
  <si>
    <t>Other Residential</t>
  </si>
  <si>
    <t>Religious</t>
  </si>
  <si>
    <t>School</t>
  </si>
  <si>
    <t>Gas</t>
  </si>
  <si>
    <t>Oil Sands: In Situ</t>
  </si>
  <si>
    <t>Oil Sands: Mining</t>
  </si>
  <si>
    <t>Upgrader</t>
  </si>
  <si>
    <t>Bioproduct</t>
  </si>
  <si>
    <t>Chemical</t>
  </si>
  <si>
    <t>Metals</t>
  </si>
  <si>
    <t>Military</t>
  </si>
  <si>
    <t>Other Commercial</t>
  </si>
  <si>
    <t>Pipelines</t>
  </si>
  <si>
    <t>Gas Power</t>
  </si>
  <si>
    <t>Wind</t>
  </si>
  <si>
    <t>Apartment: Low-Rise</t>
  </si>
  <si>
    <t>Attractions</t>
  </si>
  <si>
    <t>Sports Facility</t>
  </si>
  <si>
    <t>Other Tourism</t>
  </si>
  <si>
    <t>Hotel</t>
  </si>
  <si>
    <t>Park</t>
  </si>
  <si>
    <t>Other Institutional</t>
  </si>
  <si>
    <t>Apartment: High-Rise</t>
  </si>
  <si>
    <t>Solar</t>
  </si>
  <si>
    <t>Event Space</t>
  </si>
  <si>
    <t>Community Centre</t>
  </si>
  <si>
    <t>Agriculture</t>
  </si>
  <si>
    <t>Other Retail</t>
  </si>
  <si>
    <t>Other Power</t>
  </si>
  <si>
    <t>Distribution/Storage</t>
  </si>
  <si>
    <t>Big-Box Store</t>
  </si>
  <si>
    <t>Other Oil and Gas</t>
  </si>
  <si>
    <t>Shopping Mall</t>
  </si>
  <si>
    <t>Auto Dealership</t>
  </si>
  <si>
    <t>Size/Capacity</t>
  </si>
  <si>
    <t>Units</t>
  </si>
  <si>
    <t>sqft</t>
  </si>
  <si>
    <t>km</t>
  </si>
  <si>
    <t>m3</t>
  </si>
  <si>
    <t>mmcf</t>
  </si>
  <si>
    <t>bpd</t>
  </si>
  <si>
    <t>tons</t>
  </si>
  <si>
    <t>mw</t>
  </si>
  <si>
    <t>bbl</t>
  </si>
  <si>
    <t>$1000/Capacity</t>
  </si>
  <si>
    <t>Average $/C</t>
  </si>
  <si>
    <t>No Capacity</t>
  </si>
  <si>
    <t>Type Count</t>
  </si>
  <si>
    <t>Sum $1000/C</t>
  </si>
  <si>
    <t>High (150%)</t>
  </si>
  <si>
    <t>Low (70%)</t>
  </si>
  <si>
    <t>Filter</t>
  </si>
  <si>
    <t>Project Name</t>
  </si>
  <si>
    <t>StoneGate Landing</t>
  </si>
  <si>
    <t>Shepard Station Suburban Office Campus Building 1</t>
  </si>
  <si>
    <t>Barron Building Renovation</t>
  </si>
  <si>
    <t>Quarry Crossing II Office Building</t>
  </si>
  <si>
    <t>Nolan Hill TownHomes</t>
  </si>
  <si>
    <t>Distribution Centre, Balzac</t>
  </si>
  <si>
    <t>Calgary Opera Community Arts Centre</t>
  </si>
  <si>
    <t>Donnelly Commercial Facility</t>
  </si>
  <si>
    <t>Mountain View Business Campus Bldgs 4 and 5</t>
  </si>
  <si>
    <t>SH680, SH727 Base and Pave</t>
  </si>
  <si>
    <t>Giusti Warehouse and Office</t>
  </si>
  <si>
    <t>Spring Gardens Bus Maintenance Facility Contract 2</t>
  </si>
  <si>
    <t xml:space="preserve">Paragon Business Park </t>
  </si>
  <si>
    <t>Nexus Business Centre Warehouse / Office Building</t>
  </si>
  <si>
    <t>Great Plain Building 12 Warehouse / Office Building</t>
  </si>
  <si>
    <t>Harvest Operations Corp. Office Alterations</t>
  </si>
  <si>
    <t>Lab and Office Improvements</t>
  </si>
  <si>
    <t>Office Building</t>
  </si>
  <si>
    <t>Sales and Service Centre</t>
  </si>
  <si>
    <t>Indevelopments Group Office Building</t>
  </si>
  <si>
    <t>Tri Leisure Village Phase 2</t>
  </si>
  <si>
    <t>West Mixed Use Development</t>
  </si>
  <si>
    <t>Healy Towers (106 Street Condos)</t>
  </si>
  <si>
    <t>ONE Tower</t>
  </si>
  <si>
    <t>Eau Claire Plaza Redevelopment Phase 1</t>
  </si>
  <si>
    <t>Valley Line Southeast LRT</t>
  </si>
  <si>
    <t>Westwinds Business Park Phase 3</t>
  </si>
  <si>
    <t>Fibre -Optic Internet</t>
  </si>
  <si>
    <t>Bonnybrook Wastewater Treatment Plant D Expansion</t>
  </si>
  <si>
    <t>Winter Garden Plaza and Parkade</t>
  </si>
  <si>
    <t>Fort McMurray Intl Airport and Runway Expansions</t>
  </si>
  <si>
    <t>West End Fire Station</t>
  </si>
  <si>
    <t>Cougar Creek Flood Retention Structure</t>
  </si>
  <si>
    <t>Road Work - 11194</t>
  </si>
  <si>
    <t>Shaganappi Pump Station Replacement</t>
  </si>
  <si>
    <t>Detoxification and Residential Treatment Centre</t>
  </si>
  <si>
    <t>Protective and Emergency Services Station</t>
  </si>
  <si>
    <t>Highway 1 Pave 12379</t>
  </si>
  <si>
    <t>Water and Sewer Services to NE Red Deer</t>
  </si>
  <si>
    <t>Highway 16 and Highway 47 Pave 787410</t>
  </si>
  <si>
    <t>Grande Prairie Downtown Enhancements</t>
  </si>
  <si>
    <t>17 Ave South Rebuild</t>
  </si>
  <si>
    <t>Raw Water Storage Expansion and New Water Intake</t>
  </si>
  <si>
    <t>Jasper Ave Rehabilitation 109 St to 124 St</t>
  </si>
  <si>
    <t>Highway 45 Intersection Improvements 10331</t>
  </si>
  <si>
    <t>Ambleside Fuel Station and Maintenance Yard</t>
  </si>
  <si>
    <t>Parsons Creek Phase 2A Deep Utilities</t>
  </si>
  <si>
    <t>Johnsons Addition Tie Into Taber Water System</t>
  </si>
  <si>
    <t>Cornerstone Fire Hall</t>
  </si>
  <si>
    <t>Interior Alterations, SAIT</t>
  </si>
  <si>
    <t>West End Sanitary Sewer Trunk Main</t>
  </si>
  <si>
    <t>MacKenzie Blvd Lift St Diversion and Sewer Upgrade</t>
  </si>
  <si>
    <t>Bonnyville 2015 Gravel Road Projects</t>
  </si>
  <si>
    <t>Deerfoot Trail Improvements</t>
  </si>
  <si>
    <t>Highway 37/825/15 Intersection Improvement Project</t>
  </si>
  <si>
    <t>Fort McKay Fire Hall</t>
  </si>
  <si>
    <t>Red Deer Emergency Services Stations</t>
  </si>
  <si>
    <t>Grovedale and DeBolt Fire Halls</t>
  </si>
  <si>
    <t>Water System Upgrade</t>
  </si>
  <si>
    <t>Clairmont Regional Lift Station</t>
  </si>
  <si>
    <t>Roadwork -12349</t>
  </si>
  <si>
    <t>Reservoir and Pump Station</t>
  </si>
  <si>
    <t>Greenview 2015 Road Maintenance</t>
  </si>
  <si>
    <t>Highway 1 Pave 12339</t>
  </si>
  <si>
    <t>SH 754 Grade, Base and Pave 786911</t>
  </si>
  <si>
    <t>Highway 47 Grade, Base and Pave 12340</t>
  </si>
  <si>
    <t>Water system installation, Beaver Mines</t>
  </si>
  <si>
    <t>Slide repair and concrete pile wall - 16451</t>
  </si>
  <si>
    <t>Spruce Grove Infrastructure Upgrades</t>
  </si>
  <si>
    <t>Highway 1 / Highway 93N Pave</t>
  </si>
  <si>
    <t>Roadwork Twp Rd 550 and Rge Rd 92</t>
  </si>
  <si>
    <t>Highway 1 Pave 12576</t>
  </si>
  <si>
    <t>Northwest Trunk Storm Sewer Expansion</t>
  </si>
  <si>
    <t>River Embankment Extension (Flood Buffer)</t>
  </si>
  <si>
    <t>Railway Track Repair and Replacement</t>
  </si>
  <si>
    <t>Twp Rd 522 Upgrade</t>
  </si>
  <si>
    <t>Dufferin North Industrial Park</t>
  </si>
  <si>
    <t>Spring Gardens Bus Storage and Maintenance Bldg</t>
  </si>
  <si>
    <t>Boundary Road Project</t>
  </si>
  <si>
    <t>Bonnyville 2015 Oiled Roads Projects</t>
  </si>
  <si>
    <t>Quarry Crossing</t>
  </si>
  <si>
    <t>Belly River Bullhorn Reservoir 14706</t>
  </si>
  <si>
    <t>Shepard Operational Workplace Centre</t>
  </si>
  <si>
    <t>South Railway Street Rehabilitation</t>
  </si>
  <si>
    <t>Red Deer 2015 Road Construction</t>
  </si>
  <si>
    <t>Roadwork - 15190</t>
  </si>
  <si>
    <t>Sangudo Municipal Administration Building</t>
  </si>
  <si>
    <t>SH 597 / SH 815 /  SH 605 Pave 12503</t>
  </si>
  <si>
    <t>Parkland County Ambulance Facility</t>
  </si>
  <si>
    <t>Bonnyville 2015 Paved Roads Projects</t>
  </si>
  <si>
    <t>SH 799 Grade, Base and Pave 15768</t>
  </si>
  <si>
    <t>Strathcona 2015 Rural Roads Program</t>
  </si>
  <si>
    <t>Main Street Revitalization Project Phases 3 and 4</t>
  </si>
  <si>
    <t>Leduc Civic Centre Repurposing</t>
  </si>
  <si>
    <t>Red Deer County 2015 Road Projects</t>
  </si>
  <si>
    <t>Firehall Veteran's Blvd / Hamilton Blvd</t>
  </si>
  <si>
    <t>Bighorn Flood Mitigation</t>
  </si>
  <si>
    <t>Sand/salt Storage Building</t>
  </si>
  <si>
    <t>Panoka North Bridge Replacement</t>
  </si>
  <si>
    <t>Roadwork - 804510</t>
  </si>
  <si>
    <t>Slope Drainage Improvements and Roadwork, Sarcee Tr W</t>
  </si>
  <si>
    <t>Southwest Calgary Ring Road</t>
  </si>
  <si>
    <t>Calgary Cancer Centre</t>
  </si>
  <si>
    <t>MacEwan Student Centre Expansion</t>
  </si>
  <si>
    <t>North Highway Connector</t>
  </si>
  <si>
    <t>CapitalCare Norwood Development</t>
  </si>
  <si>
    <t>Bassano Care Centre</t>
  </si>
  <si>
    <t>Clifton Manor Expansion</t>
  </si>
  <si>
    <t>Highway 43 Grade, Base and Pave 10654</t>
  </si>
  <si>
    <t>Pipeline Training Centre Phase 1</t>
  </si>
  <si>
    <t>Clearwater Student Residence</t>
  </si>
  <si>
    <t>McDougall United Church Repairs</t>
  </si>
  <si>
    <t>Swan Evergreen Village Phase 1</t>
  </si>
  <si>
    <t>Autumn Glen Lodge Upgrades / Modernization</t>
  </si>
  <si>
    <t>Rundle College Building</t>
  </si>
  <si>
    <t>Pine Valley Seniors Lodge Expansion</t>
  </si>
  <si>
    <t>York Creek Lodge Improvements</t>
  </si>
  <si>
    <t>First Alliance Church Addition</t>
  </si>
  <si>
    <t>Hospital / Health Care Centre Upgrades</t>
  </si>
  <si>
    <t>Elevator Modernization, Red Deer Regional Hospital</t>
  </si>
  <si>
    <t>Marigold Library System Administration Building</t>
  </si>
  <si>
    <t>New Catholic Church</t>
  </si>
  <si>
    <t>Montgomery School Modernization</t>
  </si>
  <si>
    <t>South West Water Supply Line</t>
  </si>
  <si>
    <t>Greenview Sour Gas Plant</t>
  </si>
  <si>
    <t>Aspen Oil Sands Project</t>
  </si>
  <si>
    <t>Voyageur South Mine</t>
  </si>
  <si>
    <t>Foster Creek Expansion Project</t>
  </si>
  <si>
    <t>Narrows Lake In Situ Oil Sands Project</t>
  </si>
  <si>
    <t>Blackrod SAGD Oil Sands Project Phase 1</t>
  </si>
  <si>
    <t>Rigel Oil Sands Project</t>
  </si>
  <si>
    <t>Saleski Thermal Oil Sands Project</t>
  </si>
  <si>
    <t>May River Oil Sands Project Phase 1</t>
  </si>
  <si>
    <t>Lewis SAGD Oil Sands Project</t>
  </si>
  <si>
    <t>Hi-Q Pilot Plant</t>
  </si>
  <si>
    <t>Algae Carbon Conversion Pilot Project</t>
  </si>
  <si>
    <t>Inter Pipeline Integrated Propane Dehydrogenation and Polypropylene Facility</t>
  </si>
  <si>
    <t>Clear Hills Mining Project</t>
  </si>
  <si>
    <t>Telus Infrastructure and Facilities</t>
  </si>
  <si>
    <t>Iron / Vanadium Mine Infrastructure</t>
  </si>
  <si>
    <t>Iron / Vanadium Mine Power Plant</t>
  </si>
  <si>
    <t>Islamic Community Centre</t>
  </si>
  <si>
    <t>CFB Cold Lake Improvements</t>
  </si>
  <si>
    <t>Imperial Refinery Site Cleanup</t>
  </si>
  <si>
    <t>Defence Training Facility</t>
  </si>
  <si>
    <t>Stony Valley Project</t>
  </si>
  <si>
    <t>Fibre Optic Network Installation</t>
  </si>
  <si>
    <t>Communications Infrastructure</t>
  </si>
  <si>
    <t>Telus Network Upgrades</t>
  </si>
  <si>
    <t>Network Upgrades (Fibre Optic Connections)</t>
  </si>
  <si>
    <t>SPCA Building</t>
  </si>
  <si>
    <t>Trans Mountain Pipeline Expansion</t>
  </si>
  <si>
    <t>Heartland Pipeline and TC Terminal</t>
  </si>
  <si>
    <t>Calgary Urban Pipeline Replacement Project</t>
  </si>
  <si>
    <t>Redcliff Water Treatment Plant</t>
  </si>
  <si>
    <t>Waterline from Clairmont to Hawker Business Park</t>
  </si>
  <si>
    <t>Sundance 7 Gas-Fired Power Plant</t>
  </si>
  <si>
    <t>Genesee Generating Station Units 4 and 5 Project</t>
  </si>
  <si>
    <t>Peace Butte Wind Farm</t>
  </si>
  <si>
    <t>Harvest Operations Gas Fired Power Plant</t>
  </si>
  <si>
    <t>Eight Affordable Housing Apartment Buildings</t>
  </si>
  <si>
    <t>The Monterey III at the Groves of Varsity Condominiums</t>
  </si>
  <si>
    <t>Chappelle Boulevard Apartments</t>
  </si>
  <si>
    <t>The Groves of Varsity (Building 4)</t>
  </si>
  <si>
    <t>Nolan Hills Town Houses</t>
  </si>
  <si>
    <t>Copperfield Park III Condos</t>
  </si>
  <si>
    <t>Shaganappi Condominiums</t>
  </si>
  <si>
    <t>Banff Ave Apartment Building</t>
  </si>
  <si>
    <t>Dorcas Seniors Housing</t>
  </si>
  <si>
    <t>Four Apartment Buildings</t>
  </si>
  <si>
    <t>NPR Apartment Building</t>
  </si>
  <si>
    <t>Fort Edmonton Park Expansion</t>
  </si>
  <si>
    <t>Kinsmen Sports Centre Upgrades</t>
  </si>
  <si>
    <t>Lift Station 13</t>
  </si>
  <si>
    <t>Badlands Motorsports Resort</t>
  </si>
  <si>
    <t>Telus World of Science Renovation</t>
  </si>
  <si>
    <t>Fort Calgary Expansion and Restoration</t>
  </si>
  <si>
    <t>Turner Valley Gas Plant Renovations</t>
  </si>
  <si>
    <t>Luxury Eco-Lodge</t>
  </si>
  <si>
    <t>Canmore Hotel Restoration</t>
  </si>
  <si>
    <t>Langdon Recreation Complex</t>
  </si>
  <si>
    <t>The Leisure Centre Renovations</t>
  </si>
  <si>
    <t>Connors Hill Year-Round Facility</t>
  </si>
  <si>
    <t>Jubilee Park Phases 4 and 5</t>
  </si>
  <si>
    <t>Jubilee Centre Renovations</t>
  </si>
  <si>
    <t>Jubilee Recreation Centre Renovations</t>
  </si>
  <si>
    <t>Museum Expansion</t>
  </si>
  <si>
    <t>Boyle Street Community Service Centre</t>
  </si>
  <si>
    <t>Raodwork - 16729</t>
  </si>
  <si>
    <t>Raodwork - 12878</t>
  </si>
  <si>
    <t>Roadwork - 17226</t>
  </si>
  <si>
    <t>Purmal and Balmoral Lift Station</t>
  </si>
  <si>
    <t>Rexall Place Repurposing</t>
  </si>
  <si>
    <t>Green Line LRT, Stage 1</t>
  </si>
  <si>
    <t>Edson Wastewater Treatment Plant</t>
  </si>
  <si>
    <t>Our Lady of the Rockies</t>
  </si>
  <si>
    <t>Waterton National Park Visitor Centre</t>
  </si>
  <si>
    <t>Eau Claire Hotel</t>
  </si>
  <si>
    <t>Supportive Living and Palliative Care Centre</t>
  </si>
  <si>
    <t>Banff Pavilion Replica</t>
  </si>
  <si>
    <t xml:space="preserve">Arris </t>
  </si>
  <si>
    <t>University of Alberta Twin Arena</t>
  </si>
  <si>
    <t>Integrated Propane Dehydrogenation and Polypropylene Plant</t>
  </si>
  <si>
    <t>Bow River Lodge Redevelopment Phase 2</t>
  </si>
  <si>
    <t>Roadwork 15191</t>
  </si>
  <si>
    <t xml:space="preserve">Mackimmie Block and Tower Redevelopment </t>
  </si>
  <si>
    <t xml:space="preserve">St. Mark School Modernization </t>
  </si>
  <si>
    <t xml:space="preserve">Blessed Mother Teresa Modernization </t>
  </si>
  <si>
    <t>Canyon Creek Pumped Hydro Energy Storage Project</t>
  </si>
  <si>
    <t xml:space="preserve">Northern Lakes College Expansion </t>
  </si>
  <si>
    <t>Clearwater County Operations and Administrative Building</t>
  </si>
  <si>
    <t>Wild Rose 1 Wind Farm</t>
  </si>
  <si>
    <t>Hinton Provincial Court Redevelopment</t>
  </si>
  <si>
    <t>CNIB Tower</t>
  </si>
  <si>
    <t>Emerald Tower</t>
  </si>
  <si>
    <t>Parkland Waterline Twinning Project</t>
  </si>
  <si>
    <t>Hinton Recreation Centre</t>
  </si>
  <si>
    <t>Foothills Medical Centre Power Plant Upgrade &amp; Cogeneration  Initiative</t>
  </si>
  <si>
    <t>Coronation Community Recreation Centre</t>
  </si>
  <si>
    <t>Vivo for Healthier Generations Expansion</t>
  </si>
  <si>
    <t>Vulcan Solar Project</t>
  </si>
  <si>
    <t>Yellowhead Trail Freeway Conversion</t>
  </si>
  <si>
    <t>Wheatland Wind Project</t>
  </si>
  <si>
    <t>West Village Towers Residential Complex</t>
  </si>
  <si>
    <t>Silvera at Glamorgan (Building 3000)</t>
  </si>
  <si>
    <t>Silver Tip Resort</t>
  </si>
  <si>
    <t>Bridgeland Riverside Continuing Care Centre</t>
  </si>
  <si>
    <t>Piper Creek Lodge Replacement Building</t>
  </si>
  <si>
    <t>Highway 15 Twinning</t>
  </si>
  <si>
    <t>The Mezzo</t>
  </si>
  <si>
    <t>Meadow Creek East SAGD Project</t>
  </si>
  <si>
    <t>John G Diefenbaker School Modernization</t>
  </si>
  <si>
    <t>Greenwich Commercial Development</t>
  </si>
  <si>
    <t>Grassy Mountain Coal Project</t>
  </si>
  <si>
    <t>Gilchrist Gardens Phase 2</t>
  </si>
  <si>
    <t>Bragg Creek Flood Mitigation Berms</t>
  </si>
  <si>
    <t>Fire Station, Tuscany</t>
  </si>
  <si>
    <t>Woodhaven Modernization</t>
  </si>
  <si>
    <t>Dry Reservoir, Springbank</t>
  </si>
  <si>
    <t>BMO Centre Expansion</t>
  </si>
  <si>
    <t>121 West Residences</t>
  </si>
  <si>
    <t>Alldritt Tower</t>
  </si>
  <si>
    <t xml:space="preserve">Lloydminster Wastewater Treatment Facility </t>
  </si>
  <si>
    <t>Lewis Farms Recreation Centre</t>
  </si>
  <si>
    <t>Lethbridge 2017 Intersection Improvements</t>
  </si>
  <si>
    <t>Peace River Bridge Twinning</t>
  </si>
  <si>
    <t>Lindbergh SAGD Expansion Project</t>
  </si>
  <si>
    <t>Bateman Lands Residential Towers</t>
  </si>
  <si>
    <t>Twinning Construction Project</t>
  </si>
  <si>
    <t>The Mark on 109</t>
  </si>
  <si>
    <t xml:space="preserve">Century Place Building Rehabilitation </t>
  </si>
  <si>
    <t>Highland Park Redevelopment</t>
  </si>
  <si>
    <t>Southpark on Whyte</t>
  </si>
  <si>
    <t>Victoria Park Redevelopment</t>
  </si>
  <si>
    <t>Londonderry Affordable Housing Redevelopment</t>
  </si>
  <si>
    <t>Red Deer Justice Centre</t>
  </si>
  <si>
    <t>Misericordia Hospital Emergency Department</t>
  </si>
  <si>
    <t>Capital Line LRT Expansion South (Ellerslie)</t>
  </si>
  <si>
    <t>Spruce Grove Sport and Event Centre</t>
  </si>
  <si>
    <t>Highway 1A / Highway 22 Interchange</t>
  </si>
  <si>
    <t>Calgary Bobsled &amp; Luge Track Renovation</t>
  </si>
  <si>
    <t>York Hotel &amp; Germaine Park Development</t>
  </si>
  <si>
    <t>Augustana Apartment Complex</t>
  </si>
  <si>
    <t>Three Hills Water Treatment Plant Upgrades</t>
  </si>
  <si>
    <t xml:space="preserve">Canterbury Court Seniors Residence </t>
  </si>
  <si>
    <t xml:space="preserve">Herb Jamieson Centre (Hope Mission) Redevelopment </t>
  </si>
  <si>
    <t>Akamina Parkway Rehabilitation</t>
  </si>
  <si>
    <t>Crystallina Nera Apartments</t>
  </si>
  <si>
    <t>Grande Prairie Composite High School Replacement</t>
  </si>
  <si>
    <t>Highway 27 Bridge Replacement (Morrin Bridge)</t>
  </si>
  <si>
    <t>Southwest High River Dike</t>
  </si>
  <si>
    <t>Northern Lakes College High Prairie Campus Consolidation</t>
  </si>
  <si>
    <t>Savona Commercial Building</t>
  </si>
  <si>
    <t>633 Third Avenue</t>
  </si>
  <si>
    <t>Saline Creek Parkway Extension</t>
  </si>
  <si>
    <t>Kearl Oilsands Mine Expansion</t>
  </si>
  <si>
    <t>Dentistry and Pharmacy Building Modernization</t>
  </si>
  <si>
    <t>Leduc RCMP Building Expansion</t>
  </si>
  <si>
    <t>Lister Centre Complex Redevelopment</t>
  </si>
  <si>
    <t>South Edmonton Hospital</t>
  </si>
  <si>
    <t>Keystone XL</t>
  </si>
  <si>
    <t>Linsford Place Townhomes</t>
  </si>
  <si>
    <t xml:space="preserve">Old Elm Wind Farm </t>
  </si>
  <si>
    <t>East Village Parkade</t>
  </si>
  <si>
    <t>Bowden Re-refinery</t>
  </si>
  <si>
    <t>Airdrie Civic Centre</t>
  </si>
  <si>
    <t>CleanSEAS Demonstration Plant</t>
  </si>
  <si>
    <t>CX Grandin</t>
  </si>
  <si>
    <t>Royal Park</t>
  </si>
  <si>
    <t>St. Paul Wastewater Treatment Plant Upgrades</t>
  </si>
  <si>
    <t>Trans-Canada Highway Wildlife Overpass</t>
  </si>
  <si>
    <t>Sarcee Trail and Richmond Road Interchange</t>
  </si>
  <si>
    <t>Windermere Fire Station 31</t>
  </si>
  <si>
    <t>NOVA NGTL Expansion (Montney and Duvernay Basins)</t>
  </si>
  <si>
    <t xml:space="preserve">Telus Toll Building Mechanical Penthouse </t>
  </si>
  <si>
    <t>E.L. Smith Solar Farm</t>
  </si>
  <si>
    <t>Empress Extraction Plant Fractionation and Terminalling Facilities</t>
  </si>
  <si>
    <t>Stadium Shopping Centre Development</t>
  </si>
  <si>
    <t>Groat Road Bridges and Road Renewal Project</t>
  </si>
  <si>
    <t xml:space="preserve">University Drive Twinning </t>
  </si>
  <si>
    <t>Titanium and Zircon Extraction Facility</t>
  </si>
  <si>
    <t>Banff Bus Storage Garage</t>
  </si>
  <si>
    <t>Sylvan Lake North Water Reservoir</t>
  </si>
  <si>
    <t>Winspear Centre Completion Project</t>
  </si>
  <si>
    <t>Aurora Sun Cannabis Production Facility</t>
  </si>
  <si>
    <t>Lister Hall Renovation</t>
  </si>
  <si>
    <t>Roxy Theatre Rebuild</t>
  </si>
  <si>
    <t>9th Avenue SE Bridge</t>
  </si>
  <si>
    <t>Spyhill Landfill Recapping</t>
  </si>
  <si>
    <t>Travers Solar Project</t>
  </si>
  <si>
    <t>YW Hub</t>
  </si>
  <si>
    <t>The Dorian Hotel</t>
  </si>
  <si>
    <t>Highway 38 Bridge</t>
  </si>
  <si>
    <t>Hyatt Regency and Hyatt Place</t>
  </si>
  <si>
    <t>Stollery Children’s Hospital Pediatric Critical Care Redevelopment</t>
  </si>
  <si>
    <t>Bonnie Doon Shopping Centre Redevelopment</t>
  </si>
  <si>
    <t>Holyrood Gardens Apartments (Tower 1)</t>
  </si>
  <si>
    <t>The OMNI Mixed Use Development</t>
  </si>
  <si>
    <t>Anthony Henday Drive South West Widening</t>
  </si>
  <si>
    <t>Long Lake Expansion Project</t>
  </si>
  <si>
    <t>RMS Financial Building Apartment Conversion</t>
  </si>
  <si>
    <t>Border Business Park Horizon  Facility</t>
  </si>
  <si>
    <t>Ribstone Ranch Residential Development</t>
  </si>
  <si>
    <t>Valley Line West LRT</t>
  </si>
  <si>
    <t>Clover Bar Lodge Rebuild</t>
  </si>
  <si>
    <t xml:space="preserve">Calgary Municipal Building Roof Replacement </t>
  </si>
  <si>
    <t>Cascade Power Project</t>
  </si>
  <si>
    <t>Georgetown Cannabis Greenhouses</t>
  </si>
  <si>
    <t>South Central Bike Lane Expansion</t>
  </si>
  <si>
    <t>West Calgary Ring Road</t>
  </si>
  <si>
    <t>Inglewood Sanitary Trunk Phase One</t>
  </si>
  <si>
    <t>Taza Mixed Use Development</t>
  </si>
  <si>
    <t>Township Retail Development Phase 1</t>
  </si>
  <si>
    <t>Mackenzie Tower</t>
  </si>
  <si>
    <t>The Dells Apartment Complex</t>
  </si>
  <si>
    <t>SinoCan Global Upgrader and Petrochemical Facility</t>
  </si>
  <si>
    <t>Central Utility Block for Heartland Petrochemical Complex</t>
  </si>
  <si>
    <t>Holiday Inn Express - Windermere Gate</t>
  </si>
  <si>
    <t>Currie Barracks Town Centre Redevelopment</t>
  </si>
  <si>
    <t xml:space="preserve">Currie Greens </t>
  </si>
  <si>
    <t>Nauticol Grande Prairie Methanol Plant</t>
  </si>
  <si>
    <t>Three Creeks Power Plant</t>
  </si>
  <si>
    <t>EI Condor Chinatown Development</t>
  </si>
  <si>
    <t>Dominion Bridge in Ramsay</t>
  </si>
  <si>
    <t>Chapel Rock to Pincher Creek Area Transmission Development</t>
  </si>
  <si>
    <t>11th +11th Residential Tower</t>
  </si>
  <si>
    <t>Calgary Airport Trail Expansion (Phase 2)</t>
  </si>
  <si>
    <t>Pharmaceutical Distribution &amp; Preparation Centre</t>
  </si>
  <si>
    <t>Calgary Arts Commons Transformation Project</t>
  </si>
  <si>
    <t>2021 NGTL System Expansion Project</t>
  </si>
  <si>
    <t>Sharp Hills Wind Farm</t>
  </si>
  <si>
    <t>Falcon Towers</t>
  </si>
  <si>
    <t>AUPE Headquarters</t>
  </si>
  <si>
    <t>North District Commercial Development</t>
  </si>
  <si>
    <t>Waterton Alpine Stables Buildings</t>
  </si>
  <si>
    <t>Whoop-Up Drive Bridge Girder Coating</t>
  </si>
  <si>
    <t>Banff Central Park Pedestrian Bridge</t>
  </si>
  <si>
    <t>NUDE Condo Building</t>
  </si>
  <si>
    <t>Peace Pipeline Expansion Phase 7</t>
  </si>
  <si>
    <t>Peace Pipeline Expansion Phase 8</t>
  </si>
  <si>
    <t>Dr. Anne Anderson High School</t>
  </si>
  <si>
    <t>Metro Line Extension, Blatchford</t>
  </si>
  <si>
    <t>Curtis Block Phase 1</t>
  </si>
  <si>
    <t>Redstone Apartment</t>
  </si>
  <si>
    <t xml:space="preserve">Red Deer Airport Terminal and Apron Expansion </t>
  </si>
  <si>
    <t>Emmanuel Home Addition</t>
  </si>
  <si>
    <t>Centre West Apartment Conversion</t>
  </si>
  <si>
    <t>Park Avenue Condos</t>
  </si>
  <si>
    <t>Hampton Inn &amp; Suites (St Albert Trail)</t>
  </si>
  <si>
    <t>Agricultural Multi-Purpose Facility</t>
  </si>
  <si>
    <t>Value Creation Heartland Upgrader</t>
  </si>
  <si>
    <t>CanaPux Facility</t>
  </si>
  <si>
    <t>Edmonton Motor Site Mixed Use Development</t>
  </si>
  <si>
    <t xml:space="preserve">Interchange: 65 Avenue  - Highway 2 </t>
  </si>
  <si>
    <t>Forest Lawn High School Modernization</t>
  </si>
  <si>
    <t>South Calgary Solar Farm</t>
  </si>
  <si>
    <t>Child and Adolescent Mental Health Centre (Edmonton)</t>
  </si>
  <si>
    <t>112th Street Condominium Development</t>
  </si>
  <si>
    <t xml:space="preserve"> Suffield Solar Project</t>
  </si>
  <si>
    <t>Prairie Sunlight Solar Project Phase 1</t>
  </si>
  <si>
    <t>Crowsnest Pass Seniors Lodge</t>
  </si>
  <si>
    <t>University of Calgary: Interdisciplinary Science and Innovation Centre</t>
  </si>
  <si>
    <t>Kinsmen Leisure Centre Expansion and Modernization</t>
  </si>
  <si>
    <t>Garth Worthington School (K-9)</t>
  </si>
  <si>
    <t>Canadian Solar Solutions Solar Plants</t>
  </si>
  <si>
    <t>Roadwork - 18341</t>
  </si>
  <si>
    <t>Inter Pipeline Acrylic Acid Plant</t>
  </si>
  <si>
    <t>Stadium LRT Station Redevelopment</t>
  </si>
  <si>
    <t>Storage Cavern Development Program at Keyera Fort Saskatchewan</t>
  </si>
  <si>
    <t>Ocean Cloud Professional Centre</t>
  </si>
  <si>
    <t>1790 Keene Crescent Apartments</t>
  </si>
  <si>
    <t>Coaldale RCMP Detachment Building</t>
  </si>
  <si>
    <t>Cochrane Transit Hub and Innovation Centre</t>
  </si>
  <si>
    <t>Elan Condos (Phase 2)</t>
  </si>
  <si>
    <t>Key Access Pipeline System (KAPS)</t>
  </si>
  <si>
    <t>Century Place Office Renovation</t>
  </si>
  <si>
    <t>Lilydale Chicken Processing Plant</t>
  </si>
  <si>
    <t>Modular Affordable Housing Development</t>
  </si>
  <si>
    <t>Chinook Care Centre Expansion</t>
  </si>
  <si>
    <t>Lethbridge Airport Terminal Modernization</t>
  </si>
  <si>
    <t>Grandin Tower 2</t>
  </si>
  <si>
    <t>Drayton Valley Aquatic Centre</t>
  </si>
  <si>
    <t>Edmonton Downtown Park</t>
  </si>
  <si>
    <t>Nordic Spa - Parkland County</t>
  </si>
  <si>
    <t>Grosvenor 1520 Mixed Use Development</t>
  </si>
  <si>
    <t>Royal Glenora Club Modernization</t>
  </si>
  <si>
    <t>Artis in Greenwich</t>
  </si>
  <si>
    <t>Whistlers Campground Rebuild</t>
  </si>
  <si>
    <t>Red Deer Homeless Shelter</t>
  </si>
  <si>
    <t xml:space="preserve">Ravines of Royal Oak </t>
  </si>
  <si>
    <t>Muttart Urban District</t>
  </si>
  <si>
    <t>@81 Mixed Use Development</t>
  </si>
  <si>
    <t>High Level Wood Pellet Plant</t>
  </si>
  <si>
    <t>Calgary Arena and Events Centre</t>
  </si>
  <si>
    <t>Brule Community Hall Replacement</t>
  </si>
  <si>
    <t>Edmonton South Soccer Centre Expansion</t>
  </si>
  <si>
    <t>Stony Plain Alliance Church</t>
  </si>
  <si>
    <t>Contemporary Calgary Art Gallery (Phase 2)</t>
  </si>
  <si>
    <t xml:space="preserve">Ecole Pere Kenneth Kearns Catholic School Modernization </t>
  </si>
  <si>
    <t>Alberta Legislature Building Restoration</t>
  </si>
  <si>
    <t>Hotel Macdonald Renovation</t>
  </si>
  <si>
    <t>North Edmonton Sanitary Trunk NC2 and NC3</t>
  </si>
  <si>
    <t>Highline Mushrooms Growing Facility</t>
  </si>
  <si>
    <t>The George Apartment Complex</t>
  </si>
  <si>
    <t>ACAW Office Space</t>
  </si>
  <si>
    <t>Hardisty Oil Terminal Storage Expansion (Phase 4)</t>
  </si>
  <si>
    <t>Rossdale Redevelopment (Rivers Crossing)</t>
  </si>
  <si>
    <t>Greenview Geothermal Power Plant (Alberta No. 1)</t>
  </si>
  <si>
    <t>The Theodore Residential Development</t>
  </si>
  <si>
    <t>Suncor Power Cogeneration Units</t>
  </si>
  <si>
    <t>Polykar Plastics Manufacturing Facility</t>
  </si>
  <si>
    <t>Blackfalds Multi-Plex Expansion Project</t>
  </si>
  <si>
    <t>Telus Infrastructure Upgrades (Province wide)</t>
  </si>
  <si>
    <t>Fibre Optic Network Expansion</t>
  </si>
  <si>
    <t>Points West Living Red Deer Expansion</t>
  </si>
  <si>
    <t>Riverfront Landing Mixed Use Development</t>
  </si>
  <si>
    <t xml:space="preserve">Stettler Grain Terminal </t>
  </si>
  <si>
    <t>Dominion Apartment Complex</t>
  </si>
  <si>
    <t>Kaybob South #3 Cogeneration  Plant</t>
  </si>
  <si>
    <t>103 Street Centre Lobby Renovation</t>
  </si>
  <si>
    <t>Canada Post Calgary Office Expansion</t>
  </si>
  <si>
    <t>Rangeview Sanitary Trunk Project - Phase 1</t>
  </si>
  <si>
    <t xml:space="preserve">Regatta at Auburn Bay </t>
  </si>
  <si>
    <t>Rattlesnake Ridge Wind Project</t>
  </si>
  <si>
    <t>Bear Street Shared Street Reconstruction</t>
  </si>
  <si>
    <t>Milner Building Residential Conversion</t>
  </si>
  <si>
    <t>Landmark Movie Theatre - Tamarack</t>
  </si>
  <si>
    <t>Goodwin at Belmont Townhomes</t>
  </si>
  <si>
    <t>Muttart Conservatory Modernization</t>
  </si>
  <si>
    <t>Bonnybrook WWTP Cogeneration Expansion</t>
  </si>
  <si>
    <t>Alt Hotel - University District</t>
  </si>
  <si>
    <t>Templemont Affordable Housing</t>
  </si>
  <si>
    <t>The View Residential Tower</t>
  </si>
  <si>
    <t>Tamarack Grove on 17th Residential Development</t>
  </si>
  <si>
    <t>Baranow Apartments - Phase 3</t>
  </si>
  <si>
    <t>Cold Lake Thermal Project Enhancements</t>
  </si>
  <si>
    <t>Elliston Village Townhomes- Phase 1</t>
  </si>
  <si>
    <t>Great Plains Business Park Building 2</t>
  </si>
  <si>
    <t>Ray Gibbon Drive Twinning Project</t>
  </si>
  <si>
    <t>Bow City Self Storage Building</t>
  </si>
  <si>
    <t>Lendrum Place Redevelopment</t>
  </si>
  <si>
    <t>Dairy Innovation West Facility</t>
  </si>
  <si>
    <t>Columbus Court Affordable Housing Project</t>
  </si>
  <si>
    <t>Centre for Child and Adolescent Mental Health (Calgary)</t>
  </si>
  <si>
    <t>Bow45 Medical Office Building</t>
  </si>
  <si>
    <t>University District: Block 23 &amp; Central Park</t>
  </si>
  <si>
    <t>Delta Calgary Airport Hotel Renovation</t>
  </si>
  <si>
    <t>Fort McMurray International Airport Runway Renewal</t>
  </si>
  <si>
    <t>Costco Warehouse - Northwest Edmonton</t>
  </si>
  <si>
    <t>Seven Generations Energy Office Building</t>
  </si>
  <si>
    <t>Forty Mile Wind Power Project (Granlea Phase)</t>
  </si>
  <si>
    <t>Hardisty Diluent Recovery Unit</t>
  </si>
  <si>
    <t>Arcadia Place Apartment Complex</t>
  </si>
  <si>
    <t>Kingsland Junction - Apartment #3</t>
  </si>
  <si>
    <t>Southcentre Mall Improvements</t>
  </si>
  <si>
    <t>Church of God - Keswick</t>
  </si>
  <si>
    <t>Nolan Hill Rise Apartment Complex</t>
  </si>
  <si>
    <t>Apex at Eastlake - Building B</t>
  </si>
  <si>
    <t>Jasper Connaught Affordable Housing</t>
  </si>
  <si>
    <t>Pineridge Affordable Housing</t>
  </si>
  <si>
    <t>Terwillegar Drive Expressway</t>
  </si>
  <si>
    <t>Heritage Valley – Century Park Transit Corridor Enhancements</t>
  </si>
  <si>
    <t>Glenora Park Residences</t>
  </si>
  <si>
    <t>West Lethbridge - Fire Station #5</t>
  </si>
  <si>
    <t>YYC Global - Phase 3, Buildings A &amp; B</t>
  </si>
  <si>
    <t>The Victoria on Fifth Apartments</t>
  </si>
  <si>
    <t>Whitla Wind Power Project - Phase 2</t>
  </si>
  <si>
    <t>105th Avenue Rebuild - Edmonton</t>
  </si>
  <si>
    <t>The Block on 4th - Calgary</t>
  </si>
  <si>
    <t>Westman Village on Mahogany Lake - Odyssey 2</t>
  </si>
  <si>
    <t>Manulife Place Modernization</t>
  </si>
  <si>
    <t>Skyview Apartment Complex - Building 3</t>
  </si>
  <si>
    <t>Movati Athletic - Windermere South</t>
  </si>
  <si>
    <t>Weber Centre Modernization</t>
  </si>
  <si>
    <t>Absorb Software, Telus Sky - Interior Alterations</t>
  </si>
  <si>
    <t>Evanston K-6 Catholic School</t>
  </si>
  <si>
    <t>Cenovus First Nations Housing Initiative</t>
  </si>
  <si>
    <t>Dow Ethylene Plant Expansion</t>
  </si>
  <si>
    <t>Holyrood Gardens Underground Parkade</t>
  </si>
  <si>
    <t>Lethbridge Supportive Housing Project</t>
  </si>
  <si>
    <t>17th Avenue Stampede Crossing</t>
  </si>
  <si>
    <t>Victoria Park - Stampede Station Modernization</t>
  </si>
  <si>
    <t>Airdrie Library</t>
  </si>
  <si>
    <t>Movati Athletic - Manning Village</t>
  </si>
  <si>
    <t>The Lougheed Building Interior Alterations</t>
  </si>
  <si>
    <t>Queen Mary Park Mixed Use Project</t>
  </si>
  <si>
    <t>Ortona Armoury Arts Building Rehabilitation</t>
  </si>
  <si>
    <t>Legacy Grove - Phase 1</t>
  </si>
  <si>
    <t>Vermilion Grain Terminal</t>
  </si>
  <si>
    <t>Greenstone Park Apartments</t>
  </si>
  <si>
    <t>The Mulberry Apartment Complex</t>
  </si>
  <si>
    <t>South Lethbridge Elementary School</t>
  </si>
  <si>
    <t>2023 NGTL Intra-Basin System Expansion</t>
  </si>
  <si>
    <t>Alberta XPress Expansion Project</t>
  </si>
  <si>
    <t>National accessArts Centre</t>
  </si>
  <si>
    <t xml:space="preserve">Langdon Fire Station  </t>
  </si>
  <si>
    <t>Glenbow Museum Renovations</t>
  </si>
  <si>
    <t>Highway 40 Twinning</t>
  </si>
  <si>
    <t>Calgary Nordic Spa (The Harmony Spa)</t>
  </si>
  <si>
    <t>Rosen Corporate Head Office</t>
  </si>
  <si>
    <t>Artika Apartments</t>
  </si>
  <si>
    <t xml:space="preserve"> Red Deer Regional Hospital Expansion</t>
  </si>
  <si>
    <t>G.H. Dawe Community Centre Expansion</t>
  </si>
  <si>
    <t xml:space="preserve"> Peter Lougheed Emergency Room Expansion</t>
  </si>
  <si>
    <t>Elements Business Centre Phase 2</t>
  </si>
  <si>
    <t>Sunlife Plaza Lobby Renovations</t>
  </si>
  <si>
    <t>Hospital Surgical Upgrades (Province Wide)</t>
  </si>
  <si>
    <t>Royal Oak Walmart Supercentre</t>
  </si>
  <si>
    <t>Cactus Club Crowfoot Crossing</t>
  </si>
  <si>
    <t xml:space="preserve">Alberta Midland Railway Terminal </t>
  </si>
  <si>
    <t>Christina Lake Phase H Expansion</t>
  </si>
  <si>
    <t>Highway 881 Improvements</t>
  </si>
  <si>
    <t>The View at Charlesworth</t>
  </si>
  <si>
    <t>Forestry Building Interior Alterations</t>
  </si>
  <si>
    <t>J.D. Higginbotham Building Renewal</t>
  </si>
  <si>
    <t>The Village Apartment Complex</t>
  </si>
  <si>
    <t>The Rise in the Parks of Harvest Hills - Building 17</t>
  </si>
  <si>
    <t>Carlisle Edgemont Estates</t>
  </si>
  <si>
    <t>Peace Pipeline Expansion Phase 9</t>
  </si>
  <si>
    <t>Empress Cogeneration Power Facility</t>
  </si>
  <si>
    <t>Amazon Calgary Warehouse Renovation</t>
  </si>
  <si>
    <t>Volvo Royal Oak Dealership</t>
  </si>
  <si>
    <t>Fort Road Widening (Yellowhead Trail to 66 Street)</t>
  </si>
  <si>
    <t>Scotford Upgrader Expansion</t>
  </si>
  <si>
    <t>Aspen Woods Retirement Residence</t>
  </si>
  <si>
    <t>Mathison Hall</t>
  </si>
  <si>
    <t>Scurfield Hall Modernization</t>
  </si>
  <si>
    <t>Infrastructure Building Roof Replacement</t>
  </si>
  <si>
    <t>Walden Place (Building 6)</t>
  </si>
  <si>
    <t>Southgate Mall - Suite Alterations</t>
  </si>
  <si>
    <t>City Scape Plaza - Building 2</t>
  </si>
  <si>
    <t>City Scape Plaza - Building 1</t>
  </si>
  <si>
    <t>Lumino Residential Complex - Building D</t>
  </si>
  <si>
    <t>Aleda Patterson School (K-3)</t>
  </si>
  <si>
    <t>Alex Janvier School (4-9)</t>
  </si>
  <si>
    <t>Sunnyside Flood Berm</t>
  </si>
  <si>
    <t>Strathmore Town Hall</t>
  </si>
  <si>
    <t>Materials Recovery Facility Enhancements</t>
  </si>
  <si>
    <t>Millennium Place Sports Complex Renovations</t>
  </si>
  <si>
    <t>Highlands School Modernization</t>
  </si>
  <si>
    <t>Centre Street Church Campus Expansion</t>
  </si>
  <si>
    <t>Riverwalk Retirement Residence</t>
  </si>
  <si>
    <t>Bonnyville High School Modernization</t>
  </si>
  <si>
    <t>Peace River Correctional Centre Upgrades</t>
  </si>
  <si>
    <t>Wellspring Resources Whitecourt Affordable Housing Project</t>
  </si>
  <si>
    <t>Superstore - Harvest Hills</t>
  </si>
  <si>
    <t>Lowes Distribution Warehouse</t>
  </si>
  <si>
    <t>Hampton Inn Downtown Calgary</t>
  </si>
  <si>
    <t>Southeast Edmonton Industrial Land Servicing</t>
  </si>
  <si>
    <t xml:space="preserve">Apple Tree Co-housing </t>
  </si>
  <si>
    <t>88 Street SE Extension - Calgary</t>
  </si>
  <si>
    <t>Habitat For Humanity ReStore Project - Sherwood Park</t>
  </si>
  <si>
    <t>Bowness Road Improvements (Montgomery Main Street Project)</t>
  </si>
  <si>
    <t>Safeway Garneau Renovations</t>
  </si>
  <si>
    <t>Enterprise Square Renovations</t>
  </si>
  <si>
    <t>Canyon Creek Hydro Power Project</t>
  </si>
  <si>
    <t>Discovery Centre - Building 2</t>
  </si>
  <si>
    <t>Military Fighter Squadron Facility</t>
  </si>
  <si>
    <t>The DeVille Apartment Complex - Building #1</t>
  </si>
  <si>
    <t>Beaumaris Lake Park Rehabilitation</t>
  </si>
  <si>
    <t>Chalo Freshco Grocery Store Tamarack</t>
  </si>
  <si>
    <t>William Watson Lodge Modernization</t>
  </si>
  <si>
    <t>Manchester Operations Yard Upgrades</t>
  </si>
  <si>
    <t>Lauderdale Seniors Housing Redevelopment</t>
  </si>
  <si>
    <t>Whitemud Drive Retaining Wall Rehabilitation</t>
  </si>
  <si>
    <t>Manchester Square Retail Development</t>
  </si>
  <si>
    <t>Cypress Wind Power Project</t>
  </si>
  <si>
    <t>Okotoks Arts and Learning Campus (Phase One)</t>
  </si>
  <si>
    <t>Meadowlark and Poundmaker Substation Upgrades</t>
  </si>
  <si>
    <t>Brooks Solar 2 Power Project</t>
  </si>
  <si>
    <t>Bearspaw Water Treatment Plant - Filter Pipe Gallery Upgrades</t>
  </si>
  <si>
    <t>Beltline Affordable Housing Project</t>
  </si>
  <si>
    <t>Whitla Wind Power Project - Phase 3</t>
  </si>
  <si>
    <t>Edson Mainline Expansion Project</t>
  </si>
  <si>
    <t>Northern Sunrise County Administration Building Expansion</t>
  </si>
  <si>
    <t>Exhibition Park Exolution</t>
  </si>
  <si>
    <t>Highway 3 Twinning (Taber to Burdett)</t>
  </si>
  <si>
    <t>AAFC Lethbridge Research Centre - Lift Station Modernization</t>
  </si>
  <si>
    <t>Airport City Solar</t>
  </si>
  <si>
    <t>Lloydminister Fire Hall</t>
  </si>
  <si>
    <t>University of Lethbridge District Heating and Cooling Centre Upgrade</t>
  </si>
  <si>
    <t>Desrochers Village Building 1 + Parkade</t>
  </si>
  <si>
    <t xml:space="preserve">Highway 11 Twinning </t>
  </si>
  <si>
    <t>Conklin Sewage Lagoon and Outfall Upgrade</t>
  </si>
  <si>
    <t>Pembina Keephills Transmission Project</t>
  </si>
  <si>
    <t>Tamarack Sobeys Shopping Plaza</t>
  </si>
  <si>
    <t>National Block Office Complex</t>
  </si>
  <si>
    <t>Cielo Biodiesel Refinery</t>
  </si>
  <si>
    <t>Hydrogen Blending Project</t>
  </si>
  <si>
    <t>Centaur Subaru Calgary</t>
  </si>
  <si>
    <t>Wellings of Calgary</t>
  </si>
  <si>
    <t>Yellow Lake Solar Project</t>
  </si>
  <si>
    <t>Burdett Solar Project</t>
  </si>
  <si>
    <t>Vauxhall Solar Farm</t>
  </si>
  <si>
    <t>Strathmore Solar Farm</t>
  </si>
  <si>
    <t>Wrentham Solar Project</t>
  </si>
  <si>
    <t xml:space="preserve">Spring Coulee Solar Project </t>
  </si>
  <si>
    <t>Lethbridge Biogas Facility Expansion</t>
  </si>
  <si>
    <t>Horsefly Emergency Spillway (Phase 1)</t>
  </si>
  <si>
    <t>The Hub Residential Tower</t>
  </si>
  <si>
    <t>WHT Mead Animal Science Centre Modernization</t>
  </si>
  <si>
    <t>South Calgary Outdoor Swimming Pool Modernization</t>
  </si>
  <si>
    <t>Cold Lake Fish Hatchery Modernization</t>
  </si>
  <si>
    <t>Highway 724 Paving (N. of La Glace)</t>
  </si>
  <si>
    <t>Brickyard Off 4th</t>
  </si>
  <si>
    <t>Harmony House Seniors Community</t>
  </si>
  <si>
    <t>Westpointe Green Apartments - Building A</t>
  </si>
  <si>
    <t>Maple Crest Place - Building 1</t>
  </si>
  <si>
    <t>Maple Crest Place - Building 4</t>
  </si>
  <si>
    <t>Sobeys - Legacy Village</t>
  </si>
  <si>
    <t>Westpointe Green Apartments - Building B</t>
  </si>
  <si>
    <t>Crandell Mountain Campground Rebuild</t>
  </si>
  <si>
    <t>St Albert Fire Hall #1</t>
  </si>
  <si>
    <t>Quarry Ridge - Strathcona County Footbridge</t>
  </si>
  <si>
    <t>Tilley School Replacement</t>
  </si>
  <si>
    <t>Foothills-Okotoks Sub-Regional Water Project</t>
  </si>
  <si>
    <t>McMurray Métis Cultural Centre</t>
  </si>
  <si>
    <t>Lac La Biche Regional Aquatics Centre Addition</t>
  </si>
  <si>
    <t>Central Peace Regional Water Project (Phase 1 and 2)</t>
  </si>
  <si>
    <t>Vegreville Agri-Food Industrial Park Infrastructure</t>
  </si>
  <si>
    <t>Whitecourt Arts and Culture Centre/Library Project</t>
  </si>
  <si>
    <t>Fort McMurray Lower Townsite Flood Mitigation (Reach 7 and 8)</t>
  </si>
  <si>
    <t>Peter Lougheed Centre - Medical Device Reprocessing Department Modernization</t>
  </si>
  <si>
    <t>Edson Multi-Use Recreation Complex at Griffiths Park</t>
  </si>
  <si>
    <t>University Avenue Apartments</t>
  </si>
  <si>
    <t>Seton 105 (Building 2)</t>
  </si>
  <si>
    <t>Esquire Apartments</t>
  </si>
  <si>
    <t>The Bridge Apartment Building</t>
  </si>
  <si>
    <t>124 Westmount Building</t>
  </si>
  <si>
    <t>The Village on 66 Street</t>
  </si>
  <si>
    <t>Calgary Humane Society Renovation and Expansion</t>
  </si>
  <si>
    <t>Trendi Place</t>
  </si>
  <si>
    <t>Delia School Replacement</t>
  </si>
  <si>
    <t>Rocky Mountain Motorsports Park - Phase 1</t>
  </si>
  <si>
    <t>Horizon View Apartment Complex</t>
  </si>
  <si>
    <t>Labatt Welterweight Expansion</t>
  </si>
  <si>
    <t>Edmonton Convention Centre Rehabilitation Project</t>
  </si>
  <si>
    <t>YWCA Banff Courtyard Project</t>
  </si>
  <si>
    <t>Ag-Tech Learning Hub - Olds College</t>
  </si>
  <si>
    <t>Animal Health Education Centre - Olds College</t>
  </si>
  <si>
    <t>Paul Kane High School Replacement</t>
  </si>
  <si>
    <t>Chester Ronning Replacement School</t>
  </si>
  <si>
    <t>Oakridge Building A</t>
  </si>
  <si>
    <t>Walden Place (Building 4)</t>
  </si>
  <si>
    <t>The Mark 101 - Building 3000</t>
  </si>
  <si>
    <t>Harman Arora Commercial Buildings</t>
  </si>
  <si>
    <t>Confederation Leisure Centre Interior Alterations</t>
  </si>
  <si>
    <t>Red Crow Community College Campus</t>
  </si>
  <si>
    <t>Block BG Retail Podium</t>
  </si>
  <si>
    <t>Highway 2 Airdrie Interchange</t>
  </si>
  <si>
    <t>MDF Production Plant</t>
  </si>
  <si>
    <t xml:space="preserve">Lacombe BioRefinery </t>
  </si>
  <si>
    <t>Westlock Industrial Corridor Rejuvenation (108 Street)</t>
  </si>
  <si>
    <t>Roadwork - 004727</t>
  </si>
  <si>
    <t>Gregg Distributors Office and Warehouse</t>
  </si>
  <si>
    <t>Joffre Solar Power Project</t>
  </si>
  <si>
    <t>Bassano Wastewater Treatment Upgrades and Irrigation Project</t>
  </si>
  <si>
    <t>Frank Wastewater Plant Upgrade Project</t>
  </si>
  <si>
    <t>Black Diamond Wastewater Lagoon Upgrade Project</t>
  </si>
  <si>
    <t xml:space="preserve">Calgary Upper Plateau Separation Stormwater Trunk </t>
  </si>
  <si>
    <t>Downtown Calgary Flood Barrier</t>
  </si>
  <si>
    <t>Sherwood Care Expansion</t>
  </si>
  <si>
    <t>Lakeside at Yorkville Apartment Complex</t>
  </si>
  <si>
    <t>Strathcona County Public Services Yard Modernization and Expansion</t>
  </si>
  <si>
    <t>Jensen Dam Flood Handling Upgrades</t>
  </si>
  <si>
    <t>Desrochers Village Building 2</t>
  </si>
  <si>
    <t>Terrace Building Envelope Upgrade and Window Replacement</t>
  </si>
  <si>
    <t>Place 10 Residential Complex</t>
  </si>
  <si>
    <t>NAIT O Building Mechanical Systems Upgrade</t>
  </si>
  <si>
    <t>University of Alberta - Tory Tower Mechanical Upgrades</t>
  </si>
  <si>
    <t>Ben Calf Robe School Replacement</t>
  </si>
  <si>
    <t>École A la Decouverte School</t>
  </si>
  <si>
    <t>Ecole Secondaire Beaumont Composition High School Addition</t>
  </si>
  <si>
    <t>Conestoga Cold Storage Expansion</t>
  </si>
  <si>
    <t>Claresholm Solar Project</t>
  </si>
  <si>
    <t>Heritage Valley Centre Commercial Building</t>
  </si>
  <si>
    <t>Montgomery Mixed Use Building</t>
  </si>
  <si>
    <t>Gill Village Apartments</t>
  </si>
  <si>
    <t>Riverview Crossings Residences Parkade</t>
  </si>
  <si>
    <t>Rose Kohn and Jimmie Condon Arenas Rehabilitation</t>
  </si>
  <si>
    <t>Burnswest Okotoks Industrial Development</t>
  </si>
  <si>
    <t>The DeVille Apartment Complex - Building #2</t>
  </si>
  <si>
    <t>Municipality</t>
  </si>
  <si>
    <t>Forecasted Completion</t>
  </si>
  <si>
    <t>Sector</t>
  </si>
  <si>
    <t>Calgary</t>
  </si>
  <si>
    <t>Retail</t>
  </si>
  <si>
    <t>Commercial</t>
  </si>
  <si>
    <t>Residential</t>
  </si>
  <si>
    <t>Rocky View County</t>
  </si>
  <si>
    <t>Tourism</t>
  </si>
  <si>
    <t>Donnelly</t>
  </si>
  <si>
    <t>Saddle Hills County</t>
  </si>
  <si>
    <t>Infrastructure</t>
  </si>
  <si>
    <t>Strathcona County</t>
  </si>
  <si>
    <t>Industrial</t>
  </si>
  <si>
    <t>Edmonton</t>
  </si>
  <si>
    <t>Leduc County</t>
  </si>
  <si>
    <t>Spruce Grove</t>
  </si>
  <si>
    <t>Wood Buffalo</t>
  </si>
  <si>
    <t>Leduc</t>
  </si>
  <si>
    <t>Institutional</t>
  </si>
  <si>
    <t>Canmore</t>
  </si>
  <si>
    <t>Gibbons</t>
  </si>
  <si>
    <t>Medicine Hat</t>
  </si>
  <si>
    <t>Cypress County</t>
  </si>
  <si>
    <t>Red Deer</t>
  </si>
  <si>
    <t>Edson</t>
  </si>
  <si>
    <t>Grande Prairie</t>
  </si>
  <si>
    <t>Grande Prairie County No. 1</t>
  </si>
  <si>
    <t>Vermilion River County</t>
  </si>
  <si>
    <t>Taber, M.D.</t>
  </si>
  <si>
    <t>Bonnyville No. 87</t>
  </si>
  <si>
    <t>Sturgeon County</t>
  </si>
  <si>
    <t>Fort Mackay</t>
  </si>
  <si>
    <t>Greenview No. 16</t>
  </si>
  <si>
    <t>Fox Creek</t>
  </si>
  <si>
    <t>Northern Lights County</t>
  </si>
  <si>
    <t>Airdrie</t>
  </si>
  <si>
    <t>Bighorn No. 8</t>
  </si>
  <si>
    <t>Foothills No. 31</t>
  </si>
  <si>
    <t>Yellowhead County</t>
  </si>
  <si>
    <t>Pincher Creek No. 9</t>
  </si>
  <si>
    <t>Improvement District No.  9 Banff</t>
  </si>
  <si>
    <t>Stoney 142, 143, 144|Bighorn No. 8|Kananaskis</t>
  </si>
  <si>
    <t>High River</t>
  </si>
  <si>
    <t>Crowsnest Pass</t>
  </si>
  <si>
    <t>Stony Plain</t>
  </si>
  <si>
    <t>Blood 148</t>
  </si>
  <si>
    <t>Lac Ste. Anne County</t>
  </si>
  <si>
    <t>Lacombe County</t>
  </si>
  <si>
    <t>Wetaskiwin</t>
  </si>
  <si>
    <t>Red Deer County</t>
  </si>
  <si>
    <t>Lac la Biche County</t>
  </si>
  <si>
    <t>Ponoka</t>
  </si>
  <si>
    <t>Calgary|Tsuu T'ina Nation 145 (Sarcee 145)</t>
  </si>
  <si>
    <t>Bassano</t>
  </si>
  <si>
    <t>Beaverlodge</t>
  </si>
  <si>
    <t>Boyle</t>
  </si>
  <si>
    <t>Innisfail</t>
  </si>
  <si>
    <t>Hinton</t>
  </si>
  <si>
    <t>Wainwright</t>
  </si>
  <si>
    <t>Strathmore</t>
  </si>
  <si>
    <t>Chestermere</t>
  </si>
  <si>
    <t>Oil and Gas</t>
  </si>
  <si>
    <t>Opportunity No. 17</t>
  </si>
  <si>
    <t>Bruderheim</t>
  </si>
  <si>
    <t>Clear Hills</t>
  </si>
  <si>
    <t>Cold Lake</t>
  </si>
  <si>
    <t>Wainwright No. 61</t>
  </si>
  <si>
    <t>Barrhead County No. 11</t>
  </si>
  <si>
    <t>Peace River</t>
  </si>
  <si>
    <t>Lethbridge</t>
  </si>
  <si>
    <t>Stettler</t>
  </si>
  <si>
    <t>Drumheller</t>
  </si>
  <si>
    <t>Yellowhead County|Improvement District No. 12 Jasper Park|Jasper|Wabamun|Parkland County|Edmonton|Edson|Spruce Grove|Stony Plain|Stony Plain 135|Strathcona County</t>
  </si>
  <si>
    <t>Lamont County|Improvement District No. 13 Elk Island|Strathcona County|Beaver County|Minburn County No. 27|Viking|Flagstaff County|Wainwright No. 61</t>
  </si>
  <si>
    <t>Redcliff</t>
  </si>
  <si>
    <t>Kapasiwin</t>
  </si>
  <si>
    <t>Power</t>
  </si>
  <si>
    <t>Flagstaff County</t>
  </si>
  <si>
    <t>Banff</t>
  </si>
  <si>
    <t>Athabasca</t>
  </si>
  <si>
    <t>Bonnyville</t>
  </si>
  <si>
    <t>Kneehill County</t>
  </si>
  <si>
    <t>Okotoks</t>
  </si>
  <si>
    <t>Special Area No. 2</t>
  </si>
  <si>
    <t>Fort Saskatchewan</t>
  </si>
  <si>
    <t>Nanton</t>
  </si>
  <si>
    <t>Clearwater County</t>
  </si>
  <si>
    <t>Minburn County No. 27</t>
  </si>
  <si>
    <t>Improvement District No.  4 Waterton</t>
  </si>
  <si>
    <t>Didsbury</t>
  </si>
  <si>
    <t>Thorhild County</t>
  </si>
  <si>
    <t>Slave Lake</t>
  </si>
  <si>
    <t>Rocky Mountain House</t>
  </si>
  <si>
    <t>Spruce Grove|Parkland County|Stony Plain</t>
  </si>
  <si>
    <t>Vulcan County</t>
  </si>
  <si>
    <t>Wheatland County</t>
  </si>
  <si>
    <t>Edmonton|Fort Saskatchewan|Sturgeon County</t>
  </si>
  <si>
    <t>Ranchland No. 66</t>
  </si>
  <si>
    <t>Lloydminster (Part)</t>
  </si>
  <si>
    <t>Cochrane</t>
  </si>
  <si>
    <t>Three Hills</t>
  </si>
  <si>
    <t>Kneehill County|Starland County</t>
  </si>
  <si>
    <t>High River|Foothills No. 31</t>
  </si>
  <si>
    <t>High Prairie</t>
  </si>
  <si>
    <t>Cypress County|Provost No. 52|Special Area No. 2|Special Area No. 3|Special Area No. 4</t>
  </si>
  <si>
    <t>Cardston County</t>
  </si>
  <si>
    <t>St. Paul</t>
  </si>
  <si>
    <t>Kananaskis</t>
  </si>
  <si>
    <t>Brazeau County|Saddle Hills County</t>
  </si>
  <si>
    <t>Sylvan Lake</t>
  </si>
  <si>
    <t>Calgary|Rocky View County</t>
  </si>
  <si>
    <t>Tsuu T'ina Nation 145 (Sarcee 145)</t>
  </si>
  <si>
    <t>Lamont County</t>
  </si>
  <si>
    <t>Peace No. 135</t>
  </si>
  <si>
    <t>Cowley|Pincher Creek No. 9</t>
  </si>
  <si>
    <t>Greenview No. 16|Grande Prairie County No. 1|Yellowhead County</t>
  </si>
  <si>
    <t>Special Area No. 3</t>
  </si>
  <si>
    <t>Greenview No. 16|Saddle Hills County</t>
  </si>
  <si>
    <t>Leduc|Leduc County</t>
  </si>
  <si>
    <t>Newell County|Special Area No. 2|Taber, M.D.</t>
  </si>
  <si>
    <t>Coaldale</t>
  </si>
  <si>
    <t>Alexander 134|Grande Prairie County No. 1|Greenview No. 16|Lac Ste. Anne County|Sturgeon County|Woodlands County|Yellowhead County</t>
  </si>
  <si>
    <t>Lethbridge County</t>
  </si>
  <si>
    <t>Drayton Valley</t>
  </si>
  <si>
    <t>Parkland County</t>
  </si>
  <si>
    <t>Jasper</t>
  </si>
  <si>
    <t>High Level</t>
  </si>
  <si>
    <t>Provost No. 52</t>
  </si>
  <si>
    <t>Blackfalds</t>
  </si>
  <si>
    <t>St. Albert</t>
  </si>
  <si>
    <t>Forty Mile County No. 8</t>
  </si>
  <si>
    <t>Beaver Lake 131|Wood Buffalo|Cold Lake 149|Heart Lake 167|Janvier 194</t>
  </si>
  <si>
    <t>Vermilion</t>
  </si>
  <si>
    <t>Greenview No. 16|Yellowhead County</t>
  </si>
  <si>
    <t>Grande Prairie|Grande Prairie County No. 1|Greenview No. 16</t>
  </si>
  <si>
    <t>Calgary|Edmonton|Edson|Grande Prairie|Lethbridge|Medicine Hat|Rocky Mountain House</t>
  </si>
  <si>
    <t>Improvement District No. 349|Lac la Biche County|Wood Buffalo</t>
  </si>
  <si>
    <t>Whitecourt</t>
  </si>
  <si>
    <t>Pincher Creek</t>
  </si>
  <si>
    <t>Newell County</t>
  </si>
  <si>
    <t>Clearwater County|Yellowhead County</t>
  </si>
  <si>
    <t>Northern Sunrise County</t>
  </si>
  <si>
    <t>Forty Mile County No. 8|Taber|Taber, M.D.</t>
  </si>
  <si>
    <t>Clearwater County|Lacombe County|Red Deer County|Rocky Mountain House|Sylvan Lake</t>
  </si>
  <si>
    <t>Brazeau County|Leduc County</t>
  </si>
  <si>
    <t>Warner County No. 5</t>
  </si>
  <si>
    <t>Edmonton|Strathcona County</t>
  </si>
  <si>
    <t>Foothills No. 31|Okotoks</t>
  </si>
  <si>
    <t>Rycroft|Saddle Hills County|Spirit River|Spirit River No. 133</t>
  </si>
  <si>
    <t>Vegreville</t>
  </si>
  <si>
    <t>Delia</t>
  </si>
  <si>
    <t>Mountain View County</t>
  </si>
  <si>
    <t>Olds</t>
  </si>
  <si>
    <t>Camrose</t>
  </si>
  <si>
    <t>Stettler County No. 6</t>
  </si>
  <si>
    <t>Westlock</t>
  </si>
  <si>
    <t>Black Diamond</t>
  </si>
  <si>
    <t>Beaumont</t>
  </si>
  <si>
    <t>Willow Creek No. 26</t>
  </si>
  <si>
    <t>Stage</t>
  </si>
  <si>
    <t>Developer</t>
  </si>
  <si>
    <t>Start Latitude</t>
  </si>
  <si>
    <t>Start Longitude</t>
  </si>
  <si>
    <t>Started</t>
  </si>
  <si>
    <t>WAM Development Group / AIMCo</t>
  </si>
  <si>
    <t>Shepard Development Corp.</t>
  </si>
  <si>
    <t>Proposed</t>
  </si>
  <si>
    <t>Strategic Group</t>
  </si>
  <si>
    <t>Remington Development Corp.</t>
  </si>
  <si>
    <t>Jayman Modus</t>
  </si>
  <si>
    <t>Hillwood Investment Properties / Highfield Investment Group</t>
  </si>
  <si>
    <t>Calgary Opera</t>
  </si>
  <si>
    <t>Sucker Creek First Nation and partners</t>
  </si>
  <si>
    <t>Cominar REIT</t>
  </si>
  <si>
    <t>Alberta Transportation</t>
  </si>
  <si>
    <t>Giusti Group of Companies</t>
  </si>
  <si>
    <t>Completed</t>
  </si>
  <si>
    <t>City of Calgary</t>
  </si>
  <si>
    <t>Hungerford Properties</t>
  </si>
  <si>
    <t>Hopewell Capital</t>
  </si>
  <si>
    <t>Harvest Operations Corp.</t>
  </si>
  <si>
    <t>Weatherford Canada</t>
  </si>
  <si>
    <t>Vercon Rentals</t>
  </si>
  <si>
    <t>Camex Equipment Sales and Rentals</t>
  </si>
  <si>
    <t>Indevelopments Group</t>
  </si>
  <si>
    <t>Tri Village Developments</t>
  </si>
  <si>
    <t>Shape Properties</t>
  </si>
  <si>
    <t>Rise Real Estate</t>
  </si>
  <si>
    <t>Harvard Developments Inc.</t>
  </si>
  <si>
    <t>City of Edmonton</t>
  </si>
  <si>
    <t>Katz Group / WAM Development Group</t>
  </si>
  <si>
    <t>Fort McMurray Airport Authority</t>
  </si>
  <si>
    <t>City of Leduc</t>
  </si>
  <si>
    <t>Town of Canmore</t>
  </si>
  <si>
    <t>Alberta transportation</t>
  </si>
  <si>
    <t>Alberta Infrastructure</t>
  </si>
  <si>
    <t>City of Red Deer</t>
  </si>
  <si>
    <t>City of Grande Prairie</t>
  </si>
  <si>
    <t>Aquatera Utilities Inc.</t>
  </si>
  <si>
    <t>MD of Taber</t>
  </si>
  <si>
    <t>Southern Alberta Institute of Technology (SAIT)</t>
  </si>
  <si>
    <t>Town of Edson</t>
  </si>
  <si>
    <t>Regional Municipality of Wood Buffalo</t>
  </si>
  <si>
    <t>MD of Bonnyville</t>
  </si>
  <si>
    <t>MD of Greenview</t>
  </si>
  <si>
    <t>Town of Fox Creek</t>
  </si>
  <si>
    <t>City of Airdrie</t>
  </si>
  <si>
    <t>MD of Pincher Creek</t>
  </si>
  <si>
    <t>City of Spruce Grove</t>
  </si>
  <si>
    <t>Parks Canada</t>
  </si>
  <si>
    <t>City of Medicine Hat</t>
  </si>
  <si>
    <t>Town of High River</t>
  </si>
  <si>
    <t>CP Rail</t>
  </si>
  <si>
    <t>Town of Stony Plain</t>
  </si>
  <si>
    <t>City of Wetaskiwin</t>
  </si>
  <si>
    <t>MD of Bighorn</t>
  </si>
  <si>
    <t>Lac La Biche County</t>
  </si>
  <si>
    <t>Town of Ponoka</t>
  </si>
  <si>
    <t>Government of Alberta / Alberta Cancer Foundation</t>
  </si>
  <si>
    <t>The University of Calgary</t>
  </si>
  <si>
    <t>Newell Foundation</t>
  </si>
  <si>
    <t>Brenda Stafford Foundation</t>
  </si>
  <si>
    <t>Portage College</t>
  </si>
  <si>
    <t>Keyano College</t>
  </si>
  <si>
    <t>McDougall United Church</t>
  </si>
  <si>
    <t>The Swan Group</t>
  </si>
  <si>
    <t>Parkland Foundation / The Bethany Group</t>
  </si>
  <si>
    <t>CANA Construction</t>
  </si>
  <si>
    <t>Evergreens Regional Housing Foundation</t>
  </si>
  <si>
    <t>Crowsnest Pass Senior Housing</t>
  </si>
  <si>
    <t>First Alliance Church</t>
  </si>
  <si>
    <t>Alberta Health Services</t>
  </si>
  <si>
    <t>Marigold Library System</t>
  </si>
  <si>
    <t>Parish of St. Gabriel the Archangel</t>
  </si>
  <si>
    <t>Inception Exploration Ltd.</t>
  </si>
  <si>
    <t>Imperial Oil Ltd.</t>
  </si>
  <si>
    <t>Suncor Energy Inc.</t>
  </si>
  <si>
    <t>Cenovus Energy Inc. / ConocoPhillips</t>
  </si>
  <si>
    <t>International Petroleum  Corporation</t>
  </si>
  <si>
    <t>Prosper Petroleum Ltd.</t>
  </si>
  <si>
    <t>Husky Oil Operations Ltd.</t>
  </si>
  <si>
    <t>Grizzly Oil Sands ULC</t>
  </si>
  <si>
    <t>Oak Point Energy Ltd.</t>
  </si>
  <si>
    <t>MEG Energy Corp.</t>
  </si>
  <si>
    <t>CNRL / NRC / Pond Biofuels</t>
  </si>
  <si>
    <t>Inter Pipeline Ltd.</t>
  </si>
  <si>
    <t>PRISM Diversified</t>
  </si>
  <si>
    <t>Telus</t>
  </si>
  <si>
    <t>Markaz Ul-Islam</t>
  </si>
  <si>
    <t>Defence Construction Canada</t>
  </si>
  <si>
    <t>Imperial Oil / City of Calgary</t>
  </si>
  <si>
    <t>Stony Valley Contracting Ltd.</t>
  </si>
  <si>
    <t>City of Medicine Hat / Medicine Hat SPCA</t>
  </si>
  <si>
    <t>Government of Canada/Trans Mountain Corporation</t>
  </si>
  <si>
    <t>TransCanada Corporation</t>
  </si>
  <si>
    <t>ATCO Pipelines</t>
  </si>
  <si>
    <t>Town of Redcliff</t>
  </si>
  <si>
    <t>County of Grande Prairie</t>
  </si>
  <si>
    <t>TransAlta / MidAmerican Energy Holdings</t>
  </si>
  <si>
    <t>ENMAX Energy Corp. / Capital Power Corp.</t>
  </si>
  <si>
    <t>Pteragen Canada Inc.</t>
  </si>
  <si>
    <t>Calgary Homeless Foundation</t>
  </si>
  <si>
    <t>Statesman Group of Companies</t>
  </si>
  <si>
    <t>Highstreet Ventures Inc.</t>
  </si>
  <si>
    <t>Shane Homes</t>
  </si>
  <si>
    <t>Brad Remington Homes</t>
  </si>
  <si>
    <t>Truman Homes</t>
  </si>
  <si>
    <t>Town of Banff</t>
  </si>
  <si>
    <t>Dorcas Housing Inc.</t>
  </si>
  <si>
    <t>Northern Property REIT Group</t>
  </si>
  <si>
    <t>Fort Edmonton Park Management Co.</t>
  </si>
  <si>
    <t>Town of Chestermere</t>
  </si>
  <si>
    <t>Telus World of Science</t>
  </si>
  <si>
    <t>Alberta Environment and Sustainable Resource Development</t>
  </si>
  <si>
    <t>Pure North Canada</t>
  </si>
  <si>
    <t>Heritage Property Corp.</t>
  </si>
  <si>
    <t>Edmonton Ski Club</t>
  </si>
  <si>
    <t>City of Fort Saskatchewan</t>
  </si>
  <si>
    <t>Bomber Command Museum of Canada</t>
  </si>
  <si>
    <t>Agora Borealis</t>
  </si>
  <si>
    <t>Our Lady of the Rockies Church</t>
  </si>
  <si>
    <t>Cadillac Fairview</t>
  </si>
  <si>
    <t>Isabella Homes</t>
  </si>
  <si>
    <t>Frank Lloyd Wright Revival Initiative</t>
  </si>
  <si>
    <t>RioCan/Embassy BOSA</t>
  </si>
  <si>
    <t>University of Alberta</t>
  </si>
  <si>
    <t>Canada Kuwait Petrochemical Corporation</t>
  </si>
  <si>
    <t>Bow Valley Regional Housing</t>
  </si>
  <si>
    <t>University of Calgary</t>
  </si>
  <si>
    <t>Calgary Catholic School Board</t>
  </si>
  <si>
    <t>Turning Point Generation</t>
  </si>
  <si>
    <t>Northern Lakes College</t>
  </si>
  <si>
    <t>Naturener Energy Canada</t>
  </si>
  <si>
    <t>ONE Properties</t>
  </si>
  <si>
    <t xml:space="preserve">Regency Development </t>
  </si>
  <si>
    <t>Capital Region Parkland Water Services Commission</t>
  </si>
  <si>
    <t>City of Hinton</t>
  </si>
  <si>
    <t>Nose Creek Sports &amp; rec Association</t>
  </si>
  <si>
    <t>EDF EN Canada</t>
  </si>
  <si>
    <t>Greengate Power Corporation</t>
  </si>
  <si>
    <t>Cidex Development Ltd</t>
  </si>
  <si>
    <t>Silvera for Seniors</t>
  </si>
  <si>
    <t>Stone Creek Resorts Inc</t>
  </si>
  <si>
    <t>Bridges Community Living</t>
  </si>
  <si>
    <t>West Oak Developments</t>
  </si>
  <si>
    <t>Calgary Board of Education</t>
  </si>
  <si>
    <t>Melcor Development</t>
  </si>
  <si>
    <t>Benga Mining Ltd.</t>
  </si>
  <si>
    <t>Calgary Stampede and Calgary Municipal Land Corp.</t>
  </si>
  <si>
    <t>Regency Developments</t>
  </si>
  <si>
    <t>Alldritt Land Corp.</t>
  </si>
  <si>
    <t>City of Lloydminster</t>
  </si>
  <si>
    <t>City of Lethbridge</t>
  </si>
  <si>
    <t>Pengrowth Energy Corp.</t>
  </si>
  <si>
    <t>Revcor Group Inc</t>
  </si>
  <si>
    <t>Maple Projects Inc.</t>
  </si>
  <si>
    <t>ONE Properties and Wheaton Properties</t>
  </si>
  <si>
    <t xml:space="preserve">Calgary Municipal Land Corp. </t>
  </si>
  <si>
    <t>Capital Region Housing Corporation</t>
  </si>
  <si>
    <t>Government of Alberta</t>
  </si>
  <si>
    <t>Winsport Canada</t>
  </si>
  <si>
    <t>Turcon Construction Group</t>
  </si>
  <si>
    <t>Pangman Developments</t>
  </si>
  <si>
    <t>Town of Three Hills</t>
  </si>
  <si>
    <t>Canterbury Foundation</t>
  </si>
  <si>
    <t>Hope Mission</t>
  </si>
  <si>
    <t>Public Works and Government Services Canada</t>
  </si>
  <si>
    <t>Genstar</t>
  </si>
  <si>
    <t>Grande Prairie Public School District</t>
  </si>
  <si>
    <t>Salvi Homes</t>
  </si>
  <si>
    <t>Bentall Kennedy</t>
  </si>
  <si>
    <t>Imperial Oil</t>
  </si>
  <si>
    <t>TransCanada Energy Ltd.</t>
  </si>
  <si>
    <t>Leduc Foundation</t>
  </si>
  <si>
    <t>Alberta Wind Energy Corp.</t>
  </si>
  <si>
    <t>Calgary Municipal Land Corp. (CMLC)</t>
  </si>
  <si>
    <t>Gen III Oil Corp.</t>
  </si>
  <si>
    <t>Field Upgrading</t>
  </si>
  <si>
    <t>Beaverbrook Developments</t>
  </si>
  <si>
    <t>Arlington Street Developments</t>
  </si>
  <si>
    <t>Town of St. Paul / County of St. Paul</t>
  </si>
  <si>
    <t>EPCOR</t>
  </si>
  <si>
    <t>Pembina Pipeline Corporation</t>
  </si>
  <si>
    <t>Western Securities</t>
  </si>
  <si>
    <t>Titanium Corporation</t>
  </si>
  <si>
    <t>Town of Sylvan Lake</t>
  </si>
  <si>
    <t>Winspear Centre</t>
  </si>
  <si>
    <t>Aurora Cannabis Inc.</t>
  </si>
  <si>
    <t>Theatre Network</t>
  </si>
  <si>
    <t>Greengate Power &amp; Copenhagen Infrastructure Partners</t>
  </si>
  <si>
    <t>YWCA Calgary</t>
  </si>
  <si>
    <t>PBA Land and Development</t>
  </si>
  <si>
    <t>Lighthouse Hospitality</t>
  </si>
  <si>
    <t>Morguard Investment Ltd.</t>
  </si>
  <si>
    <t>Genesis Building Group</t>
  </si>
  <si>
    <t>Nexen</t>
  </si>
  <si>
    <t>RMS Group (Builders) Inc.</t>
  </si>
  <si>
    <t>Highfield Investment Group</t>
  </si>
  <si>
    <t>Heartland Housing Foundation</t>
  </si>
  <si>
    <t>Kineticor Resource Corp.</t>
  </si>
  <si>
    <t>Camarico Land &amp; Development</t>
  </si>
  <si>
    <t>Tsuut'ina First Nation and Canderel Developments</t>
  </si>
  <si>
    <t>Royop Development Corporation</t>
  </si>
  <si>
    <t>Urban Capital</t>
  </si>
  <si>
    <t>Birchwood Properties</t>
  </si>
  <si>
    <t>SinoCan Global</t>
  </si>
  <si>
    <t>Fengate Capital Management</t>
  </si>
  <si>
    <t>Ching Hong Development</t>
  </si>
  <si>
    <t>Canada Lands Company</t>
  </si>
  <si>
    <t>Nauticol Energy Ltd</t>
  </si>
  <si>
    <t>El Condor Land Inc./Hon Developments</t>
  </si>
  <si>
    <t>New Urban Consulting</t>
  </si>
  <si>
    <t>AltaLink</t>
  </si>
  <si>
    <t>Intergulf Group of Companies</t>
  </si>
  <si>
    <t>NOVA Gas Transmission Ltd.</t>
  </si>
  <si>
    <t>EDP Renewables</t>
  </si>
  <si>
    <t>Langham Developments</t>
  </si>
  <si>
    <t>Alberta Union of Provincial Employees</t>
  </si>
  <si>
    <t>Beljan Developments</t>
  </si>
  <si>
    <t>Government of Canada</t>
  </si>
  <si>
    <t>Battistella Developments</t>
  </si>
  <si>
    <t>Pembina Pipelines</t>
  </si>
  <si>
    <t>Edmonton Public School Board</t>
  </si>
  <si>
    <t>Amble Ventures</t>
  </si>
  <si>
    <t>Red Deer Regional Airport Authority</t>
  </si>
  <si>
    <t>Emmanuel Home</t>
  </si>
  <si>
    <t>Westrich Pacific Corp.</t>
  </si>
  <si>
    <t>RG PLATINUM MANAGEMENT</t>
  </si>
  <si>
    <t>Value Creation Inc.</t>
  </si>
  <si>
    <t>Wapahki Energy / CN Rail</t>
  </si>
  <si>
    <t>Pangman Development Corp. / John Day Developments</t>
  </si>
  <si>
    <t>DP Energy</t>
  </si>
  <si>
    <t>MacLab Enterprises</t>
  </si>
  <si>
    <t>Canadian Solar</t>
  </si>
  <si>
    <t>Prairie Sunlight</t>
  </si>
  <si>
    <t>Canadian Solar Solutions / Conklin Metis Local 135</t>
  </si>
  <si>
    <t>Keyera Corp.</t>
  </si>
  <si>
    <t>Ocean Rock Developments</t>
  </si>
  <si>
    <t>Beaverbrook Communities</t>
  </si>
  <si>
    <t>Royal Canadian Mounted Police</t>
  </si>
  <si>
    <t>Town of Cochrane</t>
  </si>
  <si>
    <t>Carrington Allard Ltd.</t>
  </si>
  <si>
    <t>Sofina Foods</t>
  </si>
  <si>
    <t>Intercare Corporate Group Inc.</t>
  </si>
  <si>
    <t>Town of Drayton Valley</t>
  </si>
  <si>
    <t>Nordik Group</t>
  </si>
  <si>
    <t>Grosvenor Canada</t>
  </si>
  <si>
    <t>Royal Glenora Club</t>
  </si>
  <si>
    <t>Landmark Homes</t>
  </si>
  <si>
    <t>Janssen Homes</t>
  </si>
  <si>
    <t>Rohit Group of Companies</t>
  </si>
  <si>
    <t>Northern Pellet Limited Partnership</t>
  </si>
  <si>
    <t>The City of Calgary, Calgary Sports and Entertainment Corporation</t>
  </si>
  <si>
    <t>Contemporary Calgary</t>
  </si>
  <si>
    <t>Elk Island Catholic Schools</t>
  </si>
  <si>
    <t>Fairmont Hotels</t>
  </si>
  <si>
    <t>Highline Mushrooms</t>
  </si>
  <si>
    <t>Highstreet Financial</t>
  </si>
  <si>
    <t>ACAW Trust Fund</t>
  </si>
  <si>
    <t>Gibson Energy Inc.</t>
  </si>
  <si>
    <t>Terrapin Geothermics</t>
  </si>
  <si>
    <t>Graywood Developments</t>
  </si>
  <si>
    <t>Polykar</t>
  </si>
  <si>
    <t>Town of Blackfalds</t>
  </si>
  <si>
    <t>TELUS</t>
  </si>
  <si>
    <t>Points West Living Inc.</t>
  </si>
  <si>
    <t>Boudreau Communities</t>
  </si>
  <si>
    <t>G3 Canada Limited</t>
  </si>
  <si>
    <t>Bucci Developments</t>
  </si>
  <si>
    <t>SemCams and TransAlta</t>
  </si>
  <si>
    <t>Epic Investment Services</t>
  </si>
  <si>
    <t>Canada Post</t>
  </si>
  <si>
    <t>Brookfield Residential</t>
  </si>
  <si>
    <t>Berkshire Hathaway Energy Canada</t>
  </si>
  <si>
    <t>Westcorp Developments Inc.</t>
  </si>
  <si>
    <t>Forster Harvard Development Corp.</t>
  </si>
  <si>
    <t>Anthem Properties Group</t>
  </si>
  <si>
    <t>Group Germain Hotels and Homes by Avi</t>
  </si>
  <si>
    <t>Trinity Place Foundation of Alberta</t>
  </si>
  <si>
    <t>Deveraux Developments Ltd.</t>
  </si>
  <si>
    <t>G&amp;C Construction</t>
  </si>
  <si>
    <t>Slokker - West</t>
  </si>
  <si>
    <t>Hopewell Development</t>
  </si>
  <si>
    <t>City of St. Albert</t>
  </si>
  <si>
    <t>Wilmington Capital Management Inc.</t>
  </si>
  <si>
    <t>Western Milk Pool Members</t>
  </si>
  <si>
    <t>Bishop O'Byrne Housing Association</t>
  </si>
  <si>
    <t>OPUS Corporation</t>
  </si>
  <si>
    <t>West Campus University Trust</t>
  </si>
  <si>
    <t>Delta Hotels</t>
  </si>
  <si>
    <t>Costco Wholesale</t>
  </si>
  <si>
    <t>Seven Generations Energy</t>
  </si>
  <si>
    <t>Gibson Energy / US Development Group</t>
  </si>
  <si>
    <t>Not Available</t>
  </si>
  <si>
    <t>Trico Communities</t>
  </si>
  <si>
    <t>Oxford Properties</t>
  </si>
  <si>
    <t>Church of God Assembly</t>
  </si>
  <si>
    <t>Cidex Developments</t>
  </si>
  <si>
    <t>Beedie Development Group</t>
  </si>
  <si>
    <t>Municipality of Jasper</t>
  </si>
  <si>
    <t>Horizon Housing</t>
  </si>
  <si>
    <t>Calgary Airport Authority</t>
  </si>
  <si>
    <t>Spray Group of Companies</t>
  </si>
  <si>
    <t>Capital Power</t>
  </si>
  <si>
    <t>InDevelopments</t>
  </si>
  <si>
    <t>Jayman Homes</t>
  </si>
  <si>
    <t>Manulife Investment Management / Alberta Investment Management Corp.</t>
  </si>
  <si>
    <t>Anderson Builders Group</t>
  </si>
  <si>
    <t>Movati Athletic</t>
  </si>
  <si>
    <t>Manulife Investment Management</t>
  </si>
  <si>
    <t>Westbank Developments</t>
  </si>
  <si>
    <t>Calgary Catholic School District</t>
  </si>
  <si>
    <t>Cenovus Energy Inc.</t>
  </si>
  <si>
    <t>Dow Chemical Canada</t>
  </si>
  <si>
    <t>Allied Properties REIT</t>
  </si>
  <si>
    <t>Group2</t>
  </si>
  <si>
    <t>Abbey Lane Homes</t>
  </si>
  <si>
    <t>Truman Homes and the Government of Canada</t>
  </si>
  <si>
    <t>Lethbridge School Division No. 51</t>
  </si>
  <si>
    <t>TC Energy Corporation</t>
  </si>
  <si>
    <t>Indefinite Arts Society</t>
  </si>
  <si>
    <t>Glenbow Museum</t>
  </si>
  <si>
    <t>Rosen Group</t>
  </si>
  <si>
    <t>Cove Properties</t>
  </si>
  <si>
    <t>Alberta Infastructure</t>
  </si>
  <si>
    <t>Aspen Properties Ltd.</t>
  </si>
  <si>
    <t>Walmart Canada</t>
  </si>
  <si>
    <t>TBC</t>
  </si>
  <si>
    <t>Alberta Midland Railway</t>
  </si>
  <si>
    <t>QuadReal Property Group</t>
  </si>
  <si>
    <t>Sumus Property Group Ltd.</t>
  </si>
  <si>
    <t>Cedarglen Living</t>
  </si>
  <si>
    <t>The Carlisle Group</t>
  </si>
  <si>
    <t>Amazon</t>
  </si>
  <si>
    <t>Volvo Canada</t>
  </si>
  <si>
    <t>Canadian Natural Resources Ltd. (CNRL)</t>
  </si>
  <si>
    <t>All Seniors Care Living Centres</t>
  </si>
  <si>
    <t>Logel Homes</t>
  </si>
  <si>
    <t>Southgate Mall</t>
  </si>
  <si>
    <t>Kanas Corporation</t>
  </si>
  <si>
    <t>Town of Strathmore</t>
  </si>
  <si>
    <t>Centre Street Church</t>
  </si>
  <si>
    <t>Verve Seniors Living</t>
  </si>
  <si>
    <t>Wellspring Family Resources</t>
  </si>
  <si>
    <t>Choice Properties</t>
  </si>
  <si>
    <t>Triple One Properties</t>
  </si>
  <si>
    <t>Pincher Creek Rotary Club</t>
  </si>
  <si>
    <t>Habitat for Humanity</t>
  </si>
  <si>
    <t>Safeway Canada</t>
  </si>
  <si>
    <t>WindRiver Power Corp. &amp; TC Energy</t>
  </si>
  <si>
    <t>Sobeys Western Region</t>
  </si>
  <si>
    <t>Alberta Environment and Parks</t>
  </si>
  <si>
    <t>GEF Seniors Housing (formerly Greater Edmonton Foundation)</t>
  </si>
  <si>
    <t>76 Group</t>
  </si>
  <si>
    <t>Town of Okotoks</t>
  </si>
  <si>
    <t>Elemental Energy</t>
  </si>
  <si>
    <t>HomeSpace Society</t>
  </si>
  <si>
    <t>Nova Gas Transmission</t>
  </si>
  <si>
    <t>Alpin Sun</t>
  </si>
  <si>
    <t>University of Lethbridge</t>
  </si>
  <si>
    <t>MD of Wood Buffalo</t>
  </si>
  <si>
    <t>Arlington Group</t>
  </si>
  <si>
    <t>Cielo Waste Solutions Corp.</t>
  </si>
  <si>
    <t>Canadian Utilities Limited</t>
  </si>
  <si>
    <t>Centaur Subaru</t>
  </si>
  <si>
    <t>Nautical Lands Group</t>
  </si>
  <si>
    <t>BluEarth Renewables</t>
  </si>
  <si>
    <t>Lethbridge Biogas</t>
  </si>
  <si>
    <t>St. Marys River Irrigation District</t>
  </si>
  <si>
    <t>Campus Suites</t>
  </si>
  <si>
    <t>Lakeland College</t>
  </si>
  <si>
    <t>Calgary Outdoor Swimming Pools Association</t>
  </si>
  <si>
    <t>Harmony House Living</t>
  </si>
  <si>
    <t>Maple Crest Place Limited Partnership</t>
  </si>
  <si>
    <t>River Valley Alliance</t>
  </si>
  <si>
    <t>The Grasslands School Division</t>
  </si>
  <si>
    <t>Town of Okotoks and Foothills County</t>
  </si>
  <si>
    <t>McMurray Metis</t>
  </si>
  <si>
    <t>Town of Vegreville</t>
  </si>
  <si>
    <t>Town of Whitecourt</t>
  </si>
  <si>
    <t>Town of Edson &amp; Yellowhead County</t>
  </si>
  <si>
    <t>Jemm Properties</t>
  </si>
  <si>
    <t>Prominent Homes</t>
  </si>
  <si>
    <t>Prairie Land School Division</t>
  </si>
  <si>
    <t>Rocky Mountain Motorsports</t>
  </si>
  <si>
    <t>Seymour Pacific Developments</t>
  </si>
  <si>
    <t>Labatt Breweries of Canada</t>
  </si>
  <si>
    <t>YWCA Banff</t>
  </si>
  <si>
    <t>Olds College</t>
  </si>
  <si>
    <t>The St. Albert School Division</t>
  </si>
  <si>
    <t>The Battle River School Division</t>
  </si>
  <si>
    <t>Red Crow Community College</t>
  </si>
  <si>
    <t>ONE Properties / Katz Group JV</t>
  </si>
  <si>
    <t>Great Plains MDF Production Inc.</t>
  </si>
  <si>
    <t>BioRefinex Canada</t>
  </si>
  <si>
    <t>Town of Westlock</t>
  </si>
  <si>
    <t>Gregg Distributors</t>
  </si>
  <si>
    <t>Pace Canada LP</t>
  </si>
  <si>
    <t>Newell Regional Services Corporation</t>
  </si>
  <si>
    <t>The Municipality of Crowsnest Pass</t>
  </si>
  <si>
    <t>Westend Regional Sewage Services Commission</t>
  </si>
  <si>
    <t>Sherwood Care</t>
  </si>
  <si>
    <t>Centron Group of Companies</t>
  </si>
  <si>
    <t>Northern Alberta Institute of Technology (NAIT)</t>
  </si>
  <si>
    <t>Edmonton Catholic School District</t>
  </si>
  <si>
    <t>The Greater North Central Francophone Education Region</t>
  </si>
  <si>
    <t>The Black Gold School Division</t>
  </si>
  <si>
    <t>Conestoga Cold Storage</t>
  </si>
  <si>
    <t>Claresholm Solar LP</t>
  </si>
  <si>
    <t>GillBuilt Homes</t>
  </si>
  <si>
    <t>Burnswest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</si>
</sst>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3" fontId="3" fillId="0" borderId="0" xfId="0" applyNumberFormat="1" applyFont="1"/>
    <xf numFmtId="0" fontId="3" fillId="0" borderId="0" xfId="0" applyFont="1"/>
    <xf numFmtId="3" fontId="0" fillId="0" borderId="0" xfId="0" applyNumberFormat="1"/>
    <xf numFmtId="0" fontId="4" fillId="0" borderId="0" xfId="0" applyFont="1"/>
    <xf numFmtId="4" fontId="3" fillId="0" borderId="0" xfId="0" applyNumberFormat="1" applyFont="1"/>
    <xf numFmtId="0" fontId="0" fillId="0" borderId="1" xfId="0" applyBorder="1"/>
    <xf numFmtId="0" fontId="0" fillId="0" borderId="1" xfId="0" applyFont="1" applyBorder="1" applyAlignment="1">
      <alignment horizontal="center" vertical="top"/>
    </xf>
    <xf numFmtId="0" fontId="0" fillId="0" borderId="2" xfId="0" applyFill="1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Fill="1" applyBorder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3"/>
  <sheetViews>
    <sheetView tabSelected="1" workbookViewId="0">
      <selection activeCell="D5" sqref="D5"/>
    </sheetView>
  </sheetViews>
  <sheetFormatPr defaultRowHeight="15" x14ac:dyDescent="0.25"/>
  <cols>
    <col min="1" max="1" width="13.5703125" bestFit="1" customWidth="1"/>
    <col min="2" max="2" width="50.5703125" customWidth="1"/>
    <col min="3" max="3" width="28.140625" bestFit="1" customWidth="1"/>
    <col min="4" max="4" width="23.140625" customWidth="1"/>
    <col min="5" max="5" width="26.5703125" bestFit="1" customWidth="1"/>
    <col min="6" max="6" width="13.28515625" bestFit="1" customWidth="1"/>
    <col min="7" max="7" width="20.28515625" bestFit="1" customWidth="1"/>
    <col min="8" max="8" width="10.85546875" bestFit="1" customWidth="1"/>
    <col min="9" max="9" width="69.85546875" bestFit="1" customWidth="1"/>
    <col min="10" max="10" width="17.42578125" bestFit="1" customWidth="1"/>
    <col min="11" max="11" width="19.140625" bestFit="1" customWidth="1"/>
    <col min="12" max="12" width="15.140625" style="3" bestFit="1" customWidth="1"/>
    <col min="13" max="13" width="8" style="3" bestFit="1" customWidth="1"/>
    <col min="14" max="14" width="16.7109375" bestFit="1" customWidth="1"/>
    <col min="15" max="15" width="12.28515625" bestFit="1" customWidth="1"/>
    <col min="16" max="16" width="13.7109375" bestFit="1" customWidth="1"/>
    <col min="17" max="17" width="15.140625" bestFit="1" customWidth="1"/>
  </cols>
  <sheetData>
    <row r="1" spans="1:17" x14ac:dyDescent="0.25">
      <c r="A1" s="1" t="s">
        <v>2</v>
      </c>
      <c r="B1" s="1" t="s">
        <v>79</v>
      </c>
      <c r="C1" s="1" t="s">
        <v>0</v>
      </c>
      <c r="D1" s="1" t="s">
        <v>782</v>
      </c>
      <c r="E1" s="1" t="s">
        <v>783</v>
      </c>
      <c r="F1" s="1" t="s">
        <v>784</v>
      </c>
      <c r="G1" s="1" t="s">
        <v>1</v>
      </c>
      <c r="H1" s="1" t="s">
        <v>942</v>
      </c>
      <c r="I1" s="1" t="s">
        <v>943</v>
      </c>
      <c r="J1" s="1" t="s">
        <v>944</v>
      </c>
      <c r="K1" s="1" t="s">
        <v>945</v>
      </c>
      <c r="L1" s="12" t="s">
        <v>61</v>
      </c>
      <c r="M1" s="12" t="s">
        <v>62</v>
      </c>
      <c r="N1" s="12" t="s">
        <v>71</v>
      </c>
      <c r="O1" s="13" t="s">
        <v>77</v>
      </c>
      <c r="P1" s="14" t="s">
        <v>76</v>
      </c>
      <c r="Q1" s="15" t="s">
        <v>78</v>
      </c>
    </row>
    <row r="2" spans="1:17" x14ac:dyDescent="0.25">
      <c r="A2" s="11">
        <v>7</v>
      </c>
      <c r="B2" t="s">
        <v>80</v>
      </c>
      <c r="C2">
        <v>3000</v>
      </c>
      <c r="D2" t="s">
        <v>785</v>
      </c>
      <c r="E2">
        <v>2021</v>
      </c>
      <c r="F2" t="s">
        <v>786</v>
      </c>
      <c r="G2" t="s">
        <v>3</v>
      </c>
      <c r="H2" t="s">
        <v>946</v>
      </c>
      <c r="I2" t="s">
        <v>947</v>
      </c>
      <c r="J2">
        <v>51.172500610351598</v>
      </c>
      <c r="K2">
        <v>-113.975799560547</v>
      </c>
      <c r="L2" s="2">
        <v>11000000</v>
      </c>
      <c r="M2" s="3" t="s">
        <v>63</v>
      </c>
      <c r="N2">
        <f t="shared" ref="N2:N65" si="0">IFERROR(C2/L2*1000,0)</f>
        <v>0.27272727272727276</v>
      </c>
      <c r="O2">
        <f>VLOOKUP($G2,Calcs!$A$1:$G$59,6,FALSE)</f>
        <v>0.30309164537738104</v>
      </c>
      <c r="P2">
        <f>VLOOKUP($G2,Calcs!$A$1:$G$59,7,FALSE)</f>
        <v>0.64948209723724515</v>
      </c>
      <c r="Q2" t="str">
        <f>IF(N2=0,"No Enough Data",IF(N2&lt;O2,"Too Cheap",IF(N2&gt;P2,"Too Expensive","In the Range")))</f>
        <v>Too Cheap</v>
      </c>
    </row>
    <row r="3" spans="1:17" x14ac:dyDescent="0.25">
      <c r="A3" s="1">
        <v>11</v>
      </c>
      <c r="B3" t="s">
        <v>81</v>
      </c>
      <c r="C3">
        <v>22</v>
      </c>
      <c r="D3" t="s">
        <v>785</v>
      </c>
      <c r="E3">
        <v>2020</v>
      </c>
      <c r="F3" t="s">
        <v>787</v>
      </c>
      <c r="G3" t="s">
        <v>4</v>
      </c>
      <c r="H3" t="s">
        <v>946</v>
      </c>
      <c r="I3" t="s">
        <v>948</v>
      </c>
      <c r="J3">
        <v>50.931720733642599</v>
      </c>
      <c r="K3">
        <v>-113.970596313477</v>
      </c>
      <c r="L3" s="2">
        <v>850000</v>
      </c>
      <c r="M3" s="3" t="s">
        <v>63</v>
      </c>
      <c r="N3">
        <f t="shared" si="0"/>
        <v>2.5882352941176471E-2</v>
      </c>
      <c r="O3">
        <f>VLOOKUP($G3,Calcs!$A$1:$G$59,6,FALSE)</f>
        <v>0.18655918729741774</v>
      </c>
      <c r="P3">
        <f>VLOOKUP($G3,Calcs!$A$1:$G$59,7,FALSE)</f>
        <v>0.39976968706589522</v>
      </c>
      <c r="Q3" t="str">
        <f t="shared" ref="Q3:Q66" si="1">IF(N3=0,"No Enough Data",IF(N3&lt;O3,"Too Cheap",IF(N3&gt;P3,"Too Expensive","In the Range")))</f>
        <v>Too Cheap</v>
      </c>
    </row>
    <row r="4" spans="1:17" x14ac:dyDescent="0.25">
      <c r="A4" s="1">
        <v>22</v>
      </c>
      <c r="B4" t="s">
        <v>82</v>
      </c>
      <c r="C4">
        <v>100</v>
      </c>
      <c r="D4" t="s">
        <v>785</v>
      </c>
      <c r="E4">
        <v>2021</v>
      </c>
      <c r="F4" t="s">
        <v>788</v>
      </c>
      <c r="G4" t="s">
        <v>5</v>
      </c>
      <c r="H4" t="s">
        <v>949</v>
      </c>
      <c r="I4" t="s">
        <v>950</v>
      </c>
      <c r="J4">
        <v>51.046070098877003</v>
      </c>
      <c r="K4">
        <v>-114.076614379883</v>
      </c>
      <c r="L4" s="2">
        <v>250000</v>
      </c>
      <c r="M4" s="3" t="s">
        <v>63</v>
      </c>
      <c r="N4">
        <f t="shared" si="0"/>
        <v>0.4</v>
      </c>
      <c r="O4">
        <f>VLOOKUP($G4,Calcs!$A$1:$G$59,6,FALSE)</f>
        <v>0.27999999999999997</v>
      </c>
      <c r="P4">
        <f>VLOOKUP($G4,Calcs!$A$1:$G$59,7,FALSE)</f>
        <v>0.60000000000000009</v>
      </c>
      <c r="Q4" t="str">
        <f t="shared" si="1"/>
        <v>In the Range</v>
      </c>
    </row>
    <row r="5" spans="1:17" x14ac:dyDescent="0.25">
      <c r="A5" s="1">
        <v>26</v>
      </c>
      <c r="B5" t="s">
        <v>83</v>
      </c>
      <c r="C5">
        <v>72.8</v>
      </c>
      <c r="D5" t="s">
        <v>785</v>
      </c>
      <c r="E5">
        <v>2027</v>
      </c>
      <c r="F5" t="s">
        <v>787</v>
      </c>
      <c r="G5" t="s">
        <v>4</v>
      </c>
      <c r="H5" t="s">
        <v>949</v>
      </c>
      <c r="I5" t="s">
        <v>951</v>
      </c>
      <c r="J5">
        <v>50.9668998718262</v>
      </c>
      <c r="K5">
        <v>-114.002899169922</v>
      </c>
      <c r="L5" s="2">
        <v>512000</v>
      </c>
      <c r="M5" s="3" t="s">
        <v>63</v>
      </c>
      <c r="N5">
        <f t="shared" si="0"/>
        <v>0.14218749999999999</v>
      </c>
      <c r="O5">
        <f>VLOOKUP($G5,Calcs!$A$1:$G$59,6,FALSE)</f>
        <v>0.18655918729741774</v>
      </c>
      <c r="P5">
        <f>VLOOKUP($G5,Calcs!$A$1:$G$59,7,FALSE)</f>
        <v>0.39976968706589522</v>
      </c>
      <c r="Q5" t="str">
        <f t="shared" si="1"/>
        <v>Too Cheap</v>
      </c>
    </row>
    <row r="6" spans="1:17" x14ac:dyDescent="0.25">
      <c r="A6" s="1">
        <v>32</v>
      </c>
      <c r="B6" t="s">
        <v>84</v>
      </c>
      <c r="C6">
        <v>5</v>
      </c>
      <c r="D6" t="s">
        <v>785</v>
      </c>
      <c r="E6">
        <v>2027</v>
      </c>
      <c r="F6" t="s">
        <v>788</v>
      </c>
      <c r="G6" t="s">
        <v>6</v>
      </c>
      <c r="H6" t="s">
        <v>949</v>
      </c>
      <c r="I6" t="s">
        <v>952</v>
      </c>
      <c r="J6">
        <v>51.162040710449197</v>
      </c>
      <c r="K6">
        <v>-114.16091156005901</v>
      </c>
      <c r="L6" s="4">
        <f>1500*100</f>
        <v>150000</v>
      </c>
      <c r="M6" s="3" t="s">
        <v>63</v>
      </c>
      <c r="N6">
        <f t="shared" si="0"/>
        <v>3.3333333333333333E-2</v>
      </c>
      <c r="O6">
        <f>VLOOKUP($G6,Calcs!$A$1:$G$59,6,FALSE)</f>
        <v>2.3333333333333331E-2</v>
      </c>
      <c r="P6">
        <f>VLOOKUP($G6,Calcs!$A$1:$G$59,7,FALSE)</f>
        <v>0.05</v>
      </c>
      <c r="Q6" t="str">
        <f t="shared" si="1"/>
        <v>In the Range</v>
      </c>
    </row>
    <row r="7" spans="1:17" x14ac:dyDescent="0.25">
      <c r="A7" s="1">
        <v>33</v>
      </c>
      <c r="B7" t="s">
        <v>85</v>
      </c>
      <c r="C7">
        <v>50</v>
      </c>
      <c r="D7" t="s">
        <v>789</v>
      </c>
      <c r="E7">
        <v>2027</v>
      </c>
      <c r="F7" t="s">
        <v>787</v>
      </c>
      <c r="G7" t="s">
        <v>7</v>
      </c>
      <c r="H7" t="s">
        <v>949</v>
      </c>
      <c r="I7" t="s">
        <v>953</v>
      </c>
      <c r="J7">
        <v>51.200000762939503</v>
      </c>
      <c r="K7">
        <v>-113.98000335693401</v>
      </c>
      <c r="L7" s="2">
        <v>500000</v>
      </c>
      <c r="M7" s="3" t="s">
        <v>63</v>
      </c>
      <c r="N7">
        <f t="shared" si="0"/>
        <v>0.1</v>
      </c>
      <c r="O7">
        <f>VLOOKUP($G7,Calcs!$A$1:$G$59,6,FALSE)</f>
        <v>6.8870967741935477E-2</v>
      </c>
      <c r="P7">
        <f>VLOOKUP($G7,Calcs!$A$1:$G$59,7,FALSE)</f>
        <v>0.14758064516129032</v>
      </c>
      <c r="Q7" t="str">
        <f t="shared" si="1"/>
        <v>In the Range</v>
      </c>
    </row>
    <row r="8" spans="1:17" x14ac:dyDescent="0.25">
      <c r="A8" s="1">
        <v>38</v>
      </c>
      <c r="B8" t="s">
        <v>86</v>
      </c>
      <c r="C8">
        <v>40</v>
      </c>
      <c r="D8" t="s">
        <v>785</v>
      </c>
      <c r="E8">
        <v>2022</v>
      </c>
      <c r="F8" t="s">
        <v>790</v>
      </c>
      <c r="G8" t="s">
        <v>8</v>
      </c>
      <c r="H8" t="s">
        <v>949</v>
      </c>
      <c r="I8" t="s">
        <v>954</v>
      </c>
      <c r="J8">
        <v>51.040259738664012</v>
      </c>
      <c r="K8">
        <v>-114.0508985523411</v>
      </c>
      <c r="L8" s="2">
        <v>45000</v>
      </c>
      <c r="M8" s="3" t="s">
        <v>63</v>
      </c>
      <c r="N8">
        <f t="shared" si="0"/>
        <v>0.88888888888888895</v>
      </c>
      <c r="O8">
        <f>VLOOKUP($G8,Calcs!$A$1:$G$59,6,FALSE)</f>
        <v>1.2093770070648682</v>
      </c>
      <c r="P8">
        <f>VLOOKUP($G8,Calcs!$A$1:$G$59,7,FALSE)</f>
        <v>2.5915221579961463</v>
      </c>
      <c r="Q8" t="str">
        <f t="shared" si="1"/>
        <v>Too Cheap</v>
      </c>
    </row>
    <row r="9" spans="1:17" x14ac:dyDescent="0.25">
      <c r="A9" s="1">
        <v>41</v>
      </c>
      <c r="B9" t="s">
        <v>87</v>
      </c>
      <c r="C9">
        <v>25</v>
      </c>
      <c r="D9" t="s">
        <v>791</v>
      </c>
      <c r="E9">
        <v>2027</v>
      </c>
      <c r="F9" t="s">
        <v>786</v>
      </c>
      <c r="G9" t="s">
        <v>3</v>
      </c>
      <c r="H9" t="s">
        <v>949</v>
      </c>
      <c r="I9" t="s">
        <v>955</v>
      </c>
      <c r="J9">
        <v>55.727401733398402</v>
      </c>
      <c r="K9">
        <v>-117.10500335693401</v>
      </c>
      <c r="M9" s="3" t="s">
        <v>63</v>
      </c>
      <c r="N9">
        <f t="shared" si="0"/>
        <v>0</v>
      </c>
      <c r="O9">
        <f>VLOOKUP($G9,Calcs!$A$1:$G$59,6,FALSE)</f>
        <v>0.30309164537738104</v>
      </c>
      <c r="P9">
        <f>VLOOKUP($G9,Calcs!$A$1:$G$59,7,FALSE)</f>
        <v>0.64948209723724515</v>
      </c>
      <c r="Q9" t="str">
        <f t="shared" si="1"/>
        <v>No Enough Data</v>
      </c>
    </row>
    <row r="10" spans="1:17" x14ac:dyDescent="0.25">
      <c r="A10" s="1">
        <v>44</v>
      </c>
      <c r="B10" t="s">
        <v>88</v>
      </c>
      <c r="C10">
        <v>23.2</v>
      </c>
      <c r="D10" t="s">
        <v>785</v>
      </c>
      <c r="E10">
        <v>2027</v>
      </c>
      <c r="F10" t="s">
        <v>787</v>
      </c>
      <c r="G10" t="s">
        <v>9</v>
      </c>
      <c r="H10" t="s">
        <v>949</v>
      </c>
      <c r="I10" t="s">
        <v>956</v>
      </c>
      <c r="J10">
        <v>51.018409729003899</v>
      </c>
      <c r="K10">
        <v>-114.052047729492</v>
      </c>
      <c r="L10"/>
      <c r="M10" s="3" t="s">
        <v>63</v>
      </c>
      <c r="N10">
        <f t="shared" si="0"/>
        <v>0</v>
      </c>
      <c r="O10">
        <f>VLOOKUP($G10,Calcs!$A$1:$G$59,6,FALSE)</f>
        <v>9.1401851851851845E-2</v>
      </c>
      <c r="P10">
        <f>VLOOKUP($G10,Calcs!$A$1:$G$59,7,FALSE)</f>
        <v>0.1958611111111111</v>
      </c>
      <c r="Q10" t="str">
        <f t="shared" si="1"/>
        <v>No Enough Data</v>
      </c>
    </row>
    <row r="11" spans="1:17" x14ac:dyDescent="0.25">
      <c r="A11" s="1">
        <v>52</v>
      </c>
      <c r="B11" t="s">
        <v>89</v>
      </c>
      <c r="C11">
        <v>10.4</v>
      </c>
      <c r="D11" t="s">
        <v>792</v>
      </c>
      <c r="E11">
        <v>2027</v>
      </c>
      <c r="F11" t="s">
        <v>793</v>
      </c>
      <c r="G11" t="s">
        <v>10</v>
      </c>
      <c r="H11" t="s">
        <v>949</v>
      </c>
      <c r="I11" t="s">
        <v>957</v>
      </c>
      <c r="J11">
        <v>55.926998138427699</v>
      </c>
      <c r="K11">
        <v>-119.199996948242</v>
      </c>
      <c r="L11"/>
      <c r="M11" s="3" t="s">
        <v>64</v>
      </c>
      <c r="N11">
        <f t="shared" si="0"/>
        <v>0</v>
      </c>
      <c r="O11">
        <f>VLOOKUP($G11,Calcs!$A$1:$G$59,6,FALSE)</f>
        <v>19720.335023876538</v>
      </c>
      <c r="P11">
        <f>VLOOKUP($G11,Calcs!$A$1:$G$59,7,FALSE)</f>
        <v>42257.860765449725</v>
      </c>
      <c r="Q11" t="str">
        <f t="shared" si="1"/>
        <v>No Enough Data</v>
      </c>
    </row>
    <row r="12" spans="1:17" x14ac:dyDescent="0.25">
      <c r="A12" s="1">
        <v>58</v>
      </c>
      <c r="B12" t="s">
        <v>90</v>
      </c>
      <c r="C12">
        <v>13.2</v>
      </c>
      <c r="D12" t="s">
        <v>785</v>
      </c>
      <c r="E12">
        <v>2027</v>
      </c>
      <c r="F12" t="s">
        <v>787</v>
      </c>
      <c r="G12" t="s">
        <v>7</v>
      </c>
      <c r="H12" t="s">
        <v>949</v>
      </c>
      <c r="I12" t="s">
        <v>958</v>
      </c>
      <c r="J12">
        <v>50.968700408935497</v>
      </c>
      <c r="K12">
        <v>-113.87709808349599</v>
      </c>
      <c r="L12"/>
      <c r="M12" s="3" t="s">
        <v>63</v>
      </c>
      <c r="N12">
        <f t="shared" si="0"/>
        <v>0</v>
      </c>
      <c r="O12">
        <f>VLOOKUP($G12,Calcs!$A$1:$G$59,6,FALSE)</f>
        <v>6.8870967741935477E-2</v>
      </c>
      <c r="P12">
        <f>VLOOKUP($G12,Calcs!$A$1:$G$59,7,FALSE)</f>
        <v>0.14758064516129032</v>
      </c>
      <c r="Q12" t="str">
        <f t="shared" si="1"/>
        <v>No Enough Data</v>
      </c>
    </row>
    <row r="13" spans="1:17" x14ac:dyDescent="0.25">
      <c r="A13" s="1">
        <v>59</v>
      </c>
      <c r="B13" t="s">
        <v>91</v>
      </c>
      <c r="C13">
        <v>12.3</v>
      </c>
      <c r="D13" t="s">
        <v>785</v>
      </c>
      <c r="E13">
        <v>2015</v>
      </c>
      <c r="F13" t="s">
        <v>793</v>
      </c>
      <c r="G13" t="s">
        <v>11</v>
      </c>
      <c r="H13" t="s">
        <v>959</v>
      </c>
      <c r="I13" t="s">
        <v>960</v>
      </c>
      <c r="J13">
        <v>51.080001831054702</v>
      </c>
      <c r="K13">
        <v>-114.050003051758</v>
      </c>
      <c r="L13"/>
      <c r="M13" s="3" t="s">
        <v>63</v>
      </c>
      <c r="N13">
        <f t="shared" si="0"/>
        <v>0</v>
      </c>
      <c r="O13">
        <f>VLOOKUP($G13,Calcs!$A$1:$G$59,6,FALSE)</f>
        <v>141651.28205128203</v>
      </c>
      <c r="P13">
        <f>VLOOKUP($G13,Calcs!$A$1:$G$59,7,FALSE)</f>
        <v>303538.4615384615</v>
      </c>
      <c r="Q13" t="str">
        <f t="shared" si="1"/>
        <v>No Enough Data</v>
      </c>
    </row>
    <row r="14" spans="1:17" x14ac:dyDescent="0.25">
      <c r="A14" s="1">
        <v>61</v>
      </c>
      <c r="B14" t="s">
        <v>92</v>
      </c>
      <c r="C14">
        <v>20</v>
      </c>
      <c r="D14" t="s">
        <v>794</v>
      </c>
      <c r="E14">
        <v>2020</v>
      </c>
      <c r="F14" t="s">
        <v>787</v>
      </c>
      <c r="G14" t="s">
        <v>9</v>
      </c>
      <c r="H14" t="s">
        <v>949</v>
      </c>
      <c r="I14" t="s">
        <v>961</v>
      </c>
      <c r="J14">
        <v>53.545372009277301</v>
      </c>
      <c r="K14">
        <v>-113.30442810058599</v>
      </c>
      <c r="M14" s="3" t="s">
        <v>63</v>
      </c>
      <c r="N14">
        <f t="shared" si="0"/>
        <v>0</v>
      </c>
      <c r="O14">
        <f>VLOOKUP($G14,Calcs!$A$1:$G$59,6,FALSE)</f>
        <v>9.1401851851851845E-2</v>
      </c>
      <c r="P14">
        <f>VLOOKUP($G14,Calcs!$A$1:$G$59,7,FALSE)</f>
        <v>0.1958611111111111</v>
      </c>
      <c r="Q14" t="str">
        <f t="shared" si="1"/>
        <v>No Enough Data</v>
      </c>
    </row>
    <row r="15" spans="1:17" x14ac:dyDescent="0.25">
      <c r="A15" s="1">
        <v>67</v>
      </c>
      <c r="B15" t="s">
        <v>93</v>
      </c>
      <c r="C15">
        <v>9.8000000000000007</v>
      </c>
      <c r="D15" t="s">
        <v>785</v>
      </c>
      <c r="E15">
        <v>2027</v>
      </c>
      <c r="F15" t="s">
        <v>787</v>
      </c>
      <c r="G15" t="s">
        <v>4</v>
      </c>
      <c r="H15" t="s">
        <v>949</v>
      </c>
      <c r="I15" t="s">
        <v>961</v>
      </c>
      <c r="J15">
        <v>51.056896209716797</v>
      </c>
      <c r="K15">
        <v>-113.991050720215</v>
      </c>
      <c r="L15"/>
      <c r="M15" s="3" t="s">
        <v>63</v>
      </c>
      <c r="N15">
        <f t="shared" si="0"/>
        <v>0</v>
      </c>
      <c r="O15">
        <f>VLOOKUP($G15,Calcs!$A$1:$G$59,6,FALSE)</f>
        <v>0.18655918729741774</v>
      </c>
      <c r="P15">
        <f>VLOOKUP($G15,Calcs!$A$1:$G$59,7,FALSE)</f>
        <v>0.39976968706589522</v>
      </c>
      <c r="Q15" t="str">
        <f t="shared" si="1"/>
        <v>No Enough Data</v>
      </c>
    </row>
    <row r="16" spans="1:17" x14ac:dyDescent="0.25">
      <c r="A16" s="1">
        <v>68</v>
      </c>
      <c r="B16" t="s">
        <v>94</v>
      </c>
      <c r="C16">
        <v>9.5</v>
      </c>
      <c r="D16" t="s">
        <v>785</v>
      </c>
      <c r="E16">
        <v>2016</v>
      </c>
      <c r="F16" t="s">
        <v>787</v>
      </c>
      <c r="G16" t="s">
        <v>4</v>
      </c>
      <c r="H16" t="s">
        <v>959</v>
      </c>
      <c r="I16" t="s">
        <v>962</v>
      </c>
      <c r="J16">
        <v>50.991237640380902</v>
      </c>
      <c r="K16">
        <v>-113.943489074707</v>
      </c>
      <c r="L16"/>
      <c r="M16" s="3" t="s">
        <v>63</v>
      </c>
      <c r="N16">
        <f t="shared" si="0"/>
        <v>0</v>
      </c>
      <c r="O16">
        <f>VLOOKUP($G16,Calcs!$A$1:$G$59,6,FALSE)</f>
        <v>0.18655918729741774</v>
      </c>
      <c r="P16">
        <f>VLOOKUP($G16,Calcs!$A$1:$G$59,7,FALSE)</f>
        <v>0.39976968706589522</v>
      </c>
      <c r="Q16" t="str">
        <f t="shared" si="1"/>
        <v>No Enough Data</v>
      </c>
    </row>
    <row r="17" spans="1:17" x14ac:dyDescent="0.25">
      <c r="A17" s="1">
        <v>70</v>
      </c>
      <c r="B17" t="s">
        <v>95</v>
      </c>
      <c r="C17">
        <v>8.1</v>
      </c>
      <c r="D17" t="s">
        <v>785</v>
      </c>
      <c r="E17">
        <v>2027</v>
      </c>
      <c r="F17" t="s">
        <v>787</v>
      </c>
      <c r="G17" t="s">
        <v>12</v>
      </c>
      <c r="H17" t="s">
        <v>949</v>
      </c>
      <c r="I17" t="s">
        <v>963</v>
      </c>
      <c r="J17">
        <v>51.0460014343262</v>
      </c>
      <c r="K17">
        <v>-114.067001342773</v>
      </c>
      <c r="L17"/>
      <c r="M17" s="3" t="s">
        <v>63</v>
      </c>
      <c r="N17">
        <f t="shared" si="0"/>
        <v>0</v>
      </c>
      <c r="O17">
        <f>VLOOKUP($G17,Calcs!$A$1:$G$59,6,FALSE)</f>
        <v>0.46666666666666662</v>
      </c>
      <c r="P17">
        <f>VLOOKUP($G17,Calcs!$A$1:$G$59,7,FALSE)</f>
        <v>1</v>
      </c>
      <c r="Q17" t="str">
        <f t="shared" si="1"/>
        <v>No Enough Data</v>
      </c>
    </row>
    <row r="18" spans="1:17" x14ac:dyDescent="0.25">
      <c r="A18" s="1">
        <v>72</v>
      </c>
      <c r="B18" t="s">
        <v>96</v>
      </c>
      <c r="C18">
        <v>7.5</v>
      </c>
      <c r="D18" t="s">
        <v>785</v>
      </c>
      <c r="E18">
        <v>2027</v>
      </c>
      <c r="F18" t="s">
        <v>795</v>
      </c>
      <c r="G18" t="s">
        <v>13</v>
      </c>
      <c r="H18" t="s">
        <v>949</v>
      </c>
      <c r="I18" t="s">
        <v>964</v>
      </c>
      <c r="J18">
        <v>51.076999664306598</v>
      </c>
      <c r="K18">
        <v>-114.020515441895</v>
      </c>
      <c r="L18"/>
      <c r="M18" s="3" t="s">
        <v>63</v>
      </c>
      <c r="N18">
        <f t="shared" si="0"/>
        <v>0</v>
      </c>
      <c r="O18">
        <f>VLOOKUP($G18,Calcs!$A$1:$G$59,6,FALSE)</f>
        <v>280.23739144143383</v>
      </c>
      <c r="P18">
        <f>VLOOKUP($G18,Calcs!$A$1:$G$59,7,FALSE)</f>
        <v>600.50869594592973</v>
      </c>
      <c r="Q18" t="str">
        <f t="shared" si="1"/>
        <v>No Enough Data</v>
      </c>
    </row>
    <row r="19" spans="1:17" x14ac:dyDescent="0.25">
      <c r="A19" s="1">
        <v>74</v>
      </c>
      <c r="B19" t="s">
        <v>97</v>
      </c>
      <c r="C19">
        <v>7.5</v>
      </c>
      <c r="D19" t="s">
        <v>796</v>
      </c>
      <c r="E19">
        <v>2015</v>
      </c>
      <c r="F19" t="s">
        <v>787</v>
      </c>
      <c r="G19" t="s">
        <v>4</v>
      </c>
      <c r="H19" t="s">
        <v>959</v>
      </c>
      <c r="I19" t="s">
        <v>965</v>
      </c>
      <c r="J19">
        <v>53.413894653320298</v>
      </c>
      <c r="K19">
        <v>-113.480850219727</v>
      </c>
      <c r="L19"/>
      <c r="M19" s="3" t="s">
        <v>63</v>
      </c>
      <c r="N19">
        <f t="shared" si="0"/>
        <v>0</v>
      </c>
      <c r="O19">
        <f>VLOOKUP($G19,Calcs!$A$1:$G$59,6,FALSE)</f>
        <v>0.18655918729741774</v>
      </c>
      <c r="P19">
        <f>VLOOKUP($G19,Calcs!$A$1:$G$59,7,FALSE)</f>
        <v>0.39976968706589522</v>
      </c>
      <c r="Q19" t="str">
        <f t="shared" si="1"/>
        <v>No Enough Data</v>
      </c>
    </row>
    <row r="20" spans="1:17" x14ac:dyDescent="0.25">
      <c r="A20" s="1">
        <v>76</v>
      </c>
      <c r="B20" t="s">
        <v>98</v>
      </c>
      <c r="C20">
        <v>7</v>
      </c>
      <c r="D20" t="s">
        <v>797</v>
      </c>
      <c r="E20">
        <v>2027</v>
      </c>
      <c r="F20" t="s">
        <v>787</v>
      </c>
      <c r="G20" t="s">
        <v>4</v>
      </c>
      <c r="H20" t="s">
        <v>949</v>
      </c>
      <c r="I20" t="s">
        <v>966</v>
      </c>
      <c r="J20">
        <v>53.328437805175803</v>
      </c>
      <c r="K20">
        <v>-113.54078674316401</v>
      </c>
      <c r="L20"/>
      <c r="M20" s="3" t="s">
        <v>63</v>
      </c>
      <c r="N20">
        <f t="shared" si="0"/>
        <v>0</v>
      </c>
      <c r="O20">
        <f>VLOOKUP($G20,Calcs!$A$1:$G$59,6,FALSE)</f>
        <v>0.18655918729741774</v>
      </c>
      <c r="P20">
        <f>VLOOKUP($G20,Calcs!$A$1:$G$59,7,FALSE)</f>
        <v>0.39976968706589522</v>
      </c>
      <c r="Q20" t="str">
        <f t="shared" si="1"/>
        <v>No Enough Data</v>
      </c>
    </row>
    <row r="21" spans="1:17" x14ac:dyDescent="0.25">
      <c r="A21" s="1">
        <v>80</v>
      </c>
      <c r="B21" t="s">
        <v>99</v>
      </c>
      <c r="C21">
        <v>6.3</v>
      </c>
      <c r="D21" t="s">
        <v>785</v>
      </c>
      <c r="E21">
        <v>2027</v>
      </c>
      <c r="F21" t="s">
        <v>787</v>
      </c>
      <c r="G21" t="s">
        <v>4</v>
      </c>
      <c r="H21" t="s">
        <v>949</v>
      </c>
      <c r="I21" t="s">
        <v>967</v>
      </c>
      <c r="J21">
        <v>50.953369140625</v>
      </c>
      <c r="K21">
        <v>-113.99611663818401</v>
      </c>
      <c r="L21"/>
      <c r="M21" s="3" t="s">
        <v>63</v>
      </c>
      <c r="N21">
        <f t="shared" si="0"/>
        <v>0</v>
      </c>
      <c r="O21">
        <f>VLOOKUP($G21,Calcs!$A$1:$G$59,6,FALSE)</f>
        <v>0.18655918729741774</v>
      </c>
      <c r="P21">
        <f>VLOOKUP($G21,Calcs!$A$1:$G$59,7,FALSE)</f>
        <v>0.39976968706589522</v>
      </c>
      <c r="Q21" t="str">
        <f t="shared" si="1"/>
        <v>No Enough Data</v>
      </c>
    </row>
    <row r="22" spans="1:17" x14ac:dyDescent="0.25">
      <c r="A22" s="1">
        <v>89</v>
      </c>
      <c r="B22" t="s">
        <v>100</v>
      </c>
      <c r="C22">
        <v>5</v>
      </c>
      <c r="D22" t="s">
        <v>798</v>
      </c>
      <c r="E22">
        <v>2027</v>
      </c>
      <c r="F22" t="s">
        <v>786</v>
      </c>
      <c r="G22" t="s">
        <v>14</v>
      </c>
      <c r="H22" t="s">
        <v>949</v>
      </c>
      <c r="I22" t="s">
        <v>968</v>
      </c>
      <c r="J22">
        <v>53.553859710693402</v>
      </c>
      <c r="K22">
        <v>-113.93662261962901</v>
      </c>
      <c r="M22" s="3" t="s">
        <v>63</v>
      </c>
      <c r="N22">
        <f t="shared" si="0"/>
        <v>0</v>
      </c>
      <c r="O22">
        <f>VLOOKUP($G22,Calcs!$A$1:$G$59,6,FALSE)</f>
        <v>0.18333333333333332</v>
      </c>
      <c r="P22">
        <f>VLOOKUP($G22,Calcs!$A$1:$G$59,7,FALSE)</f>
        <v>0.3928571428571429</v>
      </c>
      <c r="Q22" t="str">
        <f t="shared" si="1"/>
        <v>No Enough Data</v>
      </c>
    </row>
    <row r="23" spans="1:17" x14ac:dyDescent="0.25">
      <c r="A23" s="1">
        <v>94</v>
      </c>
      <c r="B23" t="s">
        <v>101</v>
      </c>
      <c r="C23">
        <v>400</v>
      </c>
      <c r="D23" t="s">
        <v>785</v>
      </c>
      <c r="E23">
        <v>2021</v>
      </c>
      <c r="F23" t="s">
        <v>786</v>
      </c>
      <c r="G23" t="s">
        <v>3</v>
      </c>
      <c r="H23" t="s">
        <v>949</v>
      </c>
      <c r="I23" t="s">
        <v>969</v>
      </c>
      <c r="J23">
        <v>51.084422961378792</v>
      </c>
      <c r="K23">
        <v>-114.24362897872921</v>
      </c>
      <c r="L23" s="3">
        <v>650000</v>
      </c>
      <c r="M23" s="3" t="s">
        <v>63</v>
      </c>
      <c r="N23">
        <f t="shared" si="0"/>
        <v>0.61538461538461542</v>
      </c>
      <c r="O23">
        <f>VLOOKUP($G23,Calcs!$A$1:$G$59,6,FALSE)</f>
        <v>0.30309164537738104</v>
      </c>
      <c r="P23">
        <f>VLOOKUP($G23,Calcs!$A$1:$G$59,7,FALSE)</f>
        <v>0.64948209723724515</v>
      </c>
      <c r="Q23" t="str">
        <f t="shared" si="1"/>
        <v>In the Range</v>
      </c>
    </row>
    <row r="24" spans="1:17" x14ac:dyDescent="0.25">
      <c r="A24" s="1">
        <v>97</v>
      </c>
      <c r="B24" t="s">
        <v>102</v>
      </c>
      <c r="C24">
        <v>400</v>
      </c>
      <c r="D24" t="s">
        <v>796</v>
      </c>
      <c r="E24">
        <v>2019</v>
      </c>
      <c r="F24" t="s">
        <v>788</v>
      </c>
      <c r="G24" t="s">
        <v>15</v>
      </c>
      <c r="H24" t="s">
        <v>959</v>
      </c>
      <c r="I24" t="s">
        <v>970</v>
      </c>
      <c r="J24">
        <v>53.544918060302699</v>
      </c>
      <c r="K24">
        <v>-113.503372192383</v>
      </c>
      <c r="L24" s="3">
        <v>33000</v>
      </c>
      <c r="M24" s="3" t="s">
        <v>63</v>
      </c>
      <c r="N24">
        <f t="shared" si="0"/>
        <v>12.121212121212121</v>
      </c>
      <c r="O24">
        <f>VLOOKUP($G24,Calcs!$A$1:$G$59,6,FALSE)</f>
        <v>25.242424242424242</v>
      </c>
      <c r="P24">
        <f>VLOOKUP($G24,Calcs!$A$1:$G$59,7,FALSE)</f>
        <v>54.090909090909093</v>
      </c>
      <c r="Q24" t="str">
        <f t="shared" si="1"/>
        <v>Too Cheap</v>
      </c>
    </row>
    <row r="25" spans="1:17" x14ac:dyDescent="0.25">
      <c r="A25" s="1">
        <v>98</v>
      </c>
      <c r="B25" t="s">
        <v>103</v>
      </c>
      <c r="C25">
        <v>130</v>
      </c>
      <c r="D25" t="s">
        <v>785</v>
      </c>
      <c r="E25">
        <v>2020</v>
      </c>
      <c r="F25" t="s">
        <v>786</v>
      </c>
      <c r="G25" t="s">
        <v>3</v>
      </c>
      <c r="H25" t="s">
        <v>946</v>
      </c>
      <c r="I25" t="s">
        <v>950</v>
      </c>
      <c r="J25">
        <v>51.043235778808601</v>
      </c>
      <c r="K25">
        <v>-114.060684204102</v>
      </c>
      <c r="M25" s="3" t="s">
        <v>63</v>
      </c>
      <c r="N25">
        <f t="shared" si="0"/>
        <v>0</v>
      </c>
      <c r="O25">
        <f>VLOOKUP($G25,Calcs!$A$1:$G$59,6,FALSE)</f>
        <v>0.30309164537738104</v>
      </c>
      <c r="P25">
        <f>VLOOKUP($G25,Calcs!$A$1:$G$59,7,FALSE)</f>
        <v>0.64948209723724515</v>
      </c>
      <c r="Q25" t="str">
        <f t="shared" si="1"/>
        <v>No Enough Data</v>
      </c>
    </row>
    <row r="26" spans="1:17" x14ac:dyDescent="0.25">
      <c r="A26" s="1">
        <v>100</v>
      </c>
      <c r="B26" t="s">
        <v>104</v>
      </c>
      <c r="C26">
        <v>75</v>
      </c>
      <c r="D26" t="s">
        <v>785</v>
      </c>
      <c r="E26">
        <v>2017</v>
      </c>
      <c r="F26" t="s">
        <v>786</v>
      </c>
      <c r="G26" t="s">
        <v>3</v>
      </c>
      <c r="H26" t="s">
        <v>959</v>
      </c>
      <c r="I26" t="s">
        <v>971</v>
      </c>
      <c r="J26">
        <v>51.054000854492202</v>
      </c>
      <c r="K26">
        <v>-114.06999969482401</v>
      </c>
      <c r="M26" s="3" t="s">
        <v>63</v>
      </c>
      <c r="N26">
        <f t="shared" si="0"/>
        <v>0</v>
      </c>
      <c r="O26">
        <f>VLOOKUP($G26,Calcs!$A$1:$G$59,6,FALSE)</f>
        <v>0.30309164537738104</v>
      </c>
      <c r="P26">
        <f>VLOOKUP($G26,Calcs!$A$1:$G$59,7,FALSE)</f>
        <v>0.64948209723724515</v>
      </c>
      <c r="Q26" t="str">
        <f t="shared" si="1"/>
        <v>No Enough Data</v>
      </c>
    </row>
    <row r="27" spans="1:17" x14ac:dyDescent="0.25">
      <c r="A27" s="1">
        <v>110</v>
      </c>
      <c r="B27" t="s">
        <v>105</v>
      </c>
      <c r="C27">
        <v>1800</v>
      </c>
      <c r="D27" t="s">
        <v>796</v>
      </c>
      <c r="E27">
        <v>2021</v>
      </c>
      <c r="F27" t="s">
        <v>793</v>
      </c>
      <c r="G27" t="s">
        <v>11</v>
      </c>
      <c r="H27" t="s">
        <v>946</v>
      </c>
      <c r="I27" t="s">
        <v>972</v>
      </c>
      <c r="J27">
        <v>53.543165999999999</v>
      </c>
      <c r="K27">
        <v>-113.49471</v>
      </c>
      <c r="L27" s="3">
        <v>13</v>
      </c>
      <c r="M27" s="3" t="s">
        <v>64</v>
      </c>
      <c r="N27">
        <f t="shared" si="0"/>
        <v>138461.53846153844</v>
      </c>
      <c r="O27">
        <f>VLOOKUP($G27,Calcs!$A$1:$G$59,6,FALSE)</f>
        <v>141651.28205128203</v>
      </c>
      <c r="P27">
        <f>VLOOKUP($G27,Calcs!$A$1:$G$59,7,FALSE)</f>
        <v>303538.4615384615</v>
      </c>
      <c r="Q27" t="str">
        <f t="shared" si="1"/>
        <v>Too Cheap</v>
      </c>
    </row>
    <row r="28" spans="1:17" x14ac:dyDescent="0.25">
      <c r="A28" s="1">
        <v>111</v>
      </c>
      <c r="B28" t="s">
        <v>106</v>
      </c>
      <c r="C28">
        <v>13</v>
      </c>
      <c r="D28" t="s">
        <v>785</v>
      </c>
      <c r="E28">
        <v>2021</v>
      </c>
      <c r="F28" t="s">
        <v>787</v>
      </c>
      <c r="G28" t="s">
        <v>9</v>
      </c>
      <c r="H28" t="s">
        <v>949</v>
      </c>
      <c r="I28" t="s">
        <v>951</v>
      </c>
      <c r="J28">
        <v>51.109961874023703</v>
      </c>
      <c r="K28">
        <v>-113.97751092910769</v>
      </c>
      <c r="M28" s="3" t="s">
        <v>63</v>
      </c>
      <c r="N28">
        <f t="shared" si="0"/>
        <v>0</v>
      </c>
      <c r="O28">
        <f>VLOOKUP($G28,Calcs!$A$1:$G$59,6,FALSE)</f>
        <v>9.1401851851851845E-2</v>
      </c>
      <c r="P28">
        <f>VLOOKUP($G28,Calcs!$A$1:$G$59,7,FALSE)</f>
        <v>0.1958611111111111</v>
      </c>
      <c r="Q28" t="str">
        <f t="shared" si="1"/>
        <v>No Enough Data</v>
      </c>
    </row>
    <row r="29" spans="1:17" x14ac:dyDescent="0.25">
      <c r="A29" s="1">
        <v>112</v>
      </c>
      <c r="B29" t="s">
        <v>107</v>
      </c>
      <c r="C29">
        <v>1000</v>
      </c>
      <c r="D29" t="s">
        <v>796</v>
      </c>
      <c r="E29">
        <v>2021</v>
      </c>
      <c r="F29" t="s">
        <v>795</v>
      </c>
      <c r="G29" t="s">
        <v>16</v>
      </c>
      <c r="H29" t="s">
        <v>946</v>
      </c>
      <c r="I29" t="s">
        <v>972</v>
      </c>
      <c r="J29">
        <v>53.5408935546875</v>
      </c>
      <c r="K29">
        <v>-113.490859985352</v>
      </c>
      <c r="M29" s="3" t="s">
        <v>64</v>
      </c>
      <c r="N29">
        <f t="shared" si="0"/>
        <v>0</v>
      </c>
      <c r="O29">
        <f>VLOOKUP($G29,Calcs!$A$1:$G$59,6,FALSE)</f>
        <v>0</v>
      </c>
      <c r="P29">
        <f>VLOOKUP($G29,Calcs!$A$1:$G$59,7,FALSE)</f>
        <v>0</v>
      </c>
      <c r="Q29" t="str">
        <f t="shared" si="1"/>
        <v>No Enough Data</v>
      </c>
    </row>
    <row r="30" spans="1:17" x14ac:dyDescent="0.25">
      <c r="A30" s="1">
        <v>115</v>
      </c>
      <c r="B30" t="s">
        <v>108</v>
      </c>
      <c r="C30">
        <v>400</v>
      </c>
      <c r="D30" t="s">
        <v>785</v>
      </c>
      <c r="E30">
        <v>2022</v>
      </c>
      <c r="F30" t="s">
        <v>793</v>
      </c>
      <c r="G30" t="s">
        <v>17</v>
      </c>
      <c r="H30" t="s">
        <v>946</v>
      </c>
      <c r="I30" t="s">
        <v>960</v>
      </c>
      <c r="J30">
        <v>51.010417938232401</v>
      </c>
      <c r="K30">
        <v>-114.02490234375</v>
      </c>
      <c r="M30" s="3" t="s">
        <v>63</v>
      </c>
      <c r="N30">
        <f t="shared" si="0"/>
        <v>0</v>
      </c>
      <c r="O30">
        <f>VLOOKUP($G30,Calcs!$A$1:$G$59,6,FALSE)</f>
        <v>8008.8888888888878</v>
      </c>
      <c r="P30">
        <f>VLOOKUP($G30,Calcs!$A$1:$G$59,7,FALSE)</f>
        <v>17161.904761904763</v>
      </c>
      <c r="Q30" t="str">
        <f t="shared" si="1"/>
        <v>No Enough Data</v>
      </c>
    </row>
    <row r="31" spans="1:17" x14ac:dyDescent="0.25">
      <c r="A31" s="1">
        <v>118</v>
      </c>
      <c r="B31" t="s">
        <v>109</v>
      </c>
      <c r="C31">
        <v>150</v>
      </c>
      <c r="D31" t="s">
        <v>796</v>
      </c>
      <c r="E31">
        <v>2021</v>
      </c>
      <c r="F31" t="s">
        <v>793</v>
      </c>
      <c r="G31" t="s">
        <v>18</v>
      </c>
      <c r="H31" t="s">
        <v>946</v>
      </c>
      <c r="I31" t="s">
        <v>973</v>
      </c>
      <c r="J31">
        <v>53.546218872070298</v>
      </c>
      <c r="K31">
        <v>-113.496612548828</v>
      </c>
      <c r="M31" s="3" t="s">
        <v>63</v>
      </c>
      <c r="N31">
        <f t="shared" si="0"/>
        <v>0</v>
      </c>
      <c r="O31">
        <f>VLOOKUP($G31,Calcs!$A$1:$G$59,6,FALSE)</f>
        <v>599.375</v>
      </c>
      <c r="P31">
        <f>VLOOKUP($G31,Calcs!$A$1:$G$59,7,FALSE)</f>
        <v>1284.375</v>
      </c>
      <c r="Q31" t="str">
        <f t="shared" si="1"/>
        <v>No Enough Data</v>
      </c>
    </row>
    <row r="32" spans="1:17" x14ac:dyDescent="0.25">
      <c r="A32" s="1">
        <v>126</v>
      </c>
      <c r="B32" t="s">
        <v>110</v>
      </c>
      <c r="C32">
        <v>75</v>
      </c>
      <c r="D32" t="s">
        <v>799</v>
      </c>
      <c r="E32">
        <v>2027</v>
      </c>
      <c r="F32" t="s">
        <v>793</v>
      </c>
      <c r="G32" t="s">
        <v>19</v>
      </c>
      <c r="H32" t="s">
        <v>949</v>
      </c>
      <c r="I32" t="s">
        <v>974</v>
      </c>
      <c r="J32">
        <v>56.649227142333999</v>
      </c>
      <c r="K32">
        <v>-111.22592926025401</v>
      </c>
      <c r="M32" s="3" t="s">
        <v>63</v>
      </c>
      <c r="N32">
        <f t="shared" si="0"/>
        <v>0</v>
      </c>
      <c r="O32">
        <f>VLOOKUP($G32,Calcs!$A$1:$G$59,6,FALSE)</f>
        <v>0</v>
      </c>
      <c r="P32">
        <f>VLOOKUP($G32,Calcs!$A$1:$G$59,7,FALSE)</f>
        <v>0</v>
      </c>
      <c r="Q32" t="str">
        <f t="shared" si="1"/>
        <v>No Enough Data</v>
      </c>
    </row>
    <row r="33" spans="1:17" x14ac:dyDescent="0.25">
      <c r="A33" s="1">
        <v>128</v>
      </c>
      <c r="B33" t="s">
        <v>111</v>
      </c>
      <c r="C33">
        <v>7.7</v>
      </c>
      <c r="D33" t="s">
        <v>800</v>
      </c>
      <c r="E33">
        <v>2014</v>
      </c>
      <c r="F33" t="s">
        <v>801</v>
      </c>
      <c r="G33" t="s">
        <v>20</v>
      </c>
      <c r="H33" t="s">
        <v>959</v>
      </c>
      <c r="I33" t="s">
        <v>975</v>
      </c>
      <c r="J33">
        <v>53.260604858398402</v>
      </c>
      <c r="K33">
        <v>-113.549102783203</v>
      </c>
      <c r="L33"/>
      <c r="M33" s="3" t="s">
        <v>63</v>
      </c>
      <c r="N33">
        <f t="shared" si="0"/>
        <v>0</v>
      </c>
      <c r="O33">
        <f>VLOOKUP($G33,Calcs!$A$1:$G$59,6,FALSE)</f>
        <v>1.4873122195022439</v>
      </c>
      <c r="P33">
        <f>VLOOKUP($G33,Calcs!$A$1:$G$59,7,FALSE)</f>
        <v>3.1870976132190947</v>
      </c>
      <c r="Q33" t="str">
        <f t="shared" si="1"/>
        <v>No Enough Data</v>
      </c>
    </row>
    <row r="34" spans="1:17" x14ac:dyDescent="0.25">
      <c r="A34" s="1">
        <v>140</v>
      </c>
      <c r="B34" t="s">
        <v>112</v>
      </c>
      <c r="C34">
        <v>48.8</v>
      </c>
      <c r="D34" t="s">
        <v>802</v>
      </c>
      <c r="E34">
        <v>2021</v>
      </c>
      <c r="F34" t="s">
        <v>793</v>
      </c>
      <c r="G34" t="s">
        <v>21</v>
      </c>
      <c r="H34" t="s">
        <v>946</v>
      </c>
      <c r="I34" t="s">
        <v>976</v>
      </c>
      <c r="J34">
        <v>51.090342884504423</v>
      </c>
      <c r="K34">
        <v>-115.32276749610899</v>
      </c>
      <c r="L34" s="3">
        <v>650000</v>
      </c>
      <c r="M34" s="3" t="s">
        <v>65</v>
      </c>
      <c r="N34">
        <f t="shared" si="0"/>
        <v>7.5076923076923069E-2</v>
      </c>
      <c r="O34">
        <f>VLOOKUP($G34,Calcs!$A$1:$G$59,6,FALSE)</f>
        <v>4919.9475878787871</v>
      </c>
      <c r="P34">
        <f>VLOOKUP($G34,Calcs!$A$1:$G$59,7,FALSE)</f>
        <v>10542.744831168831</v>
      </c>
      <c r="Q34" t="str">
        <f t="shared" si="1"/>
        <v>Too Cheap</v>
      </c>
    </row>
    <row r="35" spans="1:17" x14ac:dyDescent="0.25">
      <c r="A35" s="1">
        <v>143</v>
      </c>
      <c r="B35" t="s">
        <v>113</v>
      </c>
      <c r="C35">
        <v>33.799999999999997</v>
      </c>
      <c r="D35" t="s">
        <v>803</v>
      </c>
      <c r="E35">
        <v>2027</v>
      </c>
      <c r="F35" t="s">
        <v>793</v>
      </c>
      <c r="G35" t="s">
        <v>10</v>
      </c>
      <c r="H35" t="s">
        <v>949</v>
      </c>
      <c r="I35" t="s">
        <v>977</v>
      </c>
      <c r="J35">
        <v>53.8218383789063</v>
      </c>
      <c r="K35">
        <v>-113.322509765625</v>
      </c>
      <c r="M35" s="3" t="s">
        <v>64</v>
      </c>
      <c r="N35">
        <f t="shared" si="0"/>
        <v>0</v>
      </c>
      <c r="O35">
        <f>VLOOKUP($G35,Calcs!$A$1:$G$59,6,FALSE)</f>
        <v>19720.335023876538</v>
      </c>
      <c r="P35">
        <f>VLOOKUP($G35,Calcs!$A$1:$G$59,7,FALSE)</f>
        <v>42257.860765449725</v>
      </c>
      <c r="Q35" t="str">
        <f t="shared" si="1"/>
        <v>No Enough Data</v>
      </c>
    </row>
    <row r="36" spans="1:17" x14ac:dyDescent="0.25">
      <c r="A36" s="1">
        <v>152</v>
      </c>
      <c r="B36" t="s">
        <v>114</v>
      </c>
      <c r="C36">
        <v>30</v>
      </c>
      <c r="D36" t="s">
        <v>785</v>
      </c>
      <c r="E36">
        <v>2027</v>
      </c>
      <c r="F36" t="s">
        <v>793</v>
      </c>
      <c r="G36" t="s">
        <v>17</v>
      </c>
      <c r="H36" t="s">
        <v>949</v>
      </c>
      <c r="I36" t="s">
        <v>960</v>
      </c>
      <c r="J36">
        <v>51.042804718017599</v>
      </c>
      <c r="K36">
        <v>-114.12344360351599</v>
      </c>
      <c r="L36"/>
      <c r="M36" s="3" t="s">
        <v>63</v>
      </c>
      <c r="N36">
        <f t="shared" si="0"/>
        <v>0</v>
      </c>
      <c r="O36">
        <f>VLOOKUP($G36,Calcs!$A$1:$G$59,6,FALSE)</f>
        <v>8008.8888888888878</v>
      </c>
      <c r="P36">
        <f>VLOOKUP($G36,Calcs!$A$1:$G$59,7,FALSE)</f>
        <v>17161.904761904763</v>
      </c>
      <c r="Q36" t="str">
        <f t="shared" si="1"/>
        <v>No Enough Data</v>
      </c>
    </row>
    <row r="37" spans="1:17" x14ac:dyDescent="0.25">
      <c r="A37" s="1">
        <v>155</v>
      </c>
      <c r="B37" t="s">
        <v>115</v>
      </c>
      <c r="C37">
        <v>5.5</v>
      </c>
      <c r="D37" t="s">
        <v>804</v>
      </c>
      <c r="E37">
        <v>2015</v>
      </c>
      <c r="F37" t="s">
        <v>801</v>
      </c>
      <c r="G37" t="s">
        <v>22</v>
      </c>
      <c r="H37" t="s">
        <v>959</v>
      </c>
      <c r="I37" t="s">
        <v>978</v>
      </c>
      <c r="J37">
        <v>50.024112701416001</v>
      </c>
      <c r="K37">
        <v>-110.676887512207</v>
      </c>
      <c r="L37"/>
      <c r="M37" s="3" t="s">
        <v>63</v>
      </c>
      <c r="N37">
        <f t="shared" si="0"/>
        <v>0</v>
      </c>
      <c r="O37">
        <f>VLOOKUP($G37,Calcs!$A$1:$G$59,6,FALSE)</f>
        <v>1519</v>
      </c>
      <c r="P37">
        <f>VLOOKUP($G37,Calcs!$A$1:$G$59,7,FALSE)</f>
        <v>3255</v>
      </c>
      <c r="Q37" t="str">
        <f t="shared" si="1"/>
        <v>No Enough Data</v>
      </c>
    </row>
    <row r="38" spans="1:17" x14ac:dyDescent="0.25">
      <c r="A38" s="1">
        <v>158</v>
      </c>
      <c r="B38" t="s">
        <v>116</v>
      </c>
      <c r="C38">
        <v>26.7</v>
      </c>
      <c r="D38" t="s">
        <v>785</v>
      </c>
      <c r="E38">
        <v>2027</v>
      </c>
      <c r="F38" t="s">
        <v>801</v>
      </c>
      <c r="G38" t="s">
        <v>20</v>
      </c>
      <c r="H38" t="s">
        <v>949</v>
      </c>
      <c r="I38" t="s">
        <v>960</v>
      </c>
      <c r="J38">
        <v>51.015914916992202</v>
      </c>
      <c r="K38">
        <v>-114.03692626953099</v>
      </c>
      <c r="L38"/>
      <c r="M38" s="3" t="s">
        <v>63</v>
      </c>
      <c r="N38">
        <f t="shared" si="0"/>
        <v>0</v>
      </c>
      <c r="O38">
        <f>VLOOKUP($G38,Calcs!$A$1:$G$59,6,FALSE)</f>
        <v>1.4873122195022439</v>
      </c>
      <c r="P38">
        <f>VLOOKUP($G38,Calcs!$A$1:$G$59,7,FALSE)</f>
        <v>3.1870976132190947</v>
      </c>
      <c r="Q38" t="str">
        <f t="shared" si="1"/>
        <v>No Enough Data</v>
      </c>
    </row>
    <row r="39" spans="1:17" x14ac:dyDescent="0.25">
      <c r="A39" s="1">
        <v>164</v>
      </c>
      <c r="B39" t="s">
        <v>117</v>
      </c>
      <c r="C39">
        <v>23.9</v>
      </c>
      <c r="D39" t="s">
        <v>805</v>
      </c>
      <c r="E39">
        <v>2027</v>
      </c>
      <c r="F39" t="s">
        <v>793</v>
      </c>
      <c r="G39" t="s">
        <v>10</v>
      </c>
      <c r="H39" t="s">
        <v>949</v>
      </c>
      <c r="I39" t="s">
        <v>957</v>
      </c>
      <c r="J39">
        <v>50.220001220703097</v>
      </c>
      <c r="K39">
        <v>-111.169998168945</v>
      </c>
      <c r="M39" s="3" t="s">
        <v>64</v>
      </c>
      <c r="N39">
        <f t="shared" si="0"/>
        <v>0</v>
      </c>
      <c r="O39">
        <f>VLOOKUP($G39,Calcs!$A$1:$G$59,6,FALSE)</f>
        <v>19720.335023876538</v>
      </c>
      <c r="P39">
        <f>VLOOKUP($G39,Calcs!$A$1:$G$59,7,FALSE)</f>
        <v>42257.860765449725</v>
      </c>
      <c r="Q39" t="str">
        <f t="shared" si="1"/>
        <v>No Enough Data</v>
      </c>
    </row>
    <row r="40" spans="1:17" x14ac:dyDescent="0.25">
      <c r="A40" s="1">
        <v>168</v>
      </c>
      <c r="B40" t="s">
        <v>118</v>
      </c>
      <c r="C40">
        <v>22</v>
      </c>
      <c r="D40" t="s">
        <v>806</v>
      </c>
      <c r="E40">
        <v>2027</v>
      </c>
      <c r="F40" t="s">
        <v>793</v>
      </c>
      <c r="G40" t="s">
        <v>17</v>
      </c>
      <c r="H40" t="s">
        <v>949</v>
      </c>
      <c r="I40" t="s">
        <v>979</v>
      </c>
      <c r="J40">
        <v>52.297332763671903</v>
      </c>
      <c r="K40">
        <v>-113.803329467773</v>
      </c>
      <c r="L40"/>
      <c r="M40" s="3" t="s">
        <v>63</v>
      </c>
      <c r="N40">
        <f t="shared" si="0"/>
        <v>0</v>
      </c>
      <c r="O40">
        <f>VLOOKUP($G40,Calcs!$A$1:$G$59,6,FALSE)</f>
        <v>8008.8888888888878</v>
      </c>
      <c r="P40">
        <f>VLOOKUP($G40,Calcs!$A$1:$G$59,7,FALSE)</f>
        <v>17161.904761904763</v>
      </c>
      <c r="Q40" t="str">
        <f t="shared" si="1"/>
        <v>No Enough Data</v>
      </c>
    </row>
    <row r="41" spans="1:17" x14ac:dyDescent="0.25">
      <c r="A41" s="1">
        <v>171</v>
      </c>
      <c r="B41" t="s">
        <v>119</v>
      </c>
      <c r="C41">
        <v>20.5</v>
      </c>
      <c r="D41" t="s">
        <v>807</v>
      </c>
      <c r="E41">
        <v>2015</v>
      </c>
      <c r="F41" t="s">
        <v>793</v>
      </c>
      <c r="G41" t="s">
        <v>10</v>
      </c>
      <c r="H41" t="s">
        <v>959</v>
      </c>
      <c r="I41" t="s">
        <v>957</v>
      </c>
      <c r="J41">
        <v>53.576343536377003</v>
      </c>
      <c r="K41">
        <v>-116.448028564453</v>
      </c>
      <c r="M41" s="3" t="s">
        <v>64</v>
      </c>
      <c r="N41">
        <f t="shared" si="0"/>
        <v>0</v>
      </c>
      <c r="O41">
        <f>VLOOKUP($G41,Calcs!$A$1:$G$59,6,FALSE)</f>
        <v>19720.335023876538</v>
      </c>
      <c r="P41">
        <f>VLOOKUP($G41,Calcs!$A$1:$G$59,7,FALSE)</f>
        <v>42257.860765449725</v>
      </c>
      <c r="Q41" t="str">
        <f t="shared" si="1"/>
        <v>No Enough Data</v>
      </c>
    </row>
    <row r="42" spans="1:17" x14ac:dyDescent="0.25">
      <c r="A42" s="1">
        <v>174</v>
      </c>
      <c r="B42" t="s">
        <v>120</v>
      </c>
      <c r="C42">
        <v>40.200000000000003</v>
      </c>
      <c r="D42" t="s">
        <v>808</v>
      </c>
      <c r="E42">
        <v>2021</v>
      </c>
      <c r="F42" t="s">
        <v>793</v>
      </c>
      <c r="G42" t="s">
        <v>10</v>
      </c>
      <c r="H42" t="s">
        <v>946</v>
      </c>
      <c r="I42" t="s">
        <v>980</v>
      </c>
      <c r="J42">
        <v>55.170680999755902</v>
      </c>
      <c r="K42">
        <v>-118.79769897460901</v>
      </c>
      <c r="M42" s="3" t="s">
        <v>64</v>
      </c>
      <c r="N42">
        <f t="shared" si="0"/>
        <v>0</v>
      </c>
      <c r="O42">
        <f>VLOOKUP($G42,Calcs!$A$1:$G$59,6,FALSE)</f>
        <v>19720.335023876538</v>
      </c>
      <c r="P42">
        <f>VLOOKUP($G42,Calcs!$A$1:$G$59,7,FALSE)</f>
        <v>42257.860765449725</v>
      </c>
      <c r="Q42" t="str">
        <f t="shared" si="1"/>
        <v>No Enough Data</v>
      </c>
    </row>
    <row r="43" spans="1:17" x14ac:dyDescent="0.25">
      <c r="A43" s="1">
        <v>175</v>
      </c>
      <c r="B43" t="s">
        <v>121</v>
      </c>
      <c r="C43">
        <v>44</v>
      </c>
      <c r="D43" t="s">
        <v>785</v>
      </c>
      <c r="E43">
        <v>2021</v>
      </c>
      <c r="F43" t="s">
        <v>793</v>
      </c>
      <c r="G43" t="s">
        <v>10</v>
      </c>
      <c r="H43" t="s">
        <v>946</v>
      </c>
      <c r="I43" t="s">
        <v>960</v>
      </c>
      <c r="J43">
        <v>51.037776999999998</v>
      </c>
      <c r="K43">
        <v>-114.094696</v>
      </c>
      <c r="M43" s="3" t="s">
        <v>64</v>
      </c>
      <c r="N43">
        <f t="shared" si="0"/>
        <v>0</v>
      </c>
      <c r="O43">
        <f>VLOOKUP($G43,Calcs!$A$1:$G$59,6,FALSE)</f>
        <v>19720.335023876538</v>
      </c>
      <c r="P43">
        <f>VLOOKUP($G43,Calcs!$A$1:$G$59,7,FALSE)</f>
        <v>42257.860765449725</v>
      </c>
      <c r="Q43" t="str">
        <f t="shared" si="1"/>
        <v>No Enough Data</v>
      </c>
    </row>
    <row r="44" spans="1:17" x14ac:dyDescent="0.25">
      <c r="A44" s="1">
        <v>177</v>
      </c>
      <c r="B44" t="s">
        <v>122</v>
      </c>
      <c r="C44">
        <v>19.399999999999999</v>
      </c>
      <c r="D44" t="s">
        <v>809</v>
      </c>
      <c r="E44">
        <v>2027</v>
      </c>
      <c r="F44" t="s">
        <v>793</v>
      </c>
      <c r="G44" t="s">
        <v>17</v>
      </c>
      <c r="H44" t="s">
        <v>949</v>
      </c>
      <c r="I44" t="s">
        <v>981</v>
      </c>
      <c r="J44">
        <v>55.062999725341797</v>
      </c>
      <c r="K44">
        <v>-118.67099761962901</v>
      </c>
      <c r="M44" s="3" t="s">
        <v>63</v>
      </c>
      <c r="N44">
        <f t="shared" si="0"/>
        <v>0</v>
      </c>
      <c r="O44">
        <f>VLOOKUP($G44,Calcs!$A$1:$G$59,6,FALSE)</f>
        <v>8008.8888888888878</v>
      </c>
      <c r="P44">
        <f>VLOOKUP($G44,Calcs!$A$1:$G$59,7,FALSE)</f>
        <v>17161.904761904763</v>
      </c>
      <c r="Q44" t="str">
        <f t="shared" si="1"/>
        <v>No Enough Data</v>
      </c>
    </row>
    <row r="45" spans="1:17" x14ac:dyDescent="0.25">
      <c r="A45" s="1">
        <v>180</v>
      </c>
      <c r="B45" t="s">
        <v>123</v>
      </c>
      <c r="C45">
        <v>6.5</v>
      </c>
      <c r="D45" t="s">
        <v>796</v>
      </c>
      <c r="E45">
        <v>2020</v>
      </c>
      <c r="F45" t="s">
        <v>793</v>
      </c>
      <c r="G45" t="s">
        <v>10</v>
      </c>
      <c r="H45" t="s">
        <v>946</v>
      </c>
      <c r="I45" t="s">
        <v>972</v>
      </c>
      <c r="J45">
        <v>53.540956999999999</v>
      </c>
      <c r="K45">
        <v>-113.508636</v>
      </c>
      <c r="M45" s="3" t="s">
        <v>64</v>
      </c>
      <c r="N45">
        <f t="shared" si="0"/>
        <v>0</v>
      </c>
      <c r="O45">
        <f>VLOOKUP($G45,Calcs!$A$1:$G$59,6,FALSE)</f>
        <v>19720.335023876538</v>
      </c>
      <c r="P45">
        <f>VLOOKUP($G45,Calcs!$A$1:$G$59,7,FALSE)</f>
        <v>42257.860765449725</v>
      </c>
      <c r="Q45" t="str">
        <f t="shared" si="1"/>
        <v>No Enough Data</v>
      </c>
    </row>
    <row r="46" spans="1:17" x14ac:dyDescent="0.25">
      <c r="A46" s="1">
        <v>183</v>
      </c>
      <c r="B46" t="s">
        <v>124</v>
      </c>
      <c r="C46">
        <v>29.5</v>
      </c>
      <c r="D46" t="s">
        <v>810</v>
      </c>
      <c r="E46">
        <v>2027</v>
      </c>
      <c r="F46" t="s">
        <v>793</v>
      </c>
      <c r="G46" t="s">
        <v>10</v>
      </c>
      <c r="H46" t="s">
        <v>949</v>
      </c>
      <c r="I46" t="s">
        <v>957</v>
      </c>
      <c r="J46">
        <v>53.583999633789098</v>
      </c>
      <c r="K46">
        <v>-110.32599639892599</v>
      </c>
      <c r="L46"/>
      <c r="M46" s="3" t="s">
        <v>64</v>
      </c>
      <c r="N46">
        <f t="shared" si="0"/>
        <v>0</v>
      </c>
      <c r="O46">
        <f>VLOOKUP($G46,Calcs!$A$1:$G$59,6,FALSE)</f>
        <v>19720.335023876538</v>
      </c>
      <c r="P46">
        <f>VLOOKUP($G46,Calcs!$A$1:$G$59,7,FALSE)</f>
        <v>42257.860765449725</v>
      </c>
      <c r="Q46" t="str">
        <f t="shared" si="1"/>
        <v>No Enough Data</v>
      </c>
    </row>
    <row r="47" spans="1:17" x14ac:dyDescent="0.25">
      <c r="A47" s="1">
        <v>186</v>
      </c>
      <c r="B47" t="s">
        <v>125</v>
      </c>
      <c r="C47">
        <v>17</v>
      </c>
      <c r="D47" t="s">
        <v>796</v>
      </c>
      <c r="E47">
        <v>2021</v>
      </c>
      <c r="F47" t="s">
        <v>801</v>
      </c>
      <c r="G47" t="s">
        <v>23</v>
      </c>
      <c r="H47" t="s">
        <v>949</v>
      </c>
      <c r="I47" t="s">
        <v>972</v>
      </c>
      <c r="J47">
        <v>53.424191</v>
      </c>
      <c r="K47">
        <v>-113.57645599999999</v>
      </c>
      <c r="M47" s="3" t="s">
        <v>63</v>
      </c>
      <c r="N47">
        <f t="shared" si="0"/>
        <v>0</v>
      </c>
      <c r="O47">
        <f>VLOOKUP($G47,Calcs!$A$1:$G$59,6,FALSE)</f>
        <v>0.7</v>
      </c>
      <c r="P47">
        <f>VLOOKUP($G47,Calcs!$A$1:$G$59,7,FALSE)</f>
        <v>1.5</v>
      </c>
      <c r="Q47" t="str">
        <f t="shared" si="1"/>
        <v>No Enough Data</v>
      </c>
    </row>
    <row r="48" spans="1:17" x14ac:dyDescent="0.25">
      <c r="A48" s="1">
        <v>188</v>
      </c>
      <c r="B48" t="s">
        <v>126</v>
      </c>
      <c r="C48">
        <v>15</v>
      </c>
      <c r="D48" t="s">
        <v>799</v>
      </c>
      <c r="E48">
        <v>2014</v>
      </c>
      <c r="F48" t="s">
        <v>793</v>
      </c>
      <c r="G48" t="s">
        <v>17</v>
      </c>
      <c r="H48" t="s">
        <v>959</v>
      </c>
      <c r="I48" t="s">
        <v>978</v>
      </c>
      <c r="J48">
        <v>56.759998321533203</v>
      </c>
      <c r="K48">
        <v>-111.459999084473</v>
      </c>
      <c r="L48"/>
      <c r="M48" s="3" t="s">
        <v>63</v>
      </c>
      <c r="N48">
        <f t="shared" si="0"/>
        <v>0</v>
      </c>
      <c r="O48">
        <f>VLOOKUP($G48,Calcs!$A$1:$G$59,6,FALSE)</f>
        <v>8008.8888888888878</v>
      </c>
      <c r="P48">
        <f>VLOOKUP($G48,Calcs!$A$1:$G$59,7,FALSE)</f>
        <v>17161.904761904763</v>
      </c>
      <c r="Q48" t="str">
        <f t="shared" si="1"/>
        <v>No Enough Data</v>
      </c>
    </row>
    <row r="49" spans="1:17" x14ac:dyDescent="0.25">
      <c r="A49" s="1">
        <v>189</v>
      </c>
      <c r="B49" t="s">
        <v>127</v>
      </c>
      <c r="C49">
        <v>16.5</v>
      </c>
      <c r="D49" t="s">
        <v>811</v>
      </c>
      <c r="E49">
        <v>2027</v>
      </c>
      <c r="F49" t="s">
        <v>793</v>
      </c>
      <c r="G49" t="s">
        <v>17</v>
      </c>
      <c r="H49" t="s">
        <v>949</v>
      </c>
      <c r="I49" t="s">
        <v>982</v>
      </c>
      <c r="J49">
        <v>49.781936645507798</v>
      </c>
      <c r="K49">
        <v>-112.175674438477</v>
      </c>
      <c r="M49" s="3" t="s">
        <v>64</v>
      </c>
      <c r="N49">
        <f t="shared" si="0"/>
        <v>0</v>
      </c>
      <c r="O49">
        <f>VLOOKUP($G49,Calcs!$A$1:$G$59,6,FALSE)</f>
        <v>8008.8888888888878</v>
      </c>
      <c r="P49">
        <f>VLOOKUP($G49,Calcs!$A$1:$G$59,7,FALSE)</f>
        <v>17161.904761904763</v>
      </c>
      <c r="Q49" t="str">
        <f t="shared" si="1"/>
        <v>No Enough Data</v>
      </c>
    </row>
    <row r="50" spans="1:17" x14ac:dyDescent="0.25">
      <c r="A50" s="1">
        <v>192</v>
      </c>
      <c r="B50" t="s">
        <v>128</v>
      </c>
      <c r="C50">
        <v>16</v>
      </c>
      <c r="D50" t="s">
        <v>785</v>
      </c>
      <c r="E50">
        <v>2027</v>
      </c>
      <c r="F50" t="s">
        <v>801</v>
      </c>
      <c r="G50" t="s">
        <v>20</v>
      </c>
      <c r="H50" t="s">
        <v>949</v>
      </c>
      <c r="I50" t="s">
        <v>960</v>
      </c>
      <c r="J50">
        <v>51.095741271972699</v>
      </c>
      <c r="K50">
        <v>-114.035293579102</v>
      </c>
      <c r="M50" s="3" t="s">
        <v>63</v>
      </c>
      <c r="N50">
        <f t="shared" si="0"/>
        <v>0</v>
      </c>
      <c r="O50">
        <f>VLOOKUP($G50,Calcs!$A$1:$G$59,6,FALSE)</f>
        <v>1.4873122195022439</v>
      </c>
      <c r="P50">
        <f>VLOOKUP($G50,Calcs!$A$1:$G$59,7,FALSE)</f>
        <v>3.1870976132190947</v>
      </c>
      <c r="Q50" t="str">
        <f t="shared" si="1"/>
        <v>No Enough Data</v>
      </c>
    </row>
    <row r="51" spans="1:17" x14ac:dyDescent="0.25">
      <c r="A51" s="1">
        <v>194</v>
      </c>
      <c r="B51" t="s">
        <v>129</v>
      </c>
      <c r="C51">
        <v>7</v>
      </c>
      <c r="D51" t="s">
        <v>785</v>
      </c>
      <c r="E51">
        <v>2027</v>
      </c>
      <c r="F51" t="s">
        <v>801</v>
      </c>
      <c r="G51" t="s">
        <v>24</v>
      </c>
      <c r="H51" t="s">
        <v>949</v>
      </c>
      <c r="I51" t="s">
        <v>983</v>
      </c>
      <c r="J51">
        <v>51.064998626708999</v>
      </c>
      <c r="K51">
        <v>-114.088996887207</v>
      </c>
      <c r="L51"/>
      <c r="M51" s="3" t="s">
        <v>63</v>
      </c>
      <c r="N51">
        <f t="shared" si="0"/>
        <v>0</v>
      </c>
      <c r="O51">
        <f>VLOOKUP($G51,Calcs!$A$1:$G$59,6,FALSE)</f>
        <v>1.267359977324263</v>
      </c>
      <c r="P51">
        <f>VLOOKUP($G51,Calcs!$A$1:$G$59,7,FALSE)</f>
        <v>2.7157713799805636</v>
      </c>
      <c r="Q51" t="str">
        <f t="shared" si="1"/>
        <v>No Enough Data</v>
      </c>
    </row>
    <row r="52" spans="1:17" x14ac:dyDescent="0.25">
      <c r="A52" s="1">
        <v>195</v>
      </c>
      <c r="B52" t="s">
        <v>130</v>
      </c>
      <c r="C52">
        <v>15.2</v>
      </c>
      <c r="D52" t="s">
        <v>807</v>
      </c>
      <c r="E52">
        <v>2027</v>
      </c>
      <c r="F52" t="s">
        <v>793</v>
      </c>
      <c r="G52" t="s">
        <v>17</v>
      </c>
      <c r="H52" t="s">
        <v>949</v>
      </c>
      <c r="I52" t="s">
        <v>984</v>
      </c>
      <c r="J52">
        <v>53.589900970458999</v>
      </c>
      <c r="K52">
        <v>-116.45099639892599</v>
      </c>
      <c r="M52" s="3" t="s">
        <v>64</v>
      </c>
      <c r="N52">
        <f t="shared" si="0"/>
        <v>0</v>
      </c>
      <c r="O52">
        <f>VLOOKUP($G52,Calcs!$A$1:$G$59,6,FALSE)</f>
        <v>8008.8888888888878</v>
      </c>
      <c r="P52">
        <f>VLOOKUP($G52,Calcs!$A$1:$G$59,7,FALSE)</f>
        <v>17161.904761904763</v>
      </c>
      <c r="Q52" t="str">
        <f t="shared" si="1"/>
        <v>No Enough Data</v>
      </c>
    </row>
    <row r="53" spans="1:17" x14ac:dyDescent="0.25">
      <c r="A53" s="1">
        <v>196</v>
      </c>
      <c r="B53" t="s">
        <v>131</v>
      </c>
      <c r="C53">
        <v>15.2</v>
      </c>
      <c r="D53" t="s">
        <v>799</v>
      </c>
      <c r="E53">
        <v>2027</v>
      </c>
      <c r="F53" t="s">
        <v>793</v>
      </c>
      <c r="G53" t="s">
        <v>17</v>
      </c>
      <c r="H53" t="s">
        <v>949</v>
      </c>
      <c r="I53" t="s">
        <v>985</v>
      </c>
      <c r="J53">
        <v>56.667167663574197</v>
      </c>
      <c r="K53">
        <v>-111.33430480957</v>
      </c>
      <c r="L53"/>
      <c r="M53" s="3" t="s">
        <v>64</v>
      </c>
      <c r="N53">
        <f t="shared" si="0"/>
        <v>0</v>
      </c>
      <c r="O53">
        <f>VLOOKUP($G53,Calcs!$A$1:$G$59,6,FALSE)</f>
        <v>8008.8888888888878</v>
      </c>
      <c r="P53">
        <f>VLOOKUP($G53,Calcs!$A$1:$G$59,7,FALSE)</f>
        <v>17161.904761904763</v>
      </c>
      <c r="Q53" t="str">
        <f t="shared" si="1"/>
        <v>No Enough Data</v>
      </c>
    </row>
    <row r="54" spans="1:17" x14ac:dyDescent="0.25">
      <c r="A54" s="1">
        <v>197</v>
      </c>
      <c r="B54" t="s">
        <v>132</v>
      </c>
      <c r="C54">
        <v>15.1</v>
      </c>
      <c r="D54" t="s">
        <v>812</v>
      </c>
      <c r="E54">
        <v>2027</v>
      </c>
      <c r="F54" t="s">
        <v>793</v>
      </c>
      <c r="G54" t="s">
        <v>10</v>
      </c>
      <c r="H54" t="s">
        <v>949</v>
      </c>
      <c r="I54" t="s">
        <v>986</v>
      </c>
      <c r="J54">
        <v>54.417800903320298</v>
      </c>
      <c r="K54">
        <v>-110.62799835205099</v>
      </c>
      <c r="L54"/>
      <c r="M54" s="3" t="s">
        <v>64</v>
      </c>
      <c r="N54">
        <f t="shared" si="0"/>
        <v>0</v>
      </c>
      <c r="O54">
        <f>VLOOKUP($G54,Calcs!$A$1:$G$59,6,FALSE)</f>
        <v>19720.335023876538</v>
      </c>
      <c r="P54">
        <f>VLOOKUP($G54,Calcs!$A$1:$G$59,7,FALSE)</f>
        <v>42257.860765449725</v>
      </c>
      <c r="Q54" t="str">
        <f t="shared" si="1"/>
        <v>No Enough Data</v>
      </c>
    </row>
    <row r="55" spans="1:17" x14ac:dyDescent="0.25">
      <c r="A55" s="1">
        <v>199</v>
      </c>
      <c r="B55" t="s">
        <v>133</v>
      </c>
      <c r="C55">
        <v>15</v>
      </c>
      <c r="D55" t="s">
        <v>785</v>
      </c>
      <c r="E55">
        <v>2027</v>
      </c>
      <c r="F55" t="s">
        <v>793</v>
      </c>
      <c r="G55" t="s">
        <v>10</v>
      </c>
      <c r="H55" t="s">
        <v>949</v>
      </c>
      <c r="I55" t="s">
        <v>978</v>
      </c>
      <c r="J55">
        <v>50.9679</v>
      </c>
      <c r="K55">
        <v>-114.03253100000001</v>
      </c>
      <c r="M55" s="3" t="s">
        <v>64</v>
      </c>
      <c r="N55">
        <f t="shared" si="0"/>
        <v>0</v>
      </c>
      <c r="O55">
        <f>VLOOKUP($G55,Calcs!$A$1:$G$59,6,FALSE)</f>
        <v>19720.335023876538</v>
      </c>
      <c r="P55">
        <f>VLOOKUP($G55,Calcs!$A$1:$G$59,7,FALSE)</f>
        <v>42257.860765449725</v>
      </c>
      <c r="Q55" t="str">
        <f t="shared" si="1"/>
        <v>No Enough Data</v>
      </c>
    </row>
    <row r="56" spans="1:17" x14ac:dyDescent="0.25">
      <c r="A56" s="1">
        <v>200</v>
      </c>
      <c r="B56" t="s">
        <v>134</v>
      </c>
      <c r="C56">
        <v>15</v>
      </c>
      <c r="D56" t="s">
        <v>813</v>
      </c>
      <c r="E56">
        <v>2027</v>
      </c>
      <c r="F56" t="s">
        <v>793</v>
      </c>
      <c r="G56" t="s">
        <v>10</v>
      </c>
      <c r="H56" t="s">
        <v>949</v>
      </c>
      <c r="I56" t="s">
        <v>957</v>
      </c>
      <c r="J56">
        <v>53.714000701904297</v>
      </c>
      <c r="K56">
        <v>-113.26000213623</v>
      </c>
      <c r="M56" s="3" t="s">
        <v>64</v>
      </c>
      <c r="N56">
        <f t="shared" si="0"/>
        <v>0</v>
      </c>
      <c r="O56">
        <f>VLOOKUP($G56,Calcs!$A$1:$G$59,6,FALSE)</f>
        <v>19720.335023876538</v>
      </c>
      <c r="P56">
        <f>VLOOKUP($G56,Calcs!$A$1:$G$59,7,FALSE)</f>
        <v>42257.860765449725</v>
      </c>
      <c r="Q56" t="str">
        <f t="shared" si="1"/>
        <v>No Enough Data</v>
      </c>
    </row>
    <row r="57" spans="1:17" x14ac:dyDescent="0.25">
      <c r="A57" s="1">
        <v>203</v>
      </c>
      <c r="B57" t="s">
        <v>135</v>
      </c>
      <c r="C57">
        <v>15</v>
      </c>
      <c r="D57" t="s">
        <v>814</v>
      </c>
      <c r="E57">
        <v>2020</v>
      </c>
      <c r="F57" t="s">
        <v>801</v>
      </c>
      <c r="G57" t="s">
        <v>20</v>
      </c>
      <c r="H57" t="s">
        <v>946</v>
      </c>
      <c r="I57" t="s">
        <v>985</v>
      </c>
      <c r="J57">
        <v>57.180252075195298</v>
      </c>
      <c r="K57">
        <v>-111.63527679443401</v>
      </c>
      <c r="M57" s="3" t="s">
        <v>63</v>
      </c>
      <c r="N57">
        <f t="shared" si="0"/>
        <v>0</v>
      </c>
      <c r="O57">
        <f>VLOOKUP($G57,Calcs!$A$1:$G$59,6,FALSE)</f>
        <v>1.4873122195022439</v>
      </c>
      <c r="P57">
        <f>VLOOKUP($G57,Calcs!$A$1:$G$59,7,FALSE)</f>
        <v>3.1870976132190947</v>
      </c>
      <c r="Q57" t="str">
        <f t="shared" si="1"/>
        <v>No Enough Data</v>
      </c>
    </row>
    <row r="58" spans="1:17" x14ac:dyDescent="0.25">
      <c r="A58" s="1">
        <v>204</v>
      </c>
      <c r="B58" t="s">
        <v>136</v>
      </c>
      <c r="C58">
        <v>15</v>
      </c>
      <c r="D58" t="s">
        <v>806</v>
      </c>
      <c r="E58">
        <v>2027</v>
      </c>
      <c r="F58" t="s">
        <v>801</v>
      </c>
      <c r="G58" t="s">
        <v>20</v>
      </c>
      <c r="H58" t="s">
        <v>949</v>
      </c>
      <c r="I58" t="s">
        <v>979</v>
      </c>
      <c r="J58">
        <v>52.275218963622997</v>
      </c>
      <c r="K58">
        <v>-113.76358795166</v>
      </c>
      <c r="L58"/>
      <c r="M58" s="3" t="s">
        <v>63</v>
      </c>
      <c r="N58">
        <f t="shared" si="0"/>
        <v>0</v>
      </c>
      <c r="O58">
        <f>VLOOKUP($G58,Calcs!$A$1:$G$59,6,FALSE)</f>
        <v>1.4873122195022439</v>
      </c>
      <c r="P58">
        <f>VLOOKUP($G58,Calcs!$A$1:$G$59,7,FALSE)</f>
        <v>3.1870976132190947</v>
      </c>
      <c r="Q58" t="str">
        <f t="shared" si="1"/>
        <v>No Enough Data</v>
      </c>
    </row>
    <row r="59" spans="1:17" x14ac:dyDescent="0.25">
      <c r="A59" s="1">
        <v>209</v>
      </c>
      <c r="B59" t="s">
        <v>137</v>
      </c>
      <c r="C59">
        <v>14</v>
      </c>
      <c r="D59" t="s">
        <v>815</v>
      </c>
      <c r="E59">
        <v>2027</v>
      </c>
      <c r="F59" t="s">
        <v>801</v>
      </c>
      <c r="G59" t="s">
        <v>20</v>
      </c>
      <c r="H59" t="s">
        <v>949</v>
      </c>
      <c r="I59" t="s">
        <v>987</v>
      </c>
      <c r="J59">
        <v>54.700000762939503</v>
      </c>
      <c r="K59">
        <v>-119.014999389648</v>
      </c>
      <c r="L59"/>
      <c r="M59" s="3" t="s">
        <v>63</v>
      </c>
      <c r="N59">
        <f t="shared" si="0"/>
        <v>0</v>
      </c>
      <c r="O59">
        <f>VLOOKUP($G59,Calcs!$A$1:$G$59,6,FALSE)</f>
        <v>1.4873122195022439</v>
      </c>
      <c r="P59">
        <f>VLOOKUP($G59,Calcs!$A$1:$G$59,7,FALSE)</f>
        <v>3.1870976132190947</v>
      </c>
      <c r="Q59" t="str">
        <f t="shared" si="1"/>
        <v>No Enough Data</v>
      </c>
    </row>
    <row r="60" spans="1:17" x14ac:dyDescent="0.25">
      <c r="A60" s="1">
        <v>210</v>
      </c>
      <c r="B60" t="s">
        <v>138</v>
      </c>
      <c r="C60">
        <v>14</v>
      </c>
      <c r="D60" t="s">
        <v>816</v>
      </c>
      <c r="E60">
        <v>2027</v>
      </c>
      <c r="F60" t="s">
        <v>793</v>
      </c>
      <c r="G60" t="s">
        <v>17</v>
      </c>
      <c r="H60" t="s">
        <v>949</v>
      </c>
      <c r="I60" t="s">
        <v>988</v>
      </c>
      <c r="J60">
        <v>54.400009155273402</v>
      </c>
      <c r="K60">
        <v>-116.81313323974599</v>
      </c>
      <c r="L60"/>
      <c r="M60" s="3" t="s">
        <v>64</v>
      </c>
      <c r="N60">
        <f t="shared" si="0"/>
        <v>0</v>
      </c>
      <c r="O60">
        <f>VLOOKUP($G60,Calcs!$A$1:$G$59,6,FALSE)</f>
        <v>8008.8888888888878</v>
      </c>
      <c r="P60">
        <f>VLOOKUP($G60,Calcs!$A$1:$G$59,7,FALSE)</f>
        <v>17161.904761904763</v>
      </c>
      <c r="Q60" t="str">
        <f t="shared" si="1"/>
        <v>No Enough Data</v>
      </c>
    </row>
    <row r="61" spans="1:17" x14ac:dyDescent="0.25">
      <c r="A61" s="1">
        <v>215</v>
      </c>
      <c r="B61" t="s">
        <v>139</v>
      </c>
      <c r="C61">
        <v>26.7</v>
      </c>
      <c r="D61" t="s">
        <v>809</v>
      </c>
      <c r="E61">
        <v>2022</v>
      </c>
      <c r="F61" t="s">
        <v>793</v>
      </c>
      <c r="G61" t="s">
        <v>17</v>
      </c>
      <c r="H61" t="s">
        <v>949</v>
      </c>
      <c r="I61" t="s">
        <v>981</v>
      </c>
      <c r="J61">
        <v>55.26319102777542</v>
      </c>
      <c r="K61">
        <v>-118.7902832047257</v>
      </c>
      <c r="M61" s="3" t="s">
        <v>64</v>
      </c>
      <c r="N61">
        <f t="shared" si="0"/>
        <v>0</v>
      </c>
      <c r="O61">
        <f>VLOOKUP($G61,Calcs!$A$1:$G$59,6,FALSE)</f>
        <v>8008.8888888888878</v>
      </c>
      <c r="P61">
        <f>VLOOKUP($G61,Calcs!$A$1:$G$59,7,FALSE)</f>
        <v>17161.904761904763</v>
      </c>
      <c r="Q61" t="str">
        <f t="shared" si="1"/>
        <v>No Enough Data</v>
      </c>
    </row>
    <row r="62" spans="1:17" x14ac:dyDescent="0.25">
      <c r="A62" s="1">
        <v>218</v>
      </c>
      <c r="B62" t="s">
        <v>140</v>
      </c>
      <c r="C62">
        <v>12.7</v>
      </c>
      <c r="D62" t="s">
        <v>817</v>
      </c>
      <c r="E62">
        <v>2027</v>
      </c>
      <c r="F62" t="s">
        <v>793</v>
      </c>
      <c r="G62" t="s">
        <v>10</v>
      </c>
      <c r="H62" t="s">
        <v>949</v>
      </c>
      <c r="I62" t="s">
        <v>957</v>
      </c>
      <c r="J62">
        <v>57.047172546386697</v>
      </c>
      <c r="K62">
        <v>-117.584434509277</v>
      </c>
      <c r="M62" s="3" t="s">
        <v>64</v>
      </c>
      <c r="N62">
        <f t="shared" si="0"/>
        <v>0</v>
      </c>
      <c r="O62">
        <f>VLOOKUP($G62,Calcs!$A$1:$G$59,6,FALSE)</f>
        <v>19720.335023876538</v>
      </c>
      <c r="P62">
        <f>VLOOKUP($G62,Calcs!$A$1:$G$59,7,FALSE)</f>
        <v>42257.860765449725</v>
      </c>
      <c r="Q62" t="str">
        <f t="shared" si="1"/>
        <v>No Enough Data</v>
      </c>
    </row>
    <row r="63" spans="1:17" x14ac:dyDescent="0.25">
      <c r="A63" s="1">
        <v>220</v>
      </c>
      <c r="B63" t="s">
        <v>141</v>
      </c>
      <c r="C63">
        <v>12.6</v>
      </c>
      <c r="D63" t="s">
        <v>818</v>
      </c>
      <c r="E63">
        <v>2027</v>
      </c>
      <c r="F63" t="s">
        <v>793</v>
      </c>
      <c r="G63" t="s">
        <v>17</v>
      </c>
      <c r="H63" t="s">
        <v>949</v>
      </c>
      <c r="I63" t="s">
        <v>989</v>
      </c>
      <c r="J63">
        <v>51.278812408447301</v>
      </c>
      <c r="K63">
        <v>-114.019973754883</v>
      </c>
      <c r="M63" s="3" t="s">
        <v>63</v>
      </c>
      <c r="N63">
        <f t="shared" si="0"/>
        <v>0</v>
      </c>
      <c r="O63">
        <f>VLOOKUP($G63,Calcs!$A$1:$G$59,6,FALSE)</f>
        <v>8008.8888888888878</v>
      </c>
      <c r="P63">
        <f>VLOOKUP($G63,Calcs!$A$1:$G$59,7,FALSE)</f>
        <v>17161.904761904763</v>
      </c>
      <c r="Q63" t="str">
        <f t="shared" si="1"/>
        <v>No Enough Data</v>
      </c>
    </row>
    <row r="64" spans="1:17" x14ac:dyDescent="0.25">
      <c r="A64" s="1">
        <v>225</v>
      </c>
      <c r="B64" t="s">
        <v>142</v>
      </c>
      <c r="C64">
        <v>12.3</v>
      </c>
      <c r="D64" t="s">
        <v>815</v>
      </c>
      <c r="E64">
        <v>2027</v>
      </c>
      <c r="F64" t="s">
        <v>793</v>
      </c>
      <c r="G64" t="s">
        <v>10</v>
      </c>
      <c r="H64" t="s">
        <v>949</v>
      </c>
      <c r="I64" t="s">
        <v>987</v>
      </c>
      <c r="J64">
        <v>55.215000152587898</v>
      </c>
      <c r="K64">
        <v>-117.120002746582</v>
      </c>
      <c r="L64"/>
      <c r="M64" s="3" t="s">
        <v>64</v>
      </c>
      <c r="N64">
        <f t="shared" si="0"/>
        <v>0</v>
      </c>
      <c r="O64">
        <f>VLOOKUP($G64,Calcs!$A$1:$G$59,6,FALSE)</f>
        <v>19720.335023876538</v>
      </c>
      <c r="P64">
        <f>VLOOKUP($G64,Calcs!$A$1:$G$59,7,FALSE)</f>
        <v>42257.860765449725</v>
      </c>
      <c r="Q64" t="str">
        <f t="shared" si="1"/>
        <v>No Enough Data</v>
      </c>
    </row>
    <row r="65" spans="1:17" x14ac:dyDescent="0.25">
      <c r="A65" s="1">
        <v>227</v>
      </c>
      <c r="B65" t="s">
        <v>143</v>
      </c>
      <c r="C65">
        <v>12.3</v>
      </c>
      <c r="D65" t="s">
        <v>819</v>
      </c>
      <c r="E65">
        <v>2027</v>
      </c>
      <c r="F65" t="s">
        <v>793</v>
      </c>
      <c r="G65" t="s">
        <v>10</v>
      </c>
      <c r="H65" t="s">
        <v>949</v>
      </c>
      <c r="I65" t="s">
        <v>957</v>
      </c>
      <c r="J65">
        <v>51.130908966064503</v>
      </c>
      <c r="K65">
        <v>-114.693923950195</v>
      </c>
      <c r="M65" s="3" t="s">
        <v>64</v>
      </c>
      <c r="N65">
        <f t="shared" si="0"/>
        <v>0</v>
      </c>
      <c r="O65">
        <f>VLOOKUP($G65,Calcs!$A$1:$G$59,6,FALSE)</f>
        <v>19720.335023876538</v>
      </c>
      <c r="P65">
        <f>VLOOKUP($G65,Calcs!$A$1:$G$59,7,FALSE)</f>
        <v>42257.860765449725</v>
      </c>
      <c r="Q65" t="str">
        <f t="shared" si="1"/>
        <v>No Enough Data</v>
      </c>
    </row>
    <row r="66" spans="1:17" x14ac:dyDescent="0.25">
      <c r="A66" s="1">
        <v>228</v>
      </c>
      <c r="B66" t="s">
        <v>144</v>
      </c>
      <c r="C66">
        <v>12.2</v>
      </c>
      <c r="D66" t="s">
        <v>820</v>
      </c>
      <c r="E66">
        <v>2027</v>
      </c>
      <c r="F66" t="s">
        <v>793</v>
      </c>
      <c r="G66" t="s">
        <v>10</v>
      </c>
      <c r="H66" t="s">
        <v>949</v>
      </c>
      <c r="I66" t="s">
        <v>957</v>
      </c>
      <c r="J66">
        <v>50.572063</v>
      </c>
      <c r="K66">
        <v>-113.628845</v>
      </c>
      <c r="M66" s="3" t="s">
        <v>64</v>
      </c>
      <c r="N66">
        <f t="shared" ref="N66:N129" si="2">IFERROR(C66/L66*1000,0)</f>
        <v>0</v>
      </c>
      <c r="O66">
        <f>VLOOKUP($G66,Calcs!$A$1:$G$59,6,FALSE)</f>
        <v>19720.335023876538</v>
      </c>
      <c r="P66">
        <f>VLOOKUP($G66,Calcs!$A$1:$G$59,7,FALSE)</f>
        <v>42257.860765449725</v>
      </c>
      <c r="Q66" t="str">
        <f t="shared" si="1"/>
        <v>No Enough Data</v>
      </c>
    </row>
    <row r="67" spans="1:17" x14ac:dyDescent="0.25">
      <c r="A67" s="1">
        <v>230</v>
      </c>
      <c r="B67" t="s">
        <v>145</v>
      </c>
      <c r="C67">
        <v>12.1</v>
      </c>
      <c r="D67" t="s">
        <v>821</v>
      </c>
      <c r="E67">
        <v>2027</v>
      </c>
      <c r="F67" t="s">
        <v>793</v>
      </c>
      <c r="G67" t="s">
        <v>10</v>
      </c>
      <c r="H67" t="s">
        <v>949</v>
      </c>
      <c r="I67" t="s">
        <v>957</v>
      </c>
      <c r="J67">
        <v>53.175998687744098</v>
      </c>
      <c r="K67">
        <v>-117.012001037598</v>
      </c>
      <c r="M67" s="3" t="s">
        <v>64</v>
      </c>
      <c r="N67">
        <f t="shared" si="2"/>
        <v>0</v>
      </c>
      <c r="O67">
        <f>VLOOKUP($G67,Calcs!$A$1:$G$59,6,FALSE)</f>
        <v>19720.335023876538</v>
      </c>
      <c r="P67">
        <f>VLOOKUP($G67,Calcs!$A$1:$G$59,7,FALSE)</f>
        <v>42257.860765449725</v>
      </c>
      <c r="Q67" t="str">
        <f t="shared" ref="Q67:Q130" si="3">IF(N67=0,"No Enough Data",IF(N67&lt;O67,"Too Cheap",IF(N67&gt;P67,"Too Expensive","In the Range")))</f>
        <v>No Enough Data</v>
      </c>
    </row>
    <row r="68" spans="1:17" x14ac:dyDescent="0.25">
      <c r="A68" s="1">
        <v>232</v>
      </c>
      <c r="B68" t="s">
        <v>146</v>
      </c>
      <c r="C68">
        <v>15</v>
      </c>
      <c r="D68" t="s">
        <v>822</v>
      </c>
      <c r="E68">
        <v>2027</v>
      </c>
      <c r="F68" t="s">
        <v>793</v>
      </c>
      <c r="G68" t="s">
        <v>17</v>
      </c>
      <c r="H68" t="s">
        <v>949</v>
      </c>
      <c r="I68" t="s">
        <v>990</v>
      </c>
      <c r="J68">
        <v>49.459999084472699</v>
      </c>
      <c r="K68">
        <v>-114.19000244140599</v>
      </c>
      <c r="L68"/>
      <c r="M68" s="3" t="s">
        <v>64</v>
      </c>
      <c r="N68">
        <f t="shared" si="2"/>
        <v>0</v>
      </c>
      <c r="O68">
        <f>VLOOKUP($G68,Calcs!$A$1:$G$59,6,FALSE)</f>
        <v>8008.8888888888878</v>
      </c>
      <c r="P68">
        <f>VLOOKUP($G68,Calcs!$A$1:$G$59,7,FALSE)</f>
        <v>17161.904761904763</v>
      </c>
      <c r="Q68" t="str">
        <f t="shared" si="3"/>
        <v>No Enough Data</v>
      </c>
    </row>
    <row r="69" spans="1:17" x14ac:dyDescent="0.25">
      <c r="A69" s="1">
        <v>234</v>
      </c>
      <c r="B69" t="s">
        <v>147</v>
      </c>
      <c r="C69">
        <v>11.8</v>
      </c>
      <c r="D69" t="s">
        <v>817</v>
      </c>
      <c r="E69">
        <v>2027</v>
      </c>
      <c r="F69" t="s">
        <v>793</v>
      </c>
      <c r="G69" t="s">
        <v>10</v>
      </c>
      <c r="H69" t="s">
        <v>949</v>
      </c>
      <c r="I69" t="s">
        <v>977</v>
      </c>
      <c r="J69">
        <v>56.361457824707003</v>
      </c>
      <c r="K69">
        <v>-117.193855285645</v>
      </c>
      <c r="L69"/>
      <c r="M69" s="3" t="s">
        <v>64</v>
      </c>
      <c r="N69">
        <f t="shared" si="2"/>
        <v>0</v>
      </c>
      <c r="O69">
        <f>VLOOKUP($G69,Calcs!$A$1:$G$59,6,FALSE)</f>
        <v>19720.335023876538</v>
      </c>
      <c r="P69">
        <f>VLOOKUP($G69,Calcs!$A$1:$G$59,7,FALSE)</f>
        <v>42257.860765449725</v>
      </c>
      <c r="Q69" t="str">
        <f t="shared" si="3"/>
        <v>No Enough Data</v>
      </c>
    </row>
    <row r="70" spans="1:17" x14ac:dyDescent="0.25">
      <c r="A70" s="1">
        <v>241</v>
      </c>
      <c r="B70" t="s">
        <v>148</v>
      </c>
      <c r="C70">
        <v>11.4</v>
      </c>
      <c r="D70" t="s">
        <v>798</v>
      </c>
      <c r="E70">
        <v>2027</v>
      </c>
      <c r="F70" t="s">
        <v>793</v>
      </c>
      <c r="G70" t="s">
        <v>10</v>
      </c>
      <c r="H70" t="s">
        <v>949</v>
      </c>
      <c r="I70" t="s">
        <v>991</v>
      </c>
      <c r="J70">
        <v>53.550060272216797</v>
      </c>
      <c r="K70">
        <v>-113.890090942383</v>
      </c>
      <c r="M70" s="3" t="s">
        <v>64</v>
      </c>
      <c r="N70">
        <f t="shared" si="2"/>
        <v>0</v>
      </c>
      <c r="O70">
        <f>VLOOKUP($G70,Calcs!$A$1:$G$59,6,FALSE)</f>
        <v>19720.335023876538</v>
      </c>
      <c r="P70">
        <f>VLOOKUP($G70,Calcs!$A$1:$G$59,7,FALSE)</f>
        <v>42257.860765449725</v>
      </c>
      <c r="Q70" t="str">
        <f t="shared" si="3"/>
        <v>No Enough Data</v>
      </c>
    </row>
    <row r="71" spans="1:17" x14ac:dyDescent="0.25">
      <c r="A71" s="1">
        <v>245</v>
      </c>
      <c r="B71" t="s">
        <v>149</v>
      </c>
      <c r="C71">
        <v>11</v>
      </c>
      <c r="D71" t="s">
        <v>823</v>
      </c>
      <c r="E71">
        <v>2027</v>
      </c>
      <c r="F71" t="s">
        <v>793</v>
      </c>
      <c r="G71" t="s">
        <v>10</v>
      </c>
      <c r="H71" t="s">
        <v>949</v>
      </c>
      <c r="I71" t="s">
        <v>992</v>
      </c>
      <c r="J71">
        <v>51.264862060546903</v>
      </c>
      <c r="K71">
        <v>-115.93149566650401</v>
      </c>
      <c r="M71" s="3" t="s">
        <v>64</v>
      </c>
      <c r="N71">
        <f t="shared" si="2"/>
        <v>0</v>
      </c>
      <c r="O71">
        <f>VLOOKUP($G71,Calcs!$A$1:$G$59,6,FALSE)</f>
        <v>19720.335023876538</v>
      </c>
      <c r="P71">
        <f>VLOOKUP($G71,Calcs!$A$1:$G$59,7,FALSE)</f>
        <v>42257.860765449725</v>
      </c>
      <c r="Q71" t="str">
        <f t="shared" si="3"/>
        <v>No Enough Data</v>
      </c>
    </row>
    <row r="72" spans="1:17" x14ac:dyDescent="0.25">
      <c r="A72" s="1">
        <v>248</v>
      </c>
      <c r="B72" t="s">
        <v>150</v>
      </c>
      <c r="C72">
        <v>10.6</v>
      </c>
      <c r="D72" t="s">
        <v>821</v>
      </c>
      <c r="E72">
        <v>2027</v>
      </c>
      <c r="F72" t="s">
        <v>793</v>
      </c>
      <c r="G72" t="s">
        <v>10</v>
      </c>
      <c r="H72" t="s">
        <v>949</v>
      </c>
      <c r="I72" t="s">
        <v>821</v>
      </c>
      <c r="J72">
        <v>53.715580000000003</v>
      </c>
      <c r="K72">
        <v>-115.13164500000001</v>
      </c>
      <c r="M72" s="3" t="s">
        <v>64</v>
      </c>
      <c r="N72">
        <f t="shared" si="2"/>
        <v>0</v>
      </c>
      <c r="O72">
        <f>VLOOKUP($G72,Calcs!$A$1:$G$59,6,FALSE)</f>
        <v>19720.335023876538</v>
      </c>
      <c r="P72">
        <f>VLOOKUP($G72,Calcs!$A$1:$G$59,7,FALSE)</f>
        <v>42257.860765449725</v>
      </c>
      <c r="Q72" t="str">
        <f t="shared" si="3"/>
        <v>No Enough Data</v>
      </c>
    </row>
    <row r="73" spans="1:17" x14ac:dyDescent="0.25">
      <c r="A73" s="1">
        <v>253</v>
      </c>
      <c r="B73" t="s">
        <v>151</v>
      </c>
      <c r="C73">
        <v>10.1</v>
      </c>
      <c r="D73" t="s">
        <v>824</v>
      </c>
      <c r="E73">
        <v>2027</v>
      </c>
      <c r="F73" t="s">
        <v>793</v>
      </c>
      <c r="G73" t="s">
        <v>10</v>
      </c>
      <c r="H73" t="s">
        <v>949</v>
      </c>
      <c r="I73" t="s">
        <v>957</v>
      </c>
      <c r="J73">
        <v>51.102500999999997</v>
      </c>
      <c r="K73">
        <v>-115.087189</v>
      </c>
      <c r="M73" s="3" t="s">
        <v>64</v>
      </c>
      <c r="N73">
        <f t="shared" si="2"/>
        <v>0</v>
      </c>
      <c r="O73">
        <f>VLOOKUP($G73,Calcs!$A$1:$G$59,6,FALSE)</f>
        <v>19720.335023876538</v>
      </c>
      <c r="P73">
        <f>VLOOKUP($G73,Calcs!$A$1:$G$59,7,FALSE)</f>
        <v>42257.860765449725</v>
      </c>
      <c r="Q73" t="str">
        <f t="shared" si="3"/>
        <v>No Enough Data</v>
      </c>
    </row>
    <row r="74" spans="1:17" x14ac:dyDescent="0.25">
      <c r="A74" s="1">
        <v>255</v>
      </c>
      <c r="B74" t="s">
        <v>152</v>
      </c>
      <c r="C74">
        <v>10</v>
      </c>
      <c r="D74" t="s">
        <v>804</v>
      </c>
      <c r="E74">
        <v>2027</v>
      </c>
      <c r="F74" t="s">
        <v>793</v>
      </c>
      <c r="G74" t="s">
        <v>17</v>
      </c>
      <c r="H74" t="s">
        <v>949</v>
      </c>
      <c r="I74" t="s">
        <v>993</v>
      </c>
      <c r="J74">
        <v>50.058998107910199</v>
      </c>
      <c r="K74">
        <v>-110.70400238037099</v>
      </c>
      <c r="L74"/>
      <c r="M74" s="3" t="s">
        <v>64</v>
      </c>
      <c r="N74">
        <f t="shared" si="2"/>
        <v>0</v>
      </c>
      <c r="O74">
        <f>VLOOKUP($G74,Calcs!$A$1:$G$59,6,FALSE)</f>
        <v>8008.8888888888878</v>
      </c>
      <c r="P74">
        <f>VLOOKUP($G74,Calcs!$A$1:$G$59,7,FALSE)</f>
        <v>17161.904761904763</v>
      </c>
      <c r="Q74" t="str">
        <f t="shared" si="3"/>
        <v>No Enough Data</v>
      </c>
    </row>
    <row r="75" spans="1:17" x14ac:dyDescent="0.25">
      <c r="A75" s="1">
        <v>257</v>
      </c>
      <c r="B75" t="s">
        <v>153</v>
      </c>
      <c r="C75">
        <v>10</v>
      </c>
      <c r="D75" t="s">
        <v>825</v>
      </c>
      <c r="E75">
        <v>2027</v>
      </c>
      <c r="F75" t="s">
        <v>793</v>
      </c>
      <c r="G75" t="s">
        <v>21</v>
      </c>
      <c r="H75" t="s">
        <v>949</v>
      </c>
      <c r="I75" t="s">
        <v>994</v>
      </c>
      <c r="J75">
        <v>50.573810577392599</v>
      </c>
      <c r="K75">
        <v>-113.892417907715</v>
      </c>
      <c r="L75"/>
      <c r="M75" s="3" t="s">
        <v>64</v>
      </c>
      <c r="N75">
        <f t="shared" si="2"/>
        <v>0</v>
      </c>
      <c r="O75">
        <f>VLOOKUP($G75,Calcs!$A$1:$G$59,6,FALSE)</f>
        <v>4919.9475878787871</v>
      </c>
      <c r="P75">
        <f>VLOOKUP($G75,Calcs!$A$1:$G$59,7,FALSE)</f>
        <v>10542.744831168831</v>
      </c>
      <c r="Q75" t="str">
        <f t="shared" si="3"/>
        <v>No Enough Data</v>
      </c>
    </row>
    <row r="76" spans="1:17" x14ac:dyDescent="0.25">
      <c r="A76" s="1">
        <v>258</v>
      </c>
      <c r="B76" t="s">
        <v>154</v>
      </c>
      <c r="C76">
        <v>10</v>
      </c>
      <c r="D76" t="s">
        <v>826</v>
      </c>
      <c r="E76">
        <v>2027</v>
      </c>
      <c r="F76" t="s">
        <v>793</v>
      </c>
      <c r="G76" t="s">
        <v>18</v>
      </c>
      <c r="H76" t="s">
        <v>949</v>
      </c>
      <c r="I76" t="s">
        <v>995</v>
      </c>
      <c r="J76">
        <v>49.607620239257798</v>
      </c>
      <c r="K76">
        <v>-114.43978881835901</v>
      </c>
      <c r="L76" s="3">
        <v>32</v>
      </c>
      <c r="M76" s="3" t="s">
        <v>64</v>
      </c>
      <c r="N76">
        <f t="shared" si="2"/>
        <v>312.5</v>
      </c>
      <c r="O76">
        <f>VLOOKUP($G76,Calcs!$A$1:$G$59,6,FALSE)</f>
        <v>599.375</v>
      </c>
      <c r="P76">
        <f>VLOOKUP($G76,Calcs!$A$1:$G$59,7,FALSE)</f>
        <v>1284.375</v>
      </c>
      <c r="Q76" t="str">
        <f t="shared" si="3"/>
        <v>Too Cheap</v>
      </c>
    </row>
    <row r="77" spans="1:17" x14ac:dyDescent="0.25">
      <c r="A77" s="1">
        <v>259</v>
      </c>
      <c r="B77" t="s">
        <v>155</v>
      </c>
      <c r="C77">
        <v>10</v>
      </c>
      <c r="D77" t="s">
        <v>794</v>
      </c>
      <c r="E77">
        <v>2027</v>
      </c>
      <c r="F77" t="s">
        <v>793</v>
      </c>
      <c r="G77" t="s">
        <v>10</v>
      </c>
      <c r="H77" t="s">
        <v>949</v>
      </c>
      <c r="I77" t="s">
        <v>794</v>
      </c>
      <c r="J77">
        <v>53.482956000000001</v>
      </c>
      <c r="K77">
        <v>-113.244057</v>
      </c>
      <c r="M77" s="3" t="s">
        <v>64</v>
      </c>
      <c r="N77">
        <f t="shared" si="2"/>
        <v>0</v>
      </c>
      <c r="O77">
        <f>VLOOKUP($G77,Calcs!$A$1:$G$59,6,FALSE)</f>
        <v>19720.335023876538</v>
      </c>
      <c r="P77">
        <f>VLOOKUP($G77,Calcs!$A$1:$G$59,7,FALSE)</f>
        <v>42257.860765449725</v>
      </c>
      <c r="Q77" t="str">
        <f t="shared" si="3"/>
        <v>No Enough Data</v>
      </c>
    </row>
    <row r="78" spans="1:17" x14ac:dyDescent="0.25">
      <c r="A78" s="1">
        <v>263</v>
      </c>
      <c r="B78" t="s">
        <v>156</v>
      </c>
      <c r="C78">
        <v>13</v>
      </c>
      <c r="D78" t="s">
        <v>785</v>
      </c>
      <c r="E78">
        <v>2027</v>
      </c>
      <c r="F78" t="s">
        <v>787</v>
      </c>
      <c r="G78" t="s">
        <v>9</v>
      </c>
      <c r="H78" t="s">
        <v>949</v>
      </c>
      <c r="I78" t="s">
        <v>960</v>
      </c>
      <c r="J78">
        <v>50.952701568603501</v>
      </c>
      <c r="K78">
        <v>-113.94539642334</v>
      </c>
      <c r="L78"/>
      <c r="M78" s="3" t="s">
        <v>63</v>
      </c>
      <c r="N78">
        <f t="shared" si="2"/>
        <v>0</v>
      </c>
      <c r="O78">
        <f>VLOOKUP($G78,Calcs!$A$1:$G$59,6,FALSE)</f>
        <v>9.1401851851851845E-2</v>
      </c>
      <c r="P78">
        <f>VLOOKUP($G78,Calcs!$A$1:$G$59,7,FALSE)</f>
        <v>0.1958611111111111</v>
      </c>
      <c r="Q78" t="str">
        <f t="shared" si="3"/>
        <v>No Enough Data</v>
      </c>
    </row>
    <row r="79" spans="1:17" x14ac:dyDescent="0.25">
      <c r="A79" s="1">
        <v>267</v>
      </c>
      <c r="B79" t="s">
        <v>157</v>
      </c>
      <c r="C79">
        <v>12.5</v>
      </c>
      <c r="D79" t="s">
        <v>785</v>
      </c>
      <c r="E79">
        <v>2015</v>
      </c>
      <c r="F79" t="s">
        <v>793</v>
      </c>
      <c r="G79" t="s">
        <v>11</v>
      </c>
      <c r="H79" t="s">
        <v>959</v>
      </c>
      <c r="I79" t="s">
        <v>960</v>
      </c>
      <c r="J79">
        <v>51.083786010742202</v>
      </c>
      <c r="K79">
        <v>-114.045692443848</v>
      </c>
      <c r="L79"/>
      <c r="M79" s="3" t="s">
        <v>63</v>
      </c>
      <c r="N79">
        <f t="shared" si="2"/>
        <v>0</v>
      </c>
      <c r="O79">
        <f>VLOOKUP($G79,Calcs!$A$1:$G$59,6,FALSE)</f>
        <v>141651.28205128203</v>
      </c>
      <c r="P79">
        <f>VLOOKUP($G79,Calcs!$A$1:$G$59,7,FALSE)</f>
        <v>303538.4615384615</v>
      </c>
      <c r="Q79" t="str">
        <f t="shared" si="3"/>
        <v>No Enough Data</v>
      </c>
    </row>
    <row r="80" spans="1:17" x14ac:dyDescent="0.25">
      <c r="A80" s="1">
        <v>270</v>
      </c>
      <c r="B80" t="s">
        <v>158</v>
      </c>
      <c r="C80">
        <v>9</v>
      </c>
      <c r="D80" t="s">
        <v>827</v>
      </c>
      <c r="E80">
        <v>2027</v>
      </c>
      <c r="F80" t="s">
        <v>793</v>
      </c>
      <c r="G80" t="s">
        <v>10</v>
      </c>
      <c r="H80" t="s">
        <v>949</v>
      </c>
      <c r="I80" t="s">
        <v>996</v>
      </c>
      <c r="J80">
        <v>53.541131999999998</v>
      </c>
      <c r="K80">
        <v>-113.959236</v>
      </c>
      <c r="L80"/>
      <c r="M80" s="3" t="s">
        <v>64</v>
      </c>
      <c r="N80">
        <f t="shared" si="2"/>
        <v>0</v>
      </c>
      <c r="O80">
        <f>VLOOKUP($G80,Calcs!$A$1:$G$59,6,FALSE)</f>
        <v>19720.335023876538</v>
      </c>
      <c r="P80">
        <f>VLOOKUP($G80,Calcs!$A$1:$G$59,7,FALSE)</f>
        <v>42257.860765449725</v>
      </c>
      <c r="Q80" t="str">
        <f t="shared" si="3"/>
        <v>No Enough Data</v>
      </c>
    </row>
    <row r="81" spans="1:17" x14ac:dyDescent="0.25">
      <c r="A81" s="1">
        <v>272</v>
      </c>
      <c r="B81" t="s">
        <v>159</v>
      </c>
      <c r="C81">
        <v>8.8000000000000007</v>
      </c>
      <c r="D81" t="s">
        <v>812</v>
      </c>
      <c r="E81">
        <v>2027</v>
      </c>
      <c r="F81" t="s">
        <v>793</v>
      </c>
      <c r="G81" t="s">
        <v>10</v>
      </c>
      <c r="H81" t="s">
        <v>949</v>
      </c>
      <c r="I81" t="s">
        <v>986</v>
      </c>
      <c r="J81">
        <v>54.417800903320298</v>
      </c>
      <c r="K81">
        <v>-110.62799835205099</v>
      </c>
      <c r="L81"/>
      <c r="M81" s="3" t="s">
        <v>64</v>
      </c>
      <c r="N81">
        <f t="shared" si="2"/>
        <v>0</v>
      </c>
      <c r="O81">
        <f>VLOOKUP($G81,Calcs!$A$1:$G$59,6,FALSE)</f>
        <v>19720.335023876538</v>
      </c>
      <c r="P81">
        <f>VLOOKUP($G81,Calcs!$A$1:$G$59,7,FALSE)</f>
        <v>42257.860765449725</v>
      </c>
      <c r="Q81" t="str">
        <f t="shared" si="3"/>
        <v>No Enough Data</v>
      </c>
    </row>
    <row r="82" spans="1:17" x14ac:dyDescent="0.25">
      <c r="A82" s="1">
        <v>274</v>
      </c>
      <c r="B82" t="s">
        <v>160</v>
      </c>
      <c r="C82">
        <v>22.2</v>
      </c>
      <c r="D82" t="s">
        <v>785</v>
      </c>
      <c r="E82">
        <v>2015</v>
      </c>
      <c r="F82" t="s">
        <v>787</v>
      </c>
      <c r="G82" t="s">
        <v>4</v>
      </c>
      <c r="H82" t="s">
        <v>959</v>
      </c>
      <c r="I82" t="s">
        <v>951</v>
      </c>
      <c r="J82">
        <v>50.962806701660199</v>
      </c>
      <c r="K82">
        <v>-114.003471374512</v>
      </c>
      <c r="L82"/>
      <c r="M82" s="3" t="s">
        <v>63</v>
      </c>
      <c r="N82">
        <f t="shared" si="2"/>
        <v>0</v>
      </c>
      <c r="O82">
        <f>VLOOKUP($G82,Calcs!$A$1:$G$59,6,FALSE)</f>
        <v>0.18655918729741774</v>
      </c>
      <c r="P82">
        <f>VLOOKUP($G82,Calcs!$A$1:$G$59,7,FALSE)</f>
        <v>0.39976968706589522</v>
      </c>
      <c r="Q82" t="str">
        <f t="shared" si="3"/>
        <v>No Enough Data</v>
      </c>
    </row>
    <row r="83" spans="1:17" x14ac:dyDescent="0.25">
      <c r="A83" s="1">
        <v>277</v>
      </c>
      <c r="B83" t="s">
        <v>161</v>
      </c>
      <c r="C83">
        <v>8.5</v>
      </c>
      <c r="D83" t="s">
        <v>828</v>
      </c>
      <c r="E83">
        <v>2027</v>
      </c>
      <c r="F83" t="s">
        <v>793</v>
      </c>
      <c r="G83" t="s">
        <v>17</v>
      </c>
      <c r="H83" t="s">
        <v>949</v>
      </c>
      <c r="I83" t="s">
        <v>978</v>
      </c>
      <c r="J83">
        <v>49.294376373291001</v>
      </c>
      <c r="K83">
        <v>-113.35636138916</v>
      </c>
      <c r="M83" s="3" t="s">
        <v>65</v>
      </c>
      <c r="N83">
        <f t="shared" si="2"/>
        <v>0</v>
      </c>
      <c r="O83">
        <f>VLOOKUP($G83,Calcs!$A$1:$G$59,6,FALSE)</f>
        <v>8008.8888888888878</v>
      </c>
      <c r="P83">
        <f>VLOOKUP($G83,Calcs!$A$1:$G$59,7,FALSE)</f>
        <v>17161.904761904763</v>
      </c>
      <c r="Q83" t="str">
        <f t="shared" si="3"/>
        <v>No Enough Data</v>
      </c>
    </row>
    <row r="84" spans="1:17" x14ac:dyDescent="0.25">
      <c r="A84" s="1">
        <v>278</v>
      </c>
      <c r="B84" t="s">
        <v>162</v>
      </c>
      <c r="C84">
        <v>8.3000000000000007</v>
      </c>
      <c r="D84" t="s">
        <v>785</v>
      </c>
      <c r="E84">
        <v>2027</v>
      </c>
      <c r="F84" t="s">
        <v>801</v>
      </c>
      <c r="G84" t="s">
        <v>23</v>
      </c>
      <c r="H84" t="s">
        <v>949</v>
      </c>
      <c r="I84" t="s">
        <v>960</v>
      </c>
      <c r="J84">
        <v>50.953971862792997</v>
      </c>
      <c r="K84">
        <v>-113.95484161377</v>
      </c>
      <c r="M84" s="3" t="s">
        <v>63</v>
      </c>
      <c r="N84">
        <f t="shared" si="2"/>
        <v>0</v>
      </c>
      <c r="O84">
        <f>VLOOKUP($G84,Calcs!$A$1:$G$59,6,FALSE)</f>
        <v>0.7</v>
      </c>
      <c r="P84">
        <f>VLOOKUP($G84,Calcs!$A$1:$G$59,7,FALSE)</f>
        <v>1.5</v>
      </c>
      <c r="Q84" t="str">
        <f t="shared" si="3"/>
        <v>No Enough Data</v>
      </c>
    </row>
    <row r="85" spans="1:17" x14ac:dyDescent="0.25">
      <c r="A85" s="1">
        <v>279</v>
      </c>
      <c r="B85" t="s">
        <v>163</v>
      </c>
      <c r="C85">
        <v>8.3000000000000007</v>
      </c>
      <c r="D85" t="s">
        <v>804</v>
      </c>
      <c r="E85">
        <v>2027</v>
      </c>
      <c r="F85" t="s">
        <v>793</v>
      </c>
      <c r="G85" t="s">
        <v>10</v>
      </c>
      <c r="H85" t="s">
        <v>949</v>
      </c>
      <c r="I85" t="s">
        <v>993</v>
      </c>
      <c r="J85">
        <v>50.033626556396499</v>
      </c>
      <c r="K85">
        <v>-110.66782379150401</v>
      </c>
      <c r="L85"/>
      <c r="M85" s="3" t="s">
        <v>64</v>
      </c>
      <c r="N85">
        <f t="shared" si="2"/>
        <v>0</v>
      </c>
      <c r="O85">
        <f>VLOOKUP($G85,Calcs!$A$1:$G$59,6,FALSE)</f>
        <v>19720.335023876538</v>
      </c>
      <c r="P85">
        <f>VLOOKUP($G85,Calcs!$A$1:$G$59,7,FALSE)</f>
        <v>42257.860765449725</v>
      </c>
      <c r="Q85" t="str">
        <f t="shared" si="3"/>
        <v>No Enough Data</v>
      </c>
    </row>
    <row r="86" spans="1:17" x14ac:dyDescent="0.25">
      <c r="A86" s="1">
        <v>284</v>
      </c>
      <c r="B86" t="s">
        <v>164</v>
      </c>
      <c r="C86">
        <v>7.9</v>
      </c>
      <c r="D86" t="s">
        <v>806</v>
      </c>
      <c r="E86">
        <v>2027</v>
      </c>
      <c r="F86" t="s">
        <v>793</v>
      </c>
      <c r="G86" t="s">
        <v>10</v>
      </c>
      <c r="H86" t="s">
        <v>949</v>
      </c>
      <c r="I86" t="s">
        <v>979</v>
      </c>
      <c r="J86">
        <v>52.240726470947301</v>
      </c>
      <c r="K86">
        <v>-113.806678771973</v>
      </c>
      <c r="L86"/>
      <c r="M86" s="3" t="s">
        <v>64</v>
      </c>
      <c r="N86">
        <f t="shared" si="2"/>
        <v>0</v>
      </c>
      <c r="O86">
        <f>VLOOKUP($G86,Calcs!$A$1:$G$59,6,FALSE)</f>
        <v>19720.335023876538</v>
      </c>
      <c r="P86">
        <f>VLOOKUP($G86,Calcs!$A$1:$G$59,7,FALSE)</f>
        <v>42257.860765449725</v>
      </c>
      <c r="Q86" t="str">
        <f t="shared" si="3"/>
        <v>No Enough Data</v>
      </c>
    </row>
    <row r="87" spans="1:17" x14ac:dyDescent="0.25">
      <c r="A87" s="1">
        <v>290</v>
      </c>
      <c r="B87" t="s">
        <v>165</v>
      </c>
      <c r="C87">
        <v>7.5</v>
      </c>
      <c r="D87" t="s">
        <v>794</v>
      </c>
      <c r="E87">
        <v>2027</v>
      </c>
      <c r="F87" t="s">
        <v>793</v>
      </c>
      <c r="G87" t="s">
        <v>10</v>
      </c>
      <c r="H87" t="s">
        <v>949</v>
      </c>
      <c r="I87" t="s">
        <v>957</v>
      </c>
      <c r="J87">
        <v>53.5715522766113</v>
      </c>
      <c r="K87">
        <v>-113.07595062255901</v>
      </c>
      <c r="M87" s="3" t="s">
        <v>64</v>
      </c>
      <c r="N87">
        <f t="shared" si="2"/>
        <v>0</v>
      </c>
      <c r="O87">
        <f>VLOOKUP($G87,Calcs!$A$1:$G$59,6,FALSE)</f>
        <v>19720.335023876538</v>
      </c>
      <c r="P87">
        <f>VLOOKUP($G87,Calcs!$A$1:$G$59,7,FALSE)</f>
        <v>42257.860765449725</v>
      </c>
      <c r="Q87" t="str">
        <f t="shared" si="3"/>
        <v>No Enough Data</v>
      </c>
    </row>
    <row r="88" spans="1:17" x14ac:dyDescent="0.25">
      <c r="A88" s="1">
        <v>297</v>
      </c>
      <c r="B88" t="s">
        <v>166</v>
      </c>
      <c r="C88">
        <v>7.9</v>
      </c>
      <c r="D88" t="s">
        <v>829</v>
      </c>
      <c r="E88">
        <v>2027</v>
      </c>
      <c r="F88" t="s">
        <v>801</v>
      </c>
      <c r="G88" t="s">
        <v>23</v>
      </c>
      <c r="H88" t="s">
        <v>949</v>
      </c>
      <c r="I88" t="s">
        <v>829</v>
      </c>
      <c r="J88">
        <v>53.888698577880902</v>
      </c>
      <c r="K88">
        <v>-114.899002075195</v>
      </c>
      <c r="M88" s="3" t="s">
        <v>63</v>
      </c>
      <c r="N88">
        <f t="shared" si="2"/>
        <v>0</v>
      </c>
      <c r="O88">
        <f>VLOOKUP($G88,Calcs!$A$1:$G$59,6,FALSE)</f>
        <v>0.7</v>
      </c>
      <c r="P88">
        <f>VLOOKUP($G88,Calcs!$A$1:$G$59,7,FALSE)</f>
        <v>1.5</v>
      </c>
      <c r="Q88" t="str">
        <f t="shared" si="3"/>
        <v>No Enough Data</v>
      </c>
    </row>
    <row r="89" spans="1:17" x14ac:dyDescent="0.25">
      <c r="A89" s="1">
        <v>299</v>
      </c>
      <c r="B89" t="s">
        <v>167</v>
      </c>
      <c r="C89">
        <v>6.7</v>
      </c>
      <c r="D89" t="s">
        <v>830</v>
      </c>
      <c r="E89">
        <v>2027</v>
      </c>
      <c r="F89" t="s">
        <v>793</v>
      </c>
      <c r="G89" t="s">
        <v>10</v>
      </c>
      <c r="H89" t="s">
        <v>949</v>
      </c>
      <c r="I89" t="s">
        <v>957</v>
      </c>
      <c r="J89">
        <v>52.368000030517599</v>
      </c>
      <c r="K89">
        <v>-113.796997070313</v>
      </c>
      <c r="M89" s="3" t="s">
        <v>64</v>
      </c>
      <c r="N89">
        <f t="shared" si="2"/>
        <v>0</v>
      </c>
      <c r="O89">
        <f>VLOOKUP($G89,Calcs!$A$1:$G$59,6,FALSE)</f>
        <v>19720.335023876538</v>
      </c>
      <c r="P89">
        <f>VLOOKUP($G89,Calcs!$A$1:$G$59,7,FALSE)</f>
        <v>42257.860765449725</v>
      </c>
      <c r="Q89" t="str">
        <f t="shared" si="3"/>
        <v>No Enough Data</v>
      </c>
    </row>
    <row r="90" spans="1:17" x14ac:dyDescent="0.25">
      <c r="A90" s="1">
        <v>301</v>
      </c>
      <c r="B90" t="s">
        <v>168</v>
      </c>
      <c r="C90">
        <v>6.7</v>
      </c>
      <c r="D90" t="s">
        <v>798</v>
      </c>
      <c r="E90">
        <v>2027</v>
      </c>
      <c r="F90" t="s">
        <v>801</v>
      </c>
      <c r="G90" t="s">
        <v>20</v>
      </c>
      <c r="H90" t="s">
        <v>949</v>
      </c>
      <c r="I90" t="s">
        <v>907</v>
      </c>
      <c r="J90">
        <v>53.549999237060497</v>
      </c>
      <c r="K90">
        <v>-113.91000366210901</v>
      </c>
      <c r="L90"/>
      <c r="M90" s="3" t="s">
        <v>63</v>
      </c>
      <c r="N90">
        <f t="shared" si="2"/>
        <v>0</v>
      </c>
      <c r="O90">
        <f>VLOOKUP($G90,Calcs!$A$1:$G$59,6,FALSE)</f>
        <v>1.4873122195022439</v>
      </c>
      <c r="P90">
        <f>VLOOKUP($G90,Calcs!$A$1:$G$59,7,FALSE)</f>
        <v>3.1870976132190947</v>
      </c>
      <c r="Q90" t="str">
        <f t="shared" si="3"/>
        <v>No Enough Data</v>
      </c>
    </row>
    <row r="91" spans="1:17" x14ac:dyDescent="0.25">
      <c r="A91" s="1">
        <v>302</v>
      </c>
      <c r="B91" t="s">
        <v>169</v>
      </c>
      <c r="C91">
        <v>6.6</v>
      </c>
      <c r="D91" t="s">
        <v>812</v>
      </c>
      <c r="E91">
        <v>2027</v>
      </c>
      <c r="F91" t="s">
        <v>793</v>
      </c>
      <c r="G91" t="s">
        <v>10</v>
      </c>
      <c r="H91" t="s">
        <v>949</v>
      </c>
      <c r="I91" t="s">
        <v>986</v>
      </c>
      <c r="J91">
        <v>54.417800903320298</v>
      </c>
      <c r="K91">
        <v>-110.62799835205099</v>
      </c>
      <c r="L91"/>
      <c r="M91" s="3" t="s">
        <v>64</v>
      </c>
      <c r="N91">
        <f t="shared" si="2"/>
        <v>0</v>
      </c>
      <c r="O91">
        <f>VLOOKUP($G91,Calcs!$A$1:$G$59,6,FALSE)</f>
        <v>19720.335023876538</v>
      </c>
      <c r="P91">
        <f>VLOOKUP($G91,Calcs!$A$1:$G$59,7,FALSE)</f>
        <v>42257.860765449725</v>
      </c>
      <c r="Q91" t="str">
        <f t="shared" si="3"/>
        <v>No Enough Data</v>
      </c>
    </row>
    <row r="92" spans="1:17" x14ac:dyDescent="0.25">
      <c r="A92" s="1">
        <v>307</v>
      </c>
      <c r="B92" t="s">
        <v>170</v>
      </c>
      <c r="C92">
        <v>6.4</v>
      </c>
      <c r="D92" t="s">
        <v>820</v>
      </c>
      <c r="E92">
        <v>2027</v>
      </c>
      <c r="F92" t="s">
        <v>793</v>
      </c>
      <c r="G92" t="s">
        <v>10</v>
      </c>
      <c r="H92" t="s">
        <v>949</v>
      </c>
      <c r="I92" t="s">
        <v>957</v>
      </c>
      <c r="J92">
        <v>50.572063</v>
      </c>
      <c r="K92">
        <v>-113.628845</v>
      </c>
      <c r="M92" s="3" t="s">
        <v>64</v>
      </c>
      <c r="N92">
        <f t="shared" si="2"/>
        <v>0</v>
      </c>
      <c r="O92">
        <f>VLOOKUP($G92,Calcs!$A$1:$G$59,6,FALSE)</f>
        <v>19720.335023876538</v>
      </c>
      <c r="P92">
        <f>VLOOKUP($G92,Calcs!$A$1:$G$59,7,FALSE)</f>
        <v>42257.860765449725</v>
      </c>
      <c r="Q92" t="str">
        <f t="shared" si="3"/>
        <v>No Enough Data</v>
      </c>
    </row>
    <row r="93" spans="1:17" x14ac:dyDescent="0.25">
      <c r="A93" s="1">
        <v>310</v>
      </c>
      <c r="B93" t="s">
        <v>171</v>
      </c>
      <c r="C93">
        <v>6.3</v>
      </c>
      <c r="D93" t="s">
        <v>794</v>
      </c>
      <c r="E93">
        <v>2027</v>
      </c>
      <c r="F93" t="s">
        <v>793</v>
      </c>
      <c r="G93" t="s">
        <v>10</v>
      </c>
      <c r="H93" t="s">
        <v>949</v>
      </c>
      <c r="I93" t="s">
        <v>794</v>
      </c>
      <c r="J93">
        <v>53.773998260497997</v>
      </c>
      <c r="K93">
        <v>-113.06999969482401</v>
      </c>
      <c r="L93"/>
      <c r="M93" s="3" t="s">
        <v>64</v>
      </c>
      <c r="N93">
        <f t="shared" si="2"/>
        <v>0</v>
      </c>
      <c r="O93">
        <f>VLOOKUP($G93,Calcs!$A$1:$G$59,6,FALSE)</f>
        <v>19720.335023876538</v>
      </c>
      <c r="P93">
        <f>VLOOKUP($G93,Calcs!$A$1:$G$59,7,FALSE)</f>
        <v>42257.860765449725</v>
      </c>
      <c r="Q93" t="str">
        <f t="shared" si="3"/>
        <v>No Enough Data</v>
      </c>
    </row>
    <row r="94" spans="1:17" x14ac:dyDescent="0.25">
      <c r="A94" s="1">
        <v>311</v>
      </c>
      <c r="B94" t="s">
        <v>172</v>
      </c>
      <c r="C94">
        <v>8</v>
      </c>
      <c r="D94" t="s">
        <v>831</v>
      </c>
      <c r="E94">
        <v>2027</v>
      </c>
      <c r="F94" t="s">
        <v>793</v>
      </c>
      <c r="G94" t="s">
        <v>10</v>
      </c>
      <c r="H94" t="s">
        <v>949</v>
      </c>
      <c r="I94" t="s">
        <v>997</v>
      </c>
      <c r="J94">
        <v>52.966297149658203</v>
      </c>
      <c r="K94">
        <v>-113.375129699707</v>
      </c>
      <c r="M94" s="3" t="s">
        <v>64</v>
      </c>
      <c r="N94">
        <f t="shared" si="2"/>
        <v>0</v>
      </c>
      <c r="O94">
        <f>VLOOKUP($G94,Calcs!$A$1:$G$59,6,FALSE)</f>
        <v>19720.335023876538</v>
      </c>
      <c r="P94">
        <f>VLOOKUP($G94,Calcs!$A$1:$G$59,7,FALSE)</f>
        <v>42257.860765449725</v>
      </c>
      <c r="Q94" t="str">
        <f t="shared" si="3"/>
        <v>No Enough Data</v>
      </c>
    </row>
    <row r="95" spans="1:17" x14ac:dyDescent="0.25">
      <c r="A95" s="1">
        <v>312</v>
      </c>
      <c r="B95" t="s">
        <v>173</v>
      </c>
      <c r="C95">
        <v>8</v>
      </c>
      <c r="D95" t="s">
        <v>800</v>
      </c>
      <c r="E95">
        <v>2015</v>
      </c>
      <c r="F95" t="s">
        <v>801</v>
      </c>
      <c r="G95" t="s">
        <v>25</v>
      </c>
      <c r="H95" t="s">
        <v>959</v>
      </c>
      <c r="I95" t="s">
        <v>975</v>
      </c>
      <c r="J95">
        <v>53.260604858398402</v>
      </c>
      <c r="K95">
        <v>-113.549102783203</v>
      </c>
      <c r="L95"/>
      <c r="M95" s="3" t="s">
        <v>63</v>
      </c>
      <c r="N95">
        <f t="shared" si="2"/>
        <v>0</v>
      </c>
      <c r="O95">
        <f>VLOOKUP($G95,Calcs!$A$1:$G$59,6,FALSE)</f>
        <v>0</v>
      </c>
      <c r="P95">
        <f>VLOOKUP($G95,Calcs!$A$1:$G$59,7,FALSE)</f>
        <v>0</v>
      </c>
      <c r="Q95" t="str">
        <f t="shared" si="3"/>
        <v>No Enough Data</v>
      </c>
    </row>
    <row r="96" spans="1:17" x14ac:dyDescent="0.25">
      <c r="A96" s="1">
        <v>316</v>
      </c>
      <c r="B96" t="s">
        <v>174</v>
      </c>
      <c r="C96">
        <v>6</v>
      </c>
      <c r="D96" t="s">
        <v>832</v>
      </c>
      <c r="E96">
        <v>2027</v>
      </c>
      <c r="F96" t="s">
        <v>793</v>
      </c>
      <c r="G96" t="s">
        <v>10</v>
      </c>
      <c r="H96" t="s">
        <v>949</v>
      </c>
      <c r="I96" t="s">
        <v>832</v>
      </c>
      <c r="J96">
        <v>52.143180847167997</v>
      </c>
      <c r="K96">
        <v>-113.767715454102</v>
      </c>
      <c r="L96"/>
      <c r="M96" s="3" t="s">
        <v>64</v>
      </c>
      <c r="N96">
        <f t="shared" si="2"/>
        <v>0</v>
      </c>
      <c r="O96">
        <f>VLOOKUP($G96,Calcs!$A$1:$G$59,6,FALSE)</f>
        <v>19720.335023876538</v>
      </c>
      <c r="P96">
        <f>VLOOKUP($G96,Calcs!$A$1:$G$59,7,FALSE)</f>
        <v>42257.860765449725</v>
      </c>
      <c r="Q96" t="str">
        <f t="shared" si="3"/>
        <v>No Enough Data</v>
      </c>
    </row>
    <row r="97" spans="1:17" x14ac:dyDescent="0.25">
      <c r="A97" s="1">
        <v>321</v>
      </c>
      <c r="B97" t="s">
        <v>175</v>
      </c>
      <c r="C97">
        <v>5.8</v>
      </c>
      <c r="D97" t="s">
        <v>818</v>
      </c>
      <c r="E97">
        <v>2016</v>
      </c>
      <c r="F97" t="s">
        <v>793</v>
      </c>
      <c r="G97" t="s">
        <v>10</v>
      </c>
      <c r="H97" t="s">
        <v>959</v>
      </c>
      <c r="I97" t="s">
        <v>989</v>
      </c>
      <c r="J97">
        <v>51.295501708984403</v>
      </c>
      <c r="K97">
        <v>-113.98549652099599</v>
      </c>
      <c r="L97"/>
      <c r="M97" s="3" t="s">
        <v>64</v>
      </c>
      <c r="N97">
        <f t="shared" si="2"/>
        <v>0</v>
      </c>
      <c r="O97">
        <f>VLOOKUP($G97,Calcs!$A$1:$G$59,6,FALSE)</f>
        <v>19720.335023876538</v>
      </c>
      <c r="P97">
        <f>VLOOKUP($G97,Calcs!$A$1:$G$59,7,FALSE)</f>
        <v>42257.860765449725</v>
      </c>
      <c r="Q97" t="str">
        <f t="shared" si="3"/>
        <v>No Enough Data</v>
      </c>
    </row>
    <row r="98" spans="1:17" x14ac:dyDescent="0.25">
      <c r="A98" s="1">
        <v>323</v>
      </c>
      <c r="B98" t="s">
        <v>176</v>
      </c>
      <c r="C98">
        <v>5.7</v>
      </c>
      <c r="D98" t="s">
        <v>819</v>
      </c>
      <c r="E98">
        <v>2027</v>
      </c>
      <c r="F98" t="s">
        <v>793</v>
      </c>
      <c r="G98" t="s">
        <v>21</v>
      </c>
      <c r="H98" t="s">
        <v>949</v>
      </c>
      <c r="I98" t="s">
        <v>998</v>
      </c>
      <c r="J98">
        <v>51.049999237060497</v>
      </c>
      <c r="K98">
        <v>-115.18000030517599</v>
      </c>
      <c r="M98" s="3" t="s">
        <v>65</v>
      </c>
      <c r="N98">
        <f t="shared" si="2"/>
        <v>0</v>
      </c>
      <c r="O98">
        <f>VLOOKUP($G98,Calcs!$A$1:$G$59,6,FALSE)</f>
        <v>4919.9475878787871</v>
      </c>
      <c r="P98">
        <f>VLOOKUP($G98,Calcs!$A$1:$G$59,7,FALSE)</f>
        <v>10542.744831168831</v>
      </c>
      <c r="Q98" t="str">
        <f t="shared" si="3"/>
        <v>No Enough Data</v>
      </c>
    </row>
    <row r="99" spans="1:17" x14ac:dyDescent="0.25">
      <c r="A99" s="1">
        <v>328</v>
      </c>
      <c r="B99" t="s">
        <v>177</v>
      </c>
      <c r="C99">
        <v>5.6</v>
      </c>
      <c r="D99" t="s">
        <v>833</v>
      </c>
      <c r="E99">
        <v>2027</v>
      </c>
      <c r="F99" t="s">
        <v>801</v>
      </c>
      <c r="G99" t="s">
        <v>23</v>
      </c>
      <c r="H99" t="s">
        <v>949</v>
      </c>
      <c r="I99" t="s">
        <v>999</v>
      </c>
      <c r="J99">
        <v>54.760101318359403</v>
      </c>
      <c r="K99">
        <v>-111.96257019043</v>
      </c>
      <c r="L99"/>
      <c r="M99" s="3" t="s">
        <v>63</v>
      </c>
      <c r="N99">
        <f t="shared" si="2"/>
        <v>0</v>
      </c>
      <c r="O99">
        <f>VLOOKUP($G99,Calcs!$A$1:$G$59,6,FALSE)</f>
        <v>0.7</v>
      </c>
      <c r="P99">
        <f>VLOOKUP($G99,Calcs!$A$1:$G$59,7,FALSE)</f>
        <v>1.5</v>
      </c>
      <c r="Q99" t="str">
        <f t="shared" si="3"/>
        <v>No Enough Data</v>
      </c>
    </row>
    <row r="100" spans="1:17" x14ac:dyDescent="0.25">
      <c r="A100" s="1">
        <v>335</v>
      </c>
      <c r="B100" t="s">
        <v>178</v>
      </c>
      <c r="C100">
        <v>5.3</v>
      </c>
      <c r="D100" t="s">
        <v>834</v>
      </c>
      <c r="E100">
        <v>2027</v>
      </c>
      <c r="F100" t="s">
        <v>793</v>
      </c>
      <c r="G100" t="s">
        <v>10</v>
      </c>
      <c r="H100" t="s">
        <v>949</v>
      </c>
      <c r="I100" t="s">
        <v>1000</v>
      </c>
      <c r="J100">
        <v>52.676506042480497</v>
      </c>
      <c r="K100">
        <v>-113.571990966797</v>
      </c>
      <c r="M100" s="3" t="s">
        <v>64</v>
      </c>
      <c r="N100">
        <f t="shared" si="2"/>
        <v>0</v>
      </c>
      <c r="O100">
        <f>VLOOKUP($G100,Calcs!$A$1:$G$59,6,FALSE)</f>
        <v>19720.335023876538</v>
      </c>
      <c r="P100">
        <f>VLOOKUP($G100,Calcs!$A$1:$G$59,7,FALSE)</f>
        <v>42257.860765449725</v>
      </c>
      <c r="Q100" t="str">
        <f t="shared" si="3"/>
        <v>No Enough Data</v>
      </c>
    </row>
    <row r="101" spans="1:17" x14ac:dyDescent="0.25">
      <c r="A101" s="1">
        <v>337</v>
      </c>
      <c r="B101" t="s">
        <v>179</v>
      </c>
      <c r="C101">
        <v>5.3</v>
      </c>
      <c r="D101" t="s">
        <v>832</v>
      </c>
      <c r="E101">
        <v>2027</v>
      </c>
      <c r="F101" t="s">
        <v>793</v>
      </c>
      <c r="G101" t="s">
        <v>10</v>
      </c>
      <c r="H101" t="s">
        <v>949</v>
      </c>
      <c r="I101" t="s">
        <v>957</v>
      </c>
      <c r="J101">
        <v>52.169303894042997</v>
      </c>
      <c r="K101">
        <v>-113.24294281005901</v>
      </c>
      <c r="M101" s="3" t="s">
        <v>64</v>
      </c>
      <c r="N101">
        <f t="shared" si="2"/>
        <v>0</v>
      </c>
      <c r="O101">
        <f>VLOOKUP($G101,Calcs!$A$1:$G$59,6,FALSE)</f>
        <v>19720.335023876538</v>
      </c>
      <c r="P101">
        <f>VLOOKUP($G101,Calcs!$A$1:$G$59,7,FALSE)</f>
        <v>42257.860765449725</v>
      </c>
      <c r="Q101" t="str">
        <f t="shared" si="3"/>
        <v>No Enough Data</v>
      </c>
    </row>
    <row r="102" spans="1:17" x14ac:dyDescent="0.25">
      <c r="A102" s="1">
        <v>342</v>
      </c>
      <c r="B102" t="s">
        <v>180</v>
      </c>
      <c r="C102">
        <v>5</v>
      </c>
      <c r="D102" t="s">
        <v>785</v>
      </c>
      <c r="E102">
        <v>2027</v>
      </c>
      <c r="F102" t="s">
        <v>793</v>
      </c>
      <c r="G102" t="s">
        <v>10</v>
      </c>
      <c r="H102" t="s">
        <v>949</v>
      </c>
      <c r="I102" t="s">
        <v>960</v>
      </c>
      <c r="J102">
        <v>51.018062999999998</v>
      </c>
      <c r="K102">
        <v>-114.16407</v>
      </c>
      <c r="M102" s="3" t="s">
        <v>64</v>
      </c>
      <c r="N102">
        <f t="shared" si="2"/>
        <v>0</v>
      </c>
      <c r="O102">
        <f>VLOOKUP($G102,Calcs!$A$1:$G$59,6,FALSE)</f>
        <v>19720.335023876538</v>
      </c>
      <c r="P102">
        <f>VLOOKUP($G102,Calcs!$A$1:$G$59,7,FALSE)</f>
        <v>42257.860765449725</v>
      </c>
      <c r="Q102" t="str">
        <f t="shared" si="3"/>
        <v>No Enough Data</v>
      </c>
    </row>
    <row r="103" spans="1:17" x14ac:dyDescent="0.25">
      <c r="A103" s="1">
        <v>348</v>
      </c>
      <c r="B103" t="s">
        <v>181</v>
      </c>
      <c r="C103">
        <v>2200</v>
      </c>
      <c r="D103" t="s">
        <v>835</v>
      </c>
      <c r="E103">
        <v>2021</v>
      </c>
      <c r="F103" t="s">
        <v>793</v>
      </c>
      <c r="G103" t="s">
        <v>10</v>
      </c>
      <c r="H103" t="s">
        <v>946</v>
      </c>
      <c r="I103" t="s">
        <v>957</v>
      </c>
      <c r="J103">
        <v>51.011221173595303</v>
      </c>
      <c r="K103">
        <v>-114.18618898196399</v>
      </c>
      <c r="L103" s="3">
        <v>31</v>
      </c>
      <c r="M103" s="3" t="s">
        <v>64</v>
      </c>
      <c r="N103">
        <f t="shared" si="2"/>
        <v>70967.741935483878</v>
      </c>
      <c r="O103">
        <f>VLOOKUP($G103,Calcs!$A$1:$G$59,6,FALSE)</f>
        <v>19720.335023876538</v>
      </c>
      <c r="P103">
        <f>VLOOKUP($G103,Calcs!$A$1:$G$59,7,FALSE)</f>
        <v>42257.860765449725</v>
      </c>
      <c r="Q103" t="str">
        <f t="shared" si="3"/>
        <v>Too Expensive</v>
      </c>
    </row>
    <row r="104" spans="1:17" x14ac:dyDescent="0.25">
      <c r="A104" s="1">
        <v>355</v>
      </c>
      <c r="B104" t="s">
        <v>182</v>
      </c>
      <c r="C104">
        <v>1400</v>
      </c>
      <c r="D104" t="s">
        <v>785</v>
      </c>
      <c r="E104">
        <v>2023</v>
      </c>
      <c r="F104" t="s">
        <v>801</v>
      </c>
      <c r="G104" t="s">
        <v>22</v>
      </c>
      <c r="H104" t="s">
        <v>946</v>
      </c>
      <c r="I104" t="s">
        <v>1001</v>
      </c>
      <c r="J104">
        <v>51.067683286121529</v>
      </c>
      <c r="K104">
        <v>-114.13029760122301</v>
      </c>
      <c r="M104" s="3" t="s">
        <v>63</v>
      </c>
      <c r="N104">
        <f t="shared" si="2"/>
        <v>0</v>
      </c>
      <c r="O104">
        <f>VLOOKUP($G104,Calcs!$A$1:$G$59,6,FALSE)</f>
        <v>1519</v>
      </c>
      <c r="P104">
        <f>VLOOKUP($G104,Calcs!$A$1:$G$59,7,FALSE)</f>
        <v>3255</v>
      </c>
      <c r="Q104" t="str">
        <f t="shared" si="3"/>
        <v>No Enough Data</v>
      </c>
    </row>
    <row r="105" spans="1:17" x14ac:dyDescent="0.25">
      <c r="A105" s="1">
        <v>365</v>
      </c>
      <c r="B105" t="s">
        <v>183</v>
      </c>
      <c r="C105">
        <v>155</v>
      </c>
      <c r="D105" t="s">
        <v>785</v>
      </c>
      <c r="E105">
        <v>2027</v>
      </c>
      <c r="F105" t="s">
        <v>801</v>
      </c>
      <c r="G105" t="s">
        <v>24</v>
      </c>
      <c r="H105" t="s">
        <v>949</v>
      </c>
      <c r="I105" t="s">
        <v>1002</v>
      </c>
      <c r="J105">
        <v>51.0753784179688</v>
      </c>
      <c r="K105">
        <v>-114.13226318359401</v>
      </c>
      <c r="M105" s="3" t="s">
        <v>63</v>
      </c>
      <c r="N105">
        <f t="shared" si="2"/>
        <v>0</v>
      </c>
      <c r="O105">
        <f>VLOOKUP($G105,Calcs!$A$1:$G$59,6,FALSE)</f>
        <v>1.267359977324263</v>
      </c>
      <c r="P105">
        <f>VLOOKUP($G105,Calcs!$A$1:$G$59,7,FALSE)</f>
        <v>2.7157713799805636</v>
      </c>
      <c r="Q105" t="str">
        <f t="shared" si="3"/>
        <v>No Enough Data</v>
      </c>
    </row>
    <row r="106" spans="1:17" x14ac:dyDescent="0.25">
      <c r="A106" s="1">
        <v>373</v>
      </c>
      <c r="B106" t="s">
        <v>184</v>
      </c>
      <c r="C106">
        <v>10.6</v>
      </c>
      <c r="D106" t="s">
        <v>806</v>
      </c>
      <c r="E106">
        <v>2027</v>
      </c>
      <c r="F106" t="s">
        <v>793</v>
      </c>
      <c r="G106" t="s">
        <v>10</v>
      </c>
      <c r="H106" t="s">
        <v>949</v>
      </c>
      <c r="I106" t="s">
        <v>979</v>
      </c>
      <c r="J106">
        <v>52.297000885009801</v>
      </c>
      <c r="K106">
        <v>-113.76000213623</v>
      </c>
      <c r="L106"/>
      <c r="M106" s="3" t="s">
        <v>64</v>
      </c>
      <c r="N106">
        <f t="shared" si="2"/>
        <v>0</v>
      </c>
      <c r="O106">
        <f>VLOOKUP($G106,Calcs!$A$1:$G$59,6,FALSE)</f>
        <v>19720.335023876538</v>
      </c>
      <c r="P106">
        <f>VLOOKUP($G106,Calcs!$A$1:$G$59,7,FALSE)</f>
        <v>42257.860765449725</v>
      </c>
      <c r="Q106" t="str">
        <f t="shared" si="3"/>
        <v>No Enough Data</v>
      </c>
    </row>
    <row r="107" spans="1:17" x14ac:dyDescent="0.25">
      <c r="A107" s="1">
        <v>376</v>
      </c>
      <c r="B107" t="s">
        <v>185</v>
      </c>
      <c r="C107">
        <v>364</v>
      </c>
      <c r="D107" t="s">
        <v>796</v>
      </c>
      <c r="E107">
        <v>2022</v>
      </c>
      <c r="F107" t="s">
        <v>801</v>
      </c>
      <c r="G107" t="s">
        <v>22</v>
      </c>
      <c r="H107" t="s">
        <v>946</v>
      </c>
      <c r="I107" t="s">
        <v>978</v>
      </c>
      <c r="J107">
        <v>53.560148610939883</v>
      </c>
      <c r="K107">
        <v>-113.5012874007225</v>
      </c>
      <c r="L107" s="3">
        <v>40000</v>
      </c>
      <c r="M107" s="3" t="s">
        <v>63</v>
      </c>
      <c r="N107">
        <f t="shared" si="2"/>
        <v>9.1</v>
      </c>
      <c r="O107">
        <f>VLOOKUP($G107,Calcs!$A$1:$G$59,6,FALSE)</f>
        <v>1519</v>
      </c>
      <c r="P107">
        <f>VLOOKUP($G107,Calcs!$A$1:$G$59,7,FALSE)</f>
        <v>3255</v>
      </c>
      <c r="Q107" t="str">
        <f t="shared" si="3"/>
        <v>Too Cheap</v>
      </c>
    </row>
    <row r="108" spans="1:17" x14ac:dyDescent="0.25">
      <c r="A108" s="1">
        <v>381</v>
      </c>
      <c r="B108" t="s">
        <v>186</v>
      </c>
      <c r="C108">
        <v>40</v>
      </c>
      <c r="D108" t="s">
        <v>836</v>
      </c>
      <c r="E108">
        <v>2017</v>
      </c>
      <c r="F108" t="s">
        <v>801</v>
      </c>
      <c r="G108" t="s">
        <v>26</v>
      </c>
      <c r="H108" t="s">
        <v>959</v>
      </c>
      <c r="I108" t="s">
        <v>1003</v>
      </c>
      <c r="J108">
        <v>50.7890014648438</v>
      </c>
      <c r="K108">
        <v>-112.470001220703</v>
      </c>
      <c r="M108" s="3" t="s">
        <v>63</v>
      </c>
      <c r="N108">
        <f t="shared" si="2"/>
        <v>0</v>
      </c>
      <c r="O108">
        <f>VLOOKUP($G108,Calcs!$A$1:$G$59,6,FALSE)</f>
        <v>0.15195114196938511</v>
      </c>
      <c r="P108">
        <f>VLOOKUP($G108,Calcs!$A$1:$G$59,7,FALSE)</f>
        <v>0.3256095899343967</v>
      </c>
      <c r="Q108" t="str">
        <f t="shared" si="3"/>
        <v>No Enough Data</v>
      </c>
    </row>
    <row r="109" spans="1:17" x14ac:dyDescent="0.25">
      <c r="A109" s="1">
        <v>385</v>
      </c>
      <c r="B109" t="s">
        <v>187</v>
      </c>
      <c r="C109">
        <v>41.5</v>
      </c>
      <c r="D109" t="s">
        <v>785</v>
      </c>
      <c r="E109">
        <v>2021</v>
      </c>
      <c r="F109" t="s">
        <v>801</v>
      </c>
      <c r="G109" t="s">
        <v>26</v>
      </c>
      <c r="H109" t="s">
        <v>946</v>
      </c>
      <c r="I109" t="s">
        <v>1004</v>
      </c>
      <c r="J109">
        <v>51.045204162597699</v>
      </c>
      <c r="K109">
        <v>-113.965827941895</v>
      </c>
      <c r="M109" s="3" t="s">
        <v>63</v>
      </c>
      <c r="N109">
        <f t="shared" si="2"/>
        <v>0</v>
      </c>
      <c r="O109">
        <f>VLOOKUP($G109,Calcs!$A$1:$G$59,6,FALSE)</f>
        <v>0.15195114196938511</v>
      </c>
      <c r="P109">
        <f>VLOOKUP($G109,Calcs!$A$1:$G$59,7,FALSE)</f>
        <v>0.3256095899343967</v>
      </c>
      <c r="Q109" t="str">
        <f t="shared" si="3"/>
        <v>No Enough Data</v>
      </c>
    </row>
    <row r="110" spans="1:17" x14ac:dyDescent="0.25">
      <c r="A110" s="1">
        <v>400</v>
      </c>
      <c r="B110" t="s">
        <v>188</v>
      </c>
      <c r="C110">
        <v>15.3</v>
      </c>
      <c r="D110" t="s">
        <v>837</v>
      </c>
      <c r="E110">
        <v>2027</v>
      </c>
      <c r="F110" t="s">
        <v>793</v>
      </c>
      <c r="G110" t="s">
        <v>10</v>
      </c>
      <c r="H110" t="s">
        <v>949</v>
      </c>
      <c r="I110" t="s">
        <v>957</v>
      </c>
      <c r="J110">
        <v>55.209800720214801</v>
      </c>
      <c r="K110">
        <v>-119.42299652099599</v>
      </c>
      <c r="L110"/>
      <c r="M110" s="3" t="s">
        <v>64</v>
      </c>
      <c r="N110">
        <f t="shared" si="2"/>
        <v>0</v>
      </c>
      <c r="O110">
        <f>VLOOKUP($G110,Calcs!$A$1:$G$59,6,FALSE)</f>
        <v>19720.335023876538</v>
      </c>
      <c r="P110">
        <f>VLOOKUP($G110,Calcs!$A$1:$G$59,7,FALSE)</f>
        <v>42257.860765449725</v>
      </c>
      <c r="Q110" t="str">
        <f t="shared" si="3"/>
        <v>No Enough Data</v>
      </c>
    </row>
    <row r="111" spans="1:17" x14ac:dyDescent="0.25">
      <c r="A111" s="1">
        <v>408</v>
      </c>
      <c r="B111" t="s">
        <v>189</v>
      </c>
      <c r="C111">
        <v>25</v>
      </c>
      <c r="D111" t="s">
        <v>838</v>
      </c>
      <c r="E111">
        <v>2027</v>
      </c>
      <c r="F111" t="s">
        <v>801</v>
      </c>
      <c r="G111" t="s">
        <v>24</v>
      </c>
      <c r="H111" t="s">
        <v>949</v>
      </c>
      <c r="I111" t="s">
        <v>1005</v>
      </c>
      <c r="J111">
        <v>54.587501525878899</v>
      </c>
      <c r="K111">
        <v>-112.806999206543</v>
      </c>
      <c r="L111"/>
      <c r="M111" s="3" t="s">
        <v>63</v>
      </c>
      <c r="N111">
        <f t="shared" si="2"/>
        <v>0</v>
      </c>
      <c r="O111">
        <f>VLOOKUP($G111,Calcs!$A$1:$G$59,6,FALSE)</f>
        <v>1.267359977324263</v>
      </c>
      <c r="P111">
        <f>VLOOKUP($G111,Calcs!$A$1:$G$59,7,FALSE)</f>
        <v>2.7157713799805636</v>
      </c>
      <c r="Q111" t="str">
        <f t="shared" si="3"/>
        <v>No Enough Data</v>
      </c>
    </row>
    <row r="112" spans="1:17" x14ac:dyDescent="0.25">
      <c r="A112" s="1">
        <v>421</v>
      </c>
      <c r="B112" t="s">
        <v>190</v>
      </c>
      <c r="C112">
        <v>20</v>
      </c>
      <c r="D112" t="s">
        <v>799</v>
      </c>
      <c r="E112">
        <v>2027</v>
      </c>
      <c r="F112" t="s">
        <v>788</v>
      </c>
      <c r="G112" t="s">
        <v>27</v>
      </c>
      <c r="H112" t="s">
        <v>949</v>
      </c>
      <c r="I112" t="s">
        <v>1006</v>
      </c>
      <c r="J112">
        <v>56.7133178710938</v>
      </c>
      <c r="K112">
        <v>-111.348838806152</v>
      </c>
      <c r="M112" s="3" t="s">
        <v>63</v>
      </c>
      <c r="N112">
        <f t="shared" si="2"/>
        <v>0</v>
      </c>
      <c r="O112">
        <f>VLOOKUP($G112,Calcs!$A$1:$G$59,6,FALSE)</f>
        <v>0</v>
      </c>
      <c r="P112">
        <f>VLOOKUP($G112,Calcs!$A$1:$G$59,7,FALSE)</f>
        <v>0</v>
      </c>
      <c r="Q112" t="str">
        <f t="shared" si="3"/>
        <v>No Enough Data</v>
      </c>
    </row>
    <row r="113" spans="1:17" x14ac:dyDescent="0.25">
      <c r="A113" s="1">
        <v>428</v>
      </c>
      <c r="B113" t="s">
        <v>191</v>
      </c>
      <c r="C113">
        <v>18.399999999999999</v>
      </c>
      <c r="D113" t="s">
        <v>796</v>
      </c>
      <c r="E113">
        <v>2016</v>
      </c>
      <c r="F113" t="s">
        <v>801</v>
      </c>
      <c r="G113" t="s">
        <v>28</v>
      </c>
      <c r="H113" t="s">
        <v>959</v>
      </c>
      <c r="I113" t="s">
        <v>1007</v>
      </c>
      <c r="J113">
        <v>53.5390014648438</v>
      </c>
      <c r="K113">
        <v>-113.49299621582</v>
      </c>
      <c r="M113" s="3" t="s">
        <v>63</v>
      </c>
      <c r="N113">
        <f t="shared" si="2"/>
        <v>0</v>
      </c>
      <c r="O113">
        <f>VLOOKUP($G113,Calcs!$A$1:$G$59,6,FALSE)</f>
        <v>0.25370043266871845</v>
      </c>
      <c r="P113">
        <f>VLOOKUP($G113,Calcs!$A$1:$G$59,7,FALSE)</f>
        <v>0.54364378429011095</v>
      </c>
      <c r="Q113" t="str">
        <f t="shared" si="3"/>
        <v>No Enough Data</v>
      </c>
    </row>
    <row r="114" spans="1:17" x14ac:dyDescent="0.25">
      <c r="A114" s="1">
        <v>430</v>
      </c>
      <c r="B114" t="s">
        <v>192</v>
      </c>
      <c r="C114">
        <v>18</v>
      </c>
      <c r="D114" t="s">
        <v>785</v>
      </c>
      <c r="E114">
        <v>2015</v>
      </c>
      <c r="F114" t="s">
        <v>801</v>
      </c>
      <c r="G114" t="s">
        <v>26</v>
      </c>
      <c r="H114" t="s">
        <v>959</v>
      </c>
      <c r="I114" t="s">
        <v>1008</v>
      </c>
      <c r="J114">
        <v>50.9070014953613</v>
      </c>
      <c r="K114">
        <v>-114.120002746582</v>
      </c>
      <c r="M114" s="3" t="s">
        <v>63</v>
      </c>
      <c r="N114">
        <f t="shared" si="2"/>
        <v>0</v>
      </c>
      <c r="O114">
        <f>VLOOKUP($G114,Calcs!$A$1:$G$59,6,FALSE)</f>
        <v>0.15195114196938511</v>
      </c>
      <c r="P114">
        <f>VLOOKUP($G114,Calcs!$A$1:$G$59,7,FALSE)</f>
        <v>0.3256095899343967</v>
      </c>
      <c r="Q114" t="str">
        <f t="shared" si="3"/>
        <v>No Enough Data</v>
      </c>
    </row>
    <row r="115" spans="1:17" x14ac:dyDescent="0.25">
      <c r="A115" s="1">
        <v>434</v>
      </c>
      <c r="B115" t="s">
        <v>193</v>
      </c>
      <c r="C115">
        <v>24.5</v>
      </c>
      <c r="D115" t="s">
        <v>839</v>
      </c>
      <c r="E115">
        <v>2020</v>
      </c>
      <c r="F115" t="s">
        <v>801</v>
      </c>
      <c r="G115" t="s">
        <v>26</v>
      </c>
      <c r="H115" t="s">
        <v>946</v>
      </c>
      <c r="I115" t="s">
        <v>1009</v>
      </c>
      <c r="J115">
        <v>52.019001007080099</v>
      </c>
      <c r="K115">
        <v>-113.949996948242</v>
      </c>
      <c r="L115" s="3">
        <v>74000</v>
      </c>
      <c r="M115" s="3" t="s">
        <v>63</v>
      </c>
      <c r="N115">
        <f t="shared" si="2"/>
        <v>0.33108108108108109</v>
      </c>
      <c r="O115">
        <f>VLOOKUP($G115,Calcs!$A$1:$G$59,6,FALSE)</f>
        <v>0.15195114196938511</v>
      </c>
      <c r="P115">
        <f>VLOOKUP($G115,Calcs!$A$1:$G$59,7,FALSE)</f>
        <v>0.3256095899343967</v>
      </c>
      <c r="Q115" t="str">
        <f t="shared" si="3"/>
        <v>Too Expensive</v>
      </c>
    </row>
    <row r="116" spans="1:17" x14ac:dyDescent="0.25">
      <c r="A116" s="1">
        <v>435</v>
      </c>
      <c r="B116" t="s">
        <v>194</v>
      </c>
      <c r="C116">
        <v>17.5</v>
      </c>
      <c r="D116" t="s">
        <v>785</v>
      </c>
      <c r="E116">
        <v>2027</v>
      </c>
      <c r="F116" t="s">
        <v>801</v>
      </c>
      <c r="G116" t="s">
        <v>24</v>
      </c>
      <c r="H116" t="s">
        <v>949</v>
      </c>
      <c r="I116" t="s">
        <v>1010</v>
      </c>
      <c r="J116">
        <v>51.037521362304702</v>
      </c>
      <c r="K116">
        <v>-114.19333648681599</v>
      </c>
      <c r="L116"/>
      <c r="M116" s="3" t="s">
        <v>63</v>
      </c>
      <c r="N116">
        <f t="shared" si="2"/>
        <v>0</v>
      </c>
      <c r="O116">
        <f>VLOOKUP($G116,Calcs!$A$1:$G$59,6,FALSE)</f>
        <v>1.267359977324263</v>
      </c>
      <c r="P116">
        <f>VLOOKUP($G116,Calcs!$A$1:$G$59,7,FALSE)</f>
        <v>2.7157713799805636</v>
      </c>
      <c r="Q116" t="str">
        <f t="shared" si="3"/>
        <v>No Enough Data</v>
      </c>
    </row>
    <row r="117" spans="1:17" x14ac:dyDescent="0.25">
      <c r="A117" s="1">
        <v>459</v>
      </c>
      <c r="B117" t="s">
        <v>195</v>
      </c>
      <c r="C117">
        <v>22</v>
      </c>
      <c r="D117" t="s">
        <v>840</v>
      </c>
      <c r="E117">
        <v>2021</v>
      </c>
      <c r="F117" t="s">
        <v>801</v>
      </c>
      <c r="G117" t="s">
        <v>26</v>
      </c>
      <c r="H117" t="s">
        <v>946</v>
      </c>
      <c r="I117" t="s">
        <v>1011</v>
      </c>
      <c r="J117">
        <v>53.409999847412102</v>
      </c>
      <c r="K117">
        <v>-117.55999755859401</v>
      </c>
      <c r="M117" s="3" t="s">
        <v>63</v>
      </c>
      <c r="N117">
        <f t="shared" si="2"/>
        <v>0</v>
      </c>
      <c r="O117">
        <f>VLOOKUP($G117,Calcs!$A$1:$G$59,6,FALSE)</f>
        <v>0.15195114196938511</v>
      </c>
      <c r="P117">
        <f>VLOOKUP($G117,Calcs!$A$1:$G$59,7,FALSE)</f>
        <v>0.3256095899343967</v>
      </c>
      <c r="Q117" t="str">
        <f t="shared" si="3"/>
        <v>No Enough Data</v>
      </c>
    </row>
    <row r="118" spans="1:17" x14ac:dyDescent="0.25">
      <c r="A118" s="1">
        <v>496</v>
      </c>
      <c r="B118" t="s">
        <v>196</v>
      </c>
      <c r="C118">
        <v>9.1</v>
      </c>
      <c r="D118" t="s">
        <v>826</v>
      </c>
      <c r="E118">
        <v>2027</v>
      </c>
      <c r="F118" t="s">
        <v>801</v>
      </c>
      <c r="G118" t="s">
        <v>26</v>
      </c>
      <c r="H118" t="s">
        <v>949</v>
      </c>
      <c r="I118" t="s">
        <v>1012</v>
      </c>
      <c r="J118">
        <v>49.607799530029297</v>
      </c>
      <c r="K118">
        <v>-114.43699645996099</v>
      </c>
      <c r="M118" s="3" t="s">
        <v>63</v>
      </c>
      <c r="N118">
        <f t="shared" si="2"/>
        <v>0</v>
      </c>
      <c r="O118">
        <f>VLOOKUP($G118,Calcs!$A$1:$G$59,6,FALSE)</f>
        <v>0.15195114196938511</v>
      </c>
      <c r="P118">
        <f>VLOOKUP($G118,Calcs!$A$1:$G$59,7,FALSE)</f>
        <v>0.3256095899343967</v>
      </c>
      <c r="Q118" t="str">
        <f t="shared" si="3"/>
        <v>No Enough Data</v>
      </c>
    </row>
    <row r="119" spans="1:17" x14ac:dyDescent="0.25">
      <c r="A119" s="1">
        <v>505</v>
      </c>
      <c r="B119" t="s">
        <v>197</v>
      </c>
      <c r="C119">
        <v>7.7</v>
      </c>
      <c r="D119" t="s">
        <v>785</v>
      </c>
      <c r="E119">
        <v>2027</v>
      </c>
      <c r="F119" t="s">
        <v>801</v>
      </c>
      <c r="G119" t="s">
        <v>28</v>
      </c>
      <c r="H119" t="s">
        <v>949</v>
      </c>
      <c r="I119" t="s">
        <v>1013</v>
      </c>
      <c r="J119">
        <v>50.937999725341797</v>
      </c>
      <c r="K119">
        <v>-113.97200012207</v>
      </c>
      <c r="M119" s="3" t="s">
        <v>63</v>
      </c>
      <c r="N119">
        <f t="shared" si="2"/>
        <v>0</v>
      </c>
      <c r="O119">
        <f>VLOOKUP($G119,Calcs!$A$1:$G$59,6,FALSE)</f>
        <v>0.25370043266871845</v>
      </c>
      <c r="P119">
        <f>VLOOKUP($G119,Calcs!$A$1:$G$59,7,FALSE)</f>
        <v>0.54364378429011095</v>
      </c>
      <c r="Q119" t="str">
        <f t="shared" si="3"/>
        <v>No Enough Data</v>
      </c>
    </row>
    <row r="120" spans="1:17" x14ac:dyDescent="0.25">
      <c r="A120" s="1">
        <v>521</v>
      </c>
      <c r="B120" t="s">
        <v>198</v>
      </c>
      <c r="C120">
        <v>5.0999999999999996</v>
      </c>
      <c r="D120" t="s">
        <v>841</v>
      </c>
      <c r="E120">
        <v>2027</v>
      </c>
      <c r="F120" t="s">
        <v>801</v>
      </c>
      <c r="G120" t="s">
        <v>22</v>
      </c>
      <c r="H120" t="s">
        <v>949</v>
      </c>
      <c r="I120" t="s">
        <v>1014</v>
      </c>
      <c r="J120">
        <v>52.840137481689503</v>
      </c>
      <c r="K120">
        <v>-110.86521911621099</v>
      </c>
      <c r="L120"/>
      <c r="M120" s="3" t="s">
        <v>63</v>
      </c>
      <c r="N120">
        <f t="shared" si="2"/>
        <v>0</v>
      </c>
      <c r="O120">
        <f>VLOOKUP($G120,Calcs!$A$1:$G$59,6,FALSE)</f>
        <v>1519</v>
      </c>
      <c r="P120">
        <f>VLOOKUP($G120,Calcs!$A$1:$G$59,7,FALSE)</f>
        <v>3255</v>
      </c>
      <c r="Q120" t="str">
        <f t="shared" si="3"/>
        <v>No Enough Data</v>
      </c>
    </row>
    <row r="121" spans="1:17" x14ac:dyDescent="0.25">
      <c r="A121" s="1">
        <v>522</v>
      </c>
      <c r="B121" t="s">
        <v>199</v>
      </c>
      <c r="C121">
        <v>5</v>
      </c>
      <c r="D121" t="s">
        <v>806</v>
      </c>
      <c r="E121">
        <v>2015</v>
      </c>
      <c r="F121" t="s">
        <v>801</v>
      </c>
      <c r="G121" t="s">
        <v>22</v>
      </c>
      <c r="H121" t="s">
        <v>959</v>
      </c>
      <c r="I121" t="s">
        <v>1014</v>
      </c>
      <c r="J121">
        <v>52.259963989257798</v>
      </c>
      <c r="K121">
        <v>-113.81589508056599</v>
      </c>
      <c r="M121" s="3" t="s">
        <v>63</v>
      </c>
      <c r="N121">
        <f t="shared" si="2"/>
        <v>0</v>
      </c>
      <c r="O121">
        <f>VLOOKUP($G121,Calcs!$A$1:$G$59,6,FALSE)</f>
        <v>1519</v>
      </c>
      <c r="P121">
        <f>VLOOKUP($G121,Calcs!$A$1:$G$59,7,FALSE)</f>
        <v>3255</v>
      </c>
      <c r="Q121" t="str">
        <f t="shared" si="3"/>
        <v>No Enough Data</v>
      </c>
    </row>
    <row r="122" spans="1:17" x14ac:dyDescent="0.25">
      <c r="A122" s="1">
        <v>523</v>
      </c>
      <c r="B122" t="s">
        <v>200</v>
      </c>
      <c r="C122">
        <v>5</v>
      </c>
      <c r="D122" t="s">
        <v>842</v>
      </c>
      <c r="E122">
        <v>2027</v>
      </c>
      <c r="F122" t="s">
        <v>801</v>
      </c>
      <c r="G122" t="s">
        <v>25</v>
      </c>
      <c r="H122" t="s">
        <v>949</v>
      </c>
      <c r="I122" t="s">
        <v>1015</v>
      </c>
      <c r="J122">
        <v>51.0390014648438</v>
      </c>
      <c r="K122">
        <v>-113.39199829101599</v>
      </c>
      <c r="M122" s="3" t="s">
        <v>63</v>
      </c>
      <c r="N122">
        <f t="shared" si="2"/>
        <v>0</v>
      </c>
      <c r="O122">
        <f>VLOOKUP($G122,Calcs!$A$1:$G$59,6,FALSE)</f>
        <v>0</v>
      </c>
      <c r="P122">
        <f>VLOOKUP($G122,Calcs!$A$1:$G$59,7,FALSE)</f>
        <v>0</v>
      </c>
      <c r="Q122" t="str">
        <f t="shared" si="3"/>
        <v>No Enough Data</v>
      </c>
    </row>
    <row r="123" spans="1:17" x14ac:dyDescent="0.25">
      <c r="A123" s="1">
        <v>524</v>
      </c>
      <c r="B123" t="s">
        <v>201</v>
      </c>
      <c r="C123">
        <v>5</v>
      </c>
      <c r="D123" t="s">
        <v>843</v>
      </c>
      <c r="E123">
        <v>2027</v>
      </c>
      <c r="F123" t="s">
        <v>801</v>
      </c>
      <c r="G123" t="s">
        <v>28</v>
      </c>
      <c r="H123" t="s">
        <v>949</v>
      </c>
      <c r="I123" t="s">
        <v>1016</v>
      </c>
      <c r="J123">
        <v>51.039501190185497</v>
      </c>
      <c r="K123">
        <v>-113.827598571777</v>
      </c>
      <c r="M123" s="3" t="s">
        <v>63</v>
      </c>
      <c r="N123">
        <f t="shared" si="2"/>
        <v>0</v>
      </c>
      <c r="O123">
        <f>VLOOKUP($G123,Calcs!$A$1:$G$59,6,FALSE)</f>
        <v>0.25370043266871845</v>
      </c>
      <c r="P123">
        <f>VLOOKUP($G123,Calcs!$A$1:$G$59,7,FALSE)</f>
        <v>0.54364378429011095</v>
      </c>
      <c r="Q123" t="str">
        <f t="shared" si="3"/>
        <v>No Enough Data</v>
      </c>
    </row>
    <row r="124" spans="1:17" x14ac:dyDescent="0.25">
      <c r="A124" s="1">
        <v>534</v>
      </c>
      <c r="B124" t="s">
        <v>202</v>
      </c>
      <c r="C124">
        <v>7.3</v>
      </c>
      <c r="D124" t="s">
        <v>785</v>
      </c>
      <c r="E124">
        <v>2027</v>
      </c>
      <c r="F124" t="s">
        <v>801</v>
      </c>
      <c r="G124" t="s">
        <v>29</v>
      </c>
      <c r="H124" t="s">
        <v>949</v>
      </c>
      <c r="I124" t="s">
        <v>978</v>
      </c>
      <c r="J124">
        <v>51.069713592529297</v>
      </c>
      <c r="K124">
        <v>-114.152633666992</v>
      </c>
      <c r="M124" s="3" t="s">
        <v>63</v>
      </c>
      <c r="N124">
        <f t="shared" si="2"/>
        <v>0</v>
      </c>
      <c r="O124">
        <f>VLOOKUP($G124,Calcs!$A$1:$G$59,6,FALSE)</f>
        <v>0.30570776255707754</v>
      </c>
      <c r="P124">
        <f>VLOOKUP($G124,Calcs!$A$1:$G$59,7,FALSE)</f>
        <v>0.65508806262230912</v>
      </c>
      <c r="Q124" t="str">
        <f t="shared" si="3"/>
        <v>No Enough Data</v>
      </c>
    </row>
    <row r="125" spans="1:17" x14ac:dyDescent="0.25">
      <c r="A125" s="1">
        <v>541</v>
      </c>
      <c r="B125" t="s">
        <v>203</v>
      </c>
      <c r="C125">
        <v>30.3</v>
      </c>
      <c r="D125" t="s">
        <v>799</v>
      </c>
      <c r="E125">
        <v>2027</v>
      </c>
      <c r="F125" t="s">
        <v>793</v>
      </c>
      <c r="G125" t="s">
        <v>17</v>
      </c>
      <c r="H125" t="s">
        <v>949</v>
      </c>
      <c r="I125" t="s">
        <v>985</v>
      </c>
      <c r="J125">
        <v>56.722000122070298</v>
      </c>
      <c r="K125">
        <v>-111.40000152587901</v>
      </c>
      <c r="L125"/>
      <c r="M125" s="3" t="s">
        <v>64</v>
      </c>
      <c r="N125">
        <f t="shared" si="2"/>
        <v>0</v>
      </c>
      <c r="O125">
        <f>VLOOKUP($G125,Calcs!$A$1:$G$59,6,FALSE)</f>
        <v>8008.8888888888878</v>
      </c>
      <c r="P125">
        <f>VLOOKUP($G125,Calcs!$A$1:$G$59,7,FALSE)</f>
        <v>17161.904761904763</v>
      </c>
      <c r="Q125" t="str">
        <f t="shared" si="3"/>
        <v>No Enough Data</v>
      </c>
    </row>
    <row r="126" spans="1:17" x14ac:dyDescent="0.25">
      <c r="A126" s="1">
        <v>545</v>
      </c>
      <c r="B126" t="s">
        <v>204</v>
      </c>
      <c r="C126">
        <v>50</v>
      </c>
      <c r="D126" t="s">
        <v>815</v>
      </c>
      <c r="E126">
        <v>2027</v>
      </c>
      <c r="F126" t="s">
        <v>844</v>
      </c>
      <c r="G126" t="s">
        <v>30</v>
      </c>
      <c r="H126" t="s">
        <v>949</v>
      </c>
      <c r="I126" t="s">
        <v>1017</v>
      </c>
      <c r="J126">
        <v>54.700000762939503</v>
      </c>
      <c r="K126">
        <v>-119.014999389648</v>
      </c>
      <c r="L126"/>
      <c r="M126" s="3" t="s">
        <v>66</v>
      </c>
      <c r="N126">
        <f t="shared" si="2"/>
        <v>0</v>
      </c>
      <c r="O126">
        <f>VLOOKUP($G126,Calcs!$A$1:$G$59,6,FALSE)</f>
        <v>1607.1944249960923</v>
      </c>
      <c r="P126">
        <f>VLOOKUP($G126,Calcs!$A$1:$G$59,7,FALSE)</f>
        <v>3443.9880535630555</v>
      </c>
      <c r="Q126" t="str">
        <f t="shared" si="3"/>
        <v>No Enough Data</v>
      </c>
    </row>
    <row r="127" spans="1:17" x14ac:dyDescent="0.25">
      <c r="A127" s="1">
        <v>551</v>
      </c>
      <c r="B127" t="s">
        <v>205</v>
      </c>
      <c r="C127">
        <v>2600</v>
      </c>
      <c r="D127" t="s">
        <v>799</v>
      </c>
      <c r="E127">
        <v>2023</v>
      </c>
      <c r="F127" t="s">
        <v>844</v>
      </c>
      <c r="G127" t="s">
        <v>31</v>
      </c>
      <c r="H127" t="s">
        <v>949</v>
      </c>
      <c r="I127" t="s">
        <v>1018</v>
      </c>
      <c r="J127">
        <v>57.180000305175803</v>
      </c>
      <c r="K127">
        <v>-111.43499755859401</v>
      </c>
      <c r="L127" s="3">
        <v>150000</v>
      </c>
      <c r="M127" s="5" t="s">
        <v>67</v>
      </c>
      <c r="N127">
        <f t="shared" si="2"/>
        <v>17.333333333333332</v>
      </c>
      <c r="O127">
        <f>VLOOKUP($G127,Calcs!$A$1:$G$59,6,FALSE)</f>
        <v>22.736363636363638</v>
      </c>
      <c r="P127">
        <f>VLOOKUP($G127,Calcs!$A$1:$G$59,7,FALSE)</f>
        <v>48.720779220779221</v>
      </c>
      <c r="Q127" t="str">
        <f t="shared" si="3"/>
        <v>Too Cheap</v>
      </c>
    </row>
    <row r="128" spans="1:17" x14ac:dyDescent="0.25">
      <c r="A128" s="1">
        <v>553</v>
      </c>
      <c r="B128" t="s">
        <v>206</v>
      </c>
      <c r="C128">
        <v>4400</v>
      </c>
      <c r="D128" t="s">
        <v>799</v>
      </c>
      <c r="E128">
        <v>2027</v>
      </c>
      <c r="F128" t="s">
        <v>844</v>
      </c>
      <c r="G128" t="s">
        <v>32</v>
      </c>
      <c r="H128" t="s">
        <v>949</v>
      </c>
      <c r="I128" t="s">
        <v>1019</v>
      </c>
      <c r="J128">
        <v>56.9439697265625</v>
      </c>
      <c r="K128">
        <v>-111.61548614502</v>
      </c>
      <c r="L128" s="3">
        <v>250000</v>
      </c>
      <c r="M128" s="5" t="s">
        <v>67</v>
      </c>
      <c r="N128">
        <f t="shared" si="2"/>
        <v>17.600000000000001</v>
      </c>
      <c r="O128">
        <f>VLOOKUP($G128,Calcs!$A$1:$G$59,6,FALSE)</f>
        <v>16.012499999999999</v>
      </c>
      <c r="P128">
        <f>VLOOKUP($G128,Calcs!$A$1:$G$59,7,FALSE)</f>
        <v>34.3125</v>
      </c>
      <c r="Q128" t="str">
        <f t="shared" si="3"/>
        <v>In the Range</v>
      </c>
    </row>
    <row r="129" spans="1:17" x14ac:dyDescent="0.25">
      <c r="A129" s="1">
        <v>558</v>
      </c>
      <c r="B129" t="s">
        <v>207</v>
      </c>
      <c r="C129">
        <v>2000</v>
      </c>
      <c r="D129" t="s">
        <v>812</v>
      </c>
      <c r="E129">
        <v>2022</v>
      </c>
      <c r="F129" t="s">
        <v>844</v>
      </c>
      <c r="G129" t="s">
        <v>31</v>
      </c>
      <c r="H129" t="s">
        <v>946</v>
      </c>
      <c r="I129" t="s">
        <v>1020</v>
      </c>
      <c r="J129">
        <v>54.472198486328097</v>
      </c>
      <c r="K129">
        <v>-111.157997131348</v>
      </c>
      <c r="L129" s="3">
        <v>40000</v>
      </c>
      <c r="M129" s="5" t="s">
        <v>67</v>
      </c>
      <c r="N129">
        <f t="shared" si="2"/>
        <v>50</v>
      </c>
      <c r="O129">
        <f>VLOOKUP($G129,Calcs!$A$1:$G$59,6,FALSE)</f>
        <v>22.736363636363638</v>
      </c>
      <c r="P129">
        <f>VLOOKUP($G129,Calcs!$A$1:$G$59,7,FALSE)</f>
        <v>48.720779220779221</v>
      </c>
      <c r="Q129" t="str">
        <f t="shared" si="3"/>
        <v>Too Expensive</v>
      </c>
    </row>
    <row r="130" spans="1:17" x14ac:dyDescent="0.25">
      <c r="A130" s="1">
        <v>561</v>
      </c>
      <c r="B130" t="s">
        <v>208</v>
      </c>
      <c r="C130">
        <v>1600</v>
      </c>
      <c r="D130" t="s">
        <v>799</v>
      </c>
      <c r="E130">
        <v>2020</v>
      </c>
      <c r="F130" t="s">
        <v>844</v>
      </c>
      <c r="G130" t="s">
        <v>31</v>
      </c>
      <c r="H130" t="s">
        <v>949</v>
      </c>
      <c r="I130" t="s">
        <v>1020</v>
      </c>
      <c r="J130">
        <v>55.555171966552699</v>
      </c>
      <c r="K130">
        <v>-110.91049957275401</v>
      </c>
      <c r="L130" s="3">
        <v>65000</v>
      </c>
      <c r="M130" s="5" t="s">
        <v>67</v>
      </c>
      <c r="N130">
        <f t="shared" ref="N130:N193" si="4">IFERROR(C130/L130*1000,0)</f>
        <v>24.615384615384617</v>
      </c>
      <c r="O130">
        <f>VLOOKUP($G130,Calcs!$A$1:$G$59,6,FALSE)</f>
        <v>22.736363636363638</v>
      </c>
      <c r="P130">
        <f>VLOOKUP($G130,Calcs!$A$1:$G$59,7,FALSE)</f>
        <v>48.720779220779221</v>
      </c>
      <c r="Q130" t="str">
        <f t="shared" si="3"/>
        <v>In the Range</v>
      </c>
    </row>
    <row r="131" spans="1:17" x14ac:dyDescent="0.25">
      <c r="A131" s="1">
        <v>567</v>
      </c>
      <c r="B131" t="s">
        <v>209</v>
      </c>
      <c r="C131">
        <v>100</v>
      </c>
      <c r="D131" t="s">
        <v>833</v>
      </c>
      <c r="E131">
        <v>2027</v>
      </c>
      <c r="F131" t="s">
        <v>844</v>
      </c>
      <c r="G131" t="s">
        <v>31</v>
      </c>
      <c r="H131" t="s">
        <v>949</v>
      </c>
      <c r="I131" t="s">
        <v>1021</v>
      </c>
      <c r="J131">
        <v>55.634998321533203</v>
      </c>
      <c r="K131">
        <v>-112.71900177002</v>
      </c>
      <c r="L131" s="3">
        <v>20000</v>
      </c>
      <c r="M131" s="5" t="s">
        <v>67</v>
      </c>
      <c r="N131">
        <f t="shared" si="4"/>
        <v>5</v>
      </c>
      <c r="O131">
        <f>VLOOKUP($G131,Calcs!$A$1:$G$59,6,FALSE)</f>
        <v>22.736363636363638</v>
      </c>
      <c r="P131">
        <f>VLOOKUP($G131,Calcs!$A$1:$G$59,7,FALSE)</f>
        <v>48.720779220779221</v>
      </c>
      <c r="Q131" t="str">
        <f t="shared" ref="Q131:Q194" si="5">IF(N131=0,"No Enough Data",IF(N131&lt;O131,"Too Cheap",IF(N131&gt;P131,"Too Expensive","In the Range")))</f>
        <v>Too Cheap</v>
      </c>
    </row>
    <row r="132" spans="1:17" x14ac:dyDescent="0.25">
      <c r="A132" s="1">
        <v>579</v>
      </c>
      <c r="B132" t="s">
        <v>210</v>
      </c>
      <c r="C132">
        <v>440</v>
      </c>
      <c r="D132" t="s">
        <v>799</v>
      </c>
      <c r="E132">
        <v>2023</v>
      </c>
      <c r="F132" t="s">
        <v>844</v>
      </c>
      <c r="G132" t="s">
        <v>31</v>
      </c>
      <c r="H132" t="s">
        <v>949</v>
      </c>
      <c r="I132" t="s">
        <v>1022</v>
      </c>
      <c r="J132">
        <v>57.329964390116587</v>
      </c>
      <c r="K132">
        <v>-112.7565908432007</v>
      </c>
      <c r="L132" s="3">
        <v>10000</v>
      </c>
      <c r="M132" s="5" t="s">
        <v>67</v>
      </c>
      <c r="N132">
        <f t="shared" si="4"/>
        <v>44</v>
      </c>
      <c r="O132">
        <f>VLOOKUP($G132,Calcs!$A$1:$G$59,6,FALSE)</f>
        <v>22.736363636363638</v>
      </c>
      <c r="P132">
        <f>VLOOKUP($G132,Calcs!$A$1:$G$59,7,FALSE)</f>
        <v>48.720779220779221</v>
      </c>
      <c r="Q132" t="str">
        <f t="shared" si="5"/>
        <v>In the Range</v>
      </c>
    </row>
    <row r="133" spans="1:17" x14ac:dyDescent="0.25">
      <c r="A133" s="1">
        <v>581</v>
      </c>
      <c r="B133" t="s">
        <v>211</v>
      </c>
      <c r="C133">
        <v>300</v>
      </c>
      <c r="D133" t="s">
        <v>845</v>
      </c>
      <c r="E133">
        <v>2027</v>
      </c>
      <c r="F133" t="s">
        <v>844</v>
      </c>
      <c r="G133" t="s">
        <v>31</v>
      </c>
      <c r="H133" t="s">
        <v>949</v>
      </c>
      <c r="I133" t="s">
        <v>1023</v>
      </c>
      <c r="J133">
        <v>56.495998382568402</v>
      </c>
      <c r="K133">
        <v>-112.87100219726599</v>
      </c>
      <c r="L133" s="3">
        <v>3000</v>
      </c>
      <c r="M133" s="5" t="s">
        <v>67</v>
      </c>
      <c r="N133">
        <f t="shared" si="4"/>
        <v>100</v>
      </c>
      <c r="O133">
        <f>VLOOKUP($G133,Calcs!$A$1:$G$59,6,FALSE)</f>
        <v>22.736363636363638</v>
      </c>
      <c r="P133">
        <f>VLOOKUP($G133,Calcs!$A$1:$G$59,7,FALSE)</f>
        <v>48.720779220779221</v>
      </c>
      <c r="Q133" t="str">
        <f t="shared" si="5"/>
        <v>Too Expensive</v>
      </c>
    </row>
    <row r="134" spans="1:17" x14ac:dyDescent="0.25">
      <c r="A134" s="1">
        <v>582</v>
      </c>
      <c r="B134" t="s">
        <v>212</v>
      </c>
      <c r="C134">
        <v>200</v>
      </c>
      <c r="D134" t="s">
        <v>799</v>
      </c>
      <c r="E134">
        <v>2023</v>
      </c>
      <c r="F134" t="s">
        <v>844</v>
      </c>
      <c r="G134" t="s">
        <v>31</v>
      </c>
      <c r="H134" t="s">
        <v>949</v>
      </c>
      <c r="I134" t="s">
        <v>1024</v>
      </c>
      <c r="J134">
        <v>55.665943145752003</v>
      </c>
      <c r="K134">
        <v>-111.233039855957</v>
      </c>
      <c r="L134" s="3">
        <v>12000</v>
      </c>
      <c r="M134" s="5" t="s">
        <v>67</v>
      </c>
      <c r="N134">
        <f t="shared" si="4"/>
        <v>16.666666666666668</v>
      </c>
      <c r="O134">
        <f>VLOOKUP($G134,Calcs!$A$1:$G$59,6,FALSE)</f>
        <v>22.736363636363638</v>
      </c>
      <c r="P134">
        <f>VLOOKUP($G134,Calcs!$A$1:$G$59,7,FALSE)</f>
        <v>48.720779220779221</v>
      </c>
      <c r="Q134" t="str">
        <f t="shared" si="5"/>
        <v>Too Cheap</v>
      </c>
    </row>
    <row r="135" spans="1:17" x14ac:dyDescent="0.25">
      <c r="A135" s="1">
        <v>587</v>
      </c>
      <c r="B135" t="s">
        <v>213</v>
      </c>
      <c r="C135">
        <v>65</v>
      </c>
      <c r="D135" t="s">
        <v>799</v>
      </c>
      <c r="E135">
        <v>2027</v>
      </c>
      <c r="F135" t="s">
        <v>844</v>
      </c>
      <c r="G135" t="s">
        <v>31</v>
      </c>
      <c r="H135" t="s">
        <v>949</v>
      </c>
      <c r="I135" t="s">
        <v>1025</v>
      </c>
      <c r="J135">
        <v>56.9906005859375</v>
      </c>
      <c r="K135">
        <v>-110.935997009277</v>
      </c>
      <c r="L135"/>
      <c r="M135" s="3" t="s">
        <v>67</v>
      </c>
      <c r="N135">
        <f t="shared" si="4"/>
        <v>0</v>
      </c>
      <c r="O135">
        <f>VLOOKUP($G135,Calcs!$A$1:$G$59,6,FALSE)</f>
        <v>22.736363636363638</v>
      </c>
      <c r="P135">
        <f>VLOOKUP($G135,Calcs!$A$1:$G$59,7,FALSE)</f>
        <v>48.720779220779221</v>
      </c>
      <c r="Q135" t="str">
        <f t="shared" si="5"/>
        <v>No Enough Data</v>
      </c>
    </row>
    <row r="136" spans="1:17" x14ac:dyDescent="0.25">
      <c r="A136" s="1">
        <v>589</v>
      </c>
      <c r="B136" t="s">
        <v>214</v>
      </c>
      <c r="C136">
        <v>125</v>
      </c>
      <c r="D136" t="s">
        <v>846</v>
      </c>
      <c r="E136">
        <v>2027</v>
      </c>
      <c r="F136" t="s">
        <v>844</v>
      </c>
      <c r="G136" t="s">
        <v>33</v>
      </c>
      <c r="H136" t="s">
        <v>949</v>
      </c>
      <c r="I136" t="s">
        <v>1026</v>
      </c>
      <c r="J136">
        <v>53.801498413085902</v>
      </c>
      <c r="K136">
        <v>-112.935997009277</v>
      </c>
      <c r="M136" s="5" t="s">
        <v>67</v>
      </c>
      <c r="N136">
        <f t="shared" si="4"/>
        <v>0</v>
      </c>
      <c r="O136">
        <f>VLOOKUP($G136,Calcs!$A$1:$G$59,6,FALSE)</f>
        <v>22.577112139357645</v>
      </c>
      <c r="P136">
        <f>VLOOKUP($G136,Calcs!$A$1:$G$59,7,FALSE)</f>
        <v>48.379526012909245</v>
      </c>
      <c r="Q136" t="str">
        <f t="shared" si="5"/>
        <v>No Enough Data</v>
      </c>
    </row>
    <row r="137" spans="1:17" x14ac:dyDescent="0.25">
      <c r="A137" s="1">
        <v>590</v>
      </c>
      <c r="B137" t="s">
        <v>215</v>
      </c>
      <c r="C137">
        <v>19</v>
      </c>
      <c r="D137" t="s">
        <v>812</v>
      </c>
      <c r="E137">
        <v>2027</v>
      </c>
      <c r="F137" t="s">
        <v>795</v>
      </c>
      <c r="G137" t="s">
        <v>34</v>
      </c>
      <c r="H137" t="s">
        <v>949</v>
      </c>
      <c r="I137" t="s">
        <v>1027</v>
      </c>
      <c r="J137">
        <v>54.726001739502003</v>
      </c>
      <c r="K137">
        <v>-110.21499633789099</v>
      </c>
      <c r="M137" s="3" t="s">
        <v>68</v>
      </c>
      <c r="N137">
        <f t="shared" si="4"/>
        <v>0</v>
      </c>
      <c r="O137">
        <f>VLOOKUP($G137,Calcs!$A$1:$G$59,6,FALSE)</f>
        <v>0.189</v>
      </c>
      <c r="P137">
        <f>VLOOKUP($G137,Calcs!$A$1:$G$59,7,FALSE)</f>
        <v>0.40500000000000003</v>
      </c>
      <c r="Q137" t="str">
        <f t="shared" si="5"/>
        <v>No Enough Data</v>
      </c>
    </row>
    <row r="138" spans="1:17" x14ac:dyDescent="0.25">
      <c r="A138" s="1">
        <v>592</v>
      </c>
      <c r="B138" t="s">
        <v>216</v>
      </c>
      <c r="C138">
        <v>4000</v>
      </c>
      <c r="D138" t="s">
        <v>794</v>
      </c>
      <c r="E138">
        <v>2022</v>
      </c>
      <c r="F138" t="s">
        <v>795</v>
      </c>
      <c r="G138" t="s">
        <v>35</v>
      </c>
      <c r="H138" t="s">
        <v>946</v>
      </c>
      <c r="I138" t="s">
        <v>1028</v>
      </c>
      <c r="J138">
        <v>53.776067053623549</v>
      </c>
      <c r="K138">
        <v>-113.0529856681824</v>
      </c>
      <c r="L138" s="6">
        <v>491071.429</v>
      </c>
      <c r="M138" s="3" t="s">
        <v>68</v>
      </c>
      <c r="N138">
        <f t="shared" si="4"/>
        <v>8.1454545383457848</v>
      </c>
      <c r="O138">
        <f>VLOOKUP($G138,Calcs!$A$1:$G$59,6,FALSE)</f>
        <v>4.1660606044018955</v>
      </c>
      <c r="P138">
        <f>VLOOKUP($G138,Calcs!$A$1:$G$59,7,FALSE)</f>
        <v>8.9272727237183478</v>
      </c>
      <c r="Q138" t="str">
        <f t="shared" si="5"/>
        <v>In the Range</v>
      </c>
    </row>
    <row r="139" spans="1:17" x14ac:dyDescent="0.25">
      <c r="A139" s="1">
        <v>593</v>
      </c>
      <c r="B139" t="s">
        <v>217</v>
      </c>
      <c r="C139">
        <v>300</v>
      </c>
      <c r="D139" t="s">
        <v>847</v>
      </c>
      <c r="E139">
        <v>2020</v>
      </c>
      <c r="F139" t="s">
        <v>795</v>
      </c>
      <c r="G139" t="s">
        <v>36</v>
      </c>
      <c r="H139" t="s">
        <v>949</v>
      </c>
      <c r="I139" t="s">
        <v>1029</v>
      </c>
      <c r="J139">
        <v>56.849964141845703</v>
      </c>
      <c r="K139">
        <v>-118.69994354248</v>
      </c>
      <c r="L139" s="3">
        <v>557000000</v>
      </c>
      <c r="M139" s="3" t="s">
        <v>68</v>
      </c>
      <c r="N139">
        <f t="shared" si="4"/>
        <v>5.3859964093357267E-4</v>
      </c>
      <c r="O139">
        <f>VLOOKUP($G139,Calcs!$A$1:$G$59,6,FALSE)</f>
        <v>3.7701974865350082E-4</v>
      </c>
      <c r="P139">
        <f>VLOOKUP($G139,Calcs!$A$1:$G$59,7,FALSE)</f>
        <v>8.0789946140035905E-4</v>
      </c>
      <c r="Q139" t="str">
        <f t="shared" si="5"/>
        <v>In the Range</v>
      </c>
    </row>
    <row r="140" spans="1:17" x14ac:dyDescent="0.25">
      <c r="A140" s="1">
        <v>594</v>
      </c>
      <c r="B140" t="s">
        <v>218</v>
      </c>
      <c r="C140">
        <v>212</v>
      </c>
      <c r="D140" t="s">
        <v>785</v>
      </c>
      <c r="E140">
        <v>2027</v>
      </c>
      <c r="F140" t="s">
        <v>795</v>
      </c>
      <c r="G140" t="s">
        <v>16</v>
      </c>
      <c r="H140" t="s">
        <v>949</v>
      </c>
      <c r="I140" t="s">
        <v>1030</v>
      </c>
      <c r="J140">
        <v>51.04541015625</v>
      </c>
      <c r="K140">
        <v>-114.068687438965</v>
      </c>
      <c r="M140" s="3" t="s">
        <v>64</v>
      </c>
      <c r="N140">
        <f t="shared" si="4"/>
        <v>0</v>
      </c>
      <c r="O140">
        <f>VLOOKUP($G140,Calcs!$A$1:$G$59,6,FALSE)</f>
        <v>0</v>
      </c>
      <c r="P140">
        <f>VLOOKUP($G140,Calcs!$A$1:$G$59,7,FALSE)</f>
        <v>0</v>
      </c>
      <c r="Q140" t="str">
        <f t="shared" si="5"/>
        <v>No Enough Data</v>
      </c>
    </row>
    <row r="141" spans="1:17" x14ac:dyDescent="0.25">
      <c r="A141" s="1">
        <v>597</v>
      </c>
      <c r="B141" t="s">
        <v>219</v>
      </c>
      <c r="C141">
        <v>100</v>
      </c>
      <c r="D141" t="s">
        <v>847</v>
      </c>
      <c r="E141">
        <v>2020</v>
      </c>
      <c r="F141" t="s">
        <v>795</v>
      </c>
      <c r="G141" t="s">
        <v>36</v>
      </c>
      <c r="H141" t="s">
        <v>949</v>
      </c>
      <c r="I141" t="s">
        <v>1029</v>
      </c>
      <c r="J141">
        <v>56.850711822509801</v>
      </c>
      <c r="K141">
        <v>-118.696327209473</v>
      </c>
      <c r="M141" s="3" t="s">
        <v>68</v>
      </c>
      <c r="N141">
        <f t="shared" si="4"/>
        <v>0</v>
      </c>
      <c r="O141">
        <f>VLOOKUP($G141,Calcs!$A$1:$G$59,6,FALSE)</f>
        <v>3.7701974865350082E-4</v>
      </c>
      <c r="P141">
        <f>VLOOKUP($G141,Calcs!$A$1:$G$59,7,FALSE)</f>
        <v>8.0789946140035905E-4</v>
      </c>
      <c r="Q141" t="str">
        <f t="shared" si="5"/>
        <v>No Enough Data</v>
      </c>
    </row>
    <row r="142" spans="1:17" x14ac:dyDescent="0.25">
      <c r="A142" s="1">
        <v>598</v>
      </c>
      <c r="B142" t="s">
        <v>220</v>
      </c>
      <c r="C142">
        <v>75</v>
      </c>
      <c r="D142" t="s">
        <v>847</v>
      </c>
      <c r="E142">
        <v>2020</v>
      </c>
      <c r="F142" t="s">
        <v>795</v>
      </c>
      <c r="G142" t="s">
        <v>36</v>
      </c>
      <c r="H142" t="s">
        <v>949</v>
      </c>
      <c r="I142" t="s">
        <v>1029</v>
      </c>
      <c r="J142">
        <v>56.850711822509801</v>
      </c>
      <c r="K142">
        <v>-118.696327209473</v>
      </c>
      <c r="M142" s="3" t="s">
        <v>69</v>
      </c>
      <c r="N142">
        <f t="shared" si="4"/>
        <v>0</v>
      </c>
      <c r="O142">
        <f>VLOOKUP($G142,Calcs!$A$1:$G$59,6,FALSE)</f>
        <v>3.7701974865350082E-4</v>
      </c>
      <c r="P142">
        <f>VLOOKUP($G142,Calcs!$A$1:$G$59,7,FALSE)</f>
        <v>8.0789946140035905E-4</v>
      </c>
      <c r="Q142" t="str">
        <f t="shared" si="5"/>
        <v>No Enough Data</v>
      </c>
    </row>
    <row r="143" spans="1:17" x14ac:dyDescent="0.25">
      <c r="A143" s="1">
        <v>599</v>
      </c>
      <c r="B143" t="s">
        <v>221</v>
      </c>
      <c r="C143">
        <v>50</v>
      </c>
      <c r="D143" t="s">
        <v>799</v>
      </c>
      <c r="E143">
        <v>2020</v>
      </c>
      <c r="F143" t="s">
        <v>801</v>
      </c>
      <c r="G143" t="s">
        <v>28</v>
      </c>
      <c r="H143" t="s">
        <v>946</v>
      </c>
      <c r="I143" t="s">
        <v>1031</v>
      </c>
      <c r="J143">
        <v>56.729244232177699</v>
      </c>
      <c r="K143">
        <v>-111.375839233398</v>
      </c>
      <c r="L143" s="3">
        <v>150000</v>
      </c>
      <c r="M143" s="3" t="s">
        <v>63</v>
      </c>
      <c r="N143">
        <f t="shared" si="4"/>
        <v>0.33333333333333331</v>
      </c>
      <c r="O143">
        <f>VLOOKUP($G143,Calcs!$A$1:$G$59,6,FALSE)</f>
        <v>0.25370043266871845</v>
      </c>
      <c r="P143">
        <f>VLOOKUP($G143,Calcs!$A$1:$G$59,7,FALSE)</f>
        <v>0.54364378429011095</v>
      </c>
      <c r="Q143" t="str">
        <f t="shared" si="5"/>
        <v>In the Range</v>
      </c>
    </row>
    <row r="144" spans="1:17" x14ac:dyDescent="0.25">
      <c r="A144" s="1">
        <v>600</v>
      </c>
      <c r="B144" t="s">
        <v>222</v>
      </c>
      <c r="C144">
        <v>57.4</v>
      </c>
      <c r="D144" t="s">
        <v>848</v>
      </c>
      <c r="E144">
        <v>2020</v>
      </c>
      <c r="F144" t="s">
        <v>801</v>
      </c>
      <c r="G144" t="s">
        <v>37</v>
      </c>
      <c r="H144" t="s">
        <v>946</v>
      </c>
      <c r="I144" t="s">
        <v>1032</v>
      </c>
      <c r="J144">
        <v>54.405593392504393</v>
      </c>
      <c r="K144">
        <v>-110.2775192292756</v>
      </c>
      <c r="M144" s="3" t="s">
        <v>63</v>
      </c>
      <c r="N144">
        <f t="shared" si="4"/>
        <v>0</v>
      </c>
      <c r="O144">
        <f>VLOOKUP($G144,Calcs!$A$1:$G$59,6,FALSE)</f>
        <v>0</v>
      </c>
      <c r="P144">
        <f>VLOOKUP($G144,Calcs!$A$1:$G$59,7,FALSE)</f>
        <v>0</v>
      </c>
      <c r="Q144" t="str">
        <f t="shared" si="5"/>
        <v>No Enough Data</v>
      </c>
    </row>
    <row r="145" spans="1:17" x14ac:dyDescent="0.25">
      <c r="A145" s="1">
        <v>601</v>
      </c>
      <c r="B145" t="s">
        <v>223</v>
      </c>
      <c r="C145">
        <v>27</v>
      </c>
      <c r="D145" t="s">
        <v>785</v>
      </c>
      <c r="E145">
        <v>2027</v>
      </c>
      <c r="F145" t="s">
        <v>795</v>
      </c>
      <c r="G145" t="s">
        <v>13</v>
      </c>
      <c r="H145" t="s">
        <v>949</v>
      </c>
      <c r="I145" t="s">
        <v>1033</v>
      </c>
      <c r="J145">
        <v>51.006999969482401</v>
      </c>
      <c r="K145">
        <v>-114.015998840332</v>
      </c>
      <c r="M145" s="3" t="s">
        <v>63</v>
      </c>
      <c r="N145">
        <f t="shared" si="4"/>
        <v>0</v>
      </c>
      <c r="O145">
        <f>VLOOKUP($G145,Calcs!$A$1:$G$59,6,FALSE)</f>
        <v>280.23739144143383</v>
      </c>
      <c r="P145">
        <f>VLOOKUP($G145,Calcs!$A$1:$G$59,7,FALSE)</f>
        <v>600.50869594592973</v>
      </c>
      <c r="Q145" t="str">
        <f t="shared" si="5"/>
        <v>No Enough Data</v>
      </c>
    </row>
    <row r="146" spans="1:17" x14ac:dyDescent="0.25">
      <c r="A146" s="1">
        <v>602</v>
      </c>
      <c r="B146" t="s">
        <v>224</v>
      </c>
      <c r="C146">
        <v>27</v>
      </c>
      <c r="D146" t="s">
        <v>849</v>
      </c>
      <c r="E146">
        <v>2015</v>
      </c>
      <c r="F146" t="s">
        <v>801</v>
      </c>
      <c r="G146" t="s">
        <v>37</v>
      </c>
      <c r="H146" t="s">
        <v>959</v>
      </c>
      <c r="I146" t="s">
        <v>1032</v>
      </c>
      <c r="J146">
        <v>52.8170356750488</v>
      </c>
      <c r="K146">
        <v>-110.889167785645</v>
      </c>
      <c r="L146"/>
      <c r="M146" s="3" t="s">
        <v>63</v>
      </c>
      <c r="N146">
        <f t="shared" si="4"/>
        <v>0</v>
      </c>
      <c r="O146">
        <f>VLOOKUP($G146,Calcs!$A$1:$G$59,6,FALSE)</f>
        <v>0</v>
      </c>
      <c r="P146">
        <f>VLOOKUP($G146,Calcs!$A$1:$G$59,7,FALSE)</f>
        <v>0</v>
      </c>
      <c r="Q146" t="str">
        <f t="shared" si="5"/>
        <v>No Enough Data</v>
      </c>
    </row>
    <row r="147" spans="1:17" x14ac:dyDescent="0.25">
      <c r="A147" s="1">
        <v>605</v>
      </c>
      <c r="B147" t="s">
        <v>225</v>
      </c>
      <c r="C147">
        <v>12</v>
      </c>
      <c r="D147" t="s">
        <v>850</v>
      </c>
      <c r="E147">
        <v>2027</v>
      </c>
      <c r="F147" t="s">
        <v>795</v>
      </c>
      <c r="G147" t="s">
        <v>13</v>
      </c>
      <c r="H147" t="s">
        <v>949</v>
      </c>
      <c r="I147" t="s">
        <v>1034</v>
      </c>
      <c r="J147">
        <v>54.297000885009801</v>
      </c>
      <c r="K147">
        <v>-114.919998168945</v>
      </c>
      <c r="M147" s="3" t="s">
        <v>68</v>
      </c>
      <c r="N147">
        <f t="shared" si="4"/>
        <v>0</v>
      </c>
      <c r="O147">
        <f>VLOOKUP($G147,Calcs!$A$1:$G$59,6,FALSE)</f>
        <v>280.23739144143383</v>
      </c>
      <c r="P147">
        <f>VLOOKUP($G147,Calcs!$A$1:$G$59,7,FALSE)</f>
        <v>600.50869594592973</v>
      </c>
      <c r="Q147" t="str">
        <f t="shared" si="5"/>
        <v>No Enough Data</v>
      </c>
    </row>
    <row r="148" spans="1:17" x14ac:dyDescent="0.25">
      <c r="A148" s="1">
        <v>606</v>
      </c>
      <c r="B148" t="s">
        <v>226</v>
      </c>
      <c r="C148">
        <v>10.4</v>
      </c>
      <c r="D148" t="s">
        <v>851</v>
      </c>
      <c r="E148">
        <v>2027</v>
      </c>
      <c r="F148" t="s">
        <v>795</v>
      </c>
      <c r="G148" t="s">
        <v>16</v>
      </c>
      <c r="H148" t="s">
        <v>949</v>
      </c>
      <c r="I148" t="s">
        <v>1030</v>
      </c>
      <c r="J148">
        <v>56.231021881103501</v>
      </c>
      <c r="K148">
        <v>-117.290969848633</v>
      </c>
      <c r="L148"/>
      <c r="M148" s="3" t="s">
        <v>64</v>
      </c>
      <c r="N148">
        <f t="shared" si="4"/>
        <v>0</v>
      </c>
      <c r="O148">
        <f>VLOOKUP($G148,Calcs!$A$1:$G$59,6,FALSE)</f>
        <v>0</v>
      </c>
      <c r="P148">
        <f>VLOOKUP($G148,Calcs!$A$1:$G$59,7,FALSE)</f>
        <v>0</v>
      </c>
      <c r="Q148" t="str">
        <f t="shared" si="5"/>
        <v>No Enough Data</v>
      </c>
    </row>
    <row r="149" spans="1:17" x14ac:dyDescent="0.25">
      <c r="A149" s="1">
        <v>607</v>
      </c>
      <c r="B149" t="s">
        <v>227</v>
      </c>
      <c r="C149">
        <v>10</v>
      </c>
      <c r="D149" t="s">
        <v>852</v>
      </c>
      <c r="E149">
        <v>2027</v>
      </c>
      <c r="F149" t="s">
        <v>795</v>
      </c>
      <c r="G149" t="s">
        <v>16</v>
      </c>
      <c r="H149" t="s">
        <v>949</v>
      </c>
      <c r="I149" t="s">
        <v>1030</v>
      </c>
      <c r="J149">
        <v>49.666000366210902</v>
      </c>
      <c r="K149">
        <v>-112.793830871582</v>
      </c>
      <c r="M149" s="3" t="s">
        <v>64</v>
      </c>
      <c r="N149">
        <f t="shared" si="4"/>
        <v>0</v>
      </c>
      <c r="O149">
        <f>VLOOKUP($G149,Calcs!$A$1:$G$59,6,FALSE)</f>
        <v>0</v>
      </c>
      <c r="P149">
        <f>VLOOKUP($G149,Calcs!$A$1:$G$59,7,FALSE)</f>
        <v>0</v>
      </c>
      <c r="Q149" t="str">
        <f t="shared" si="5"/>
        <v>No Enough Data</v>
      </c>
    </row>
    <row r="150" spans="1:17" x14ac:dyDescent="0.25">
      <c r="A150" s="1">
        <v>609</v>
      </c>
      <c r="B150" t="s">
        <v>228</v>
      </c>
      <c r="C150">
        <v>9</v>
      </c>
      <c r="D150" t="s">
        <v>853</v>
      </c>
      <c r="E150">
        <v>2027</v>
      </c>
      <c r="F150" t="s">
        <v>795</v>
      </c>
      <c r="G150" t="s">
        <v>16</v>
      </c>
      <c r="H150" t="s">
        <v>949</v>
      </c>
      <c r="I150" t="s">
        <v>1030</v>
      </c>
      <c r="J150">
        <v>52.323600769042997</v>
      </c>
      <c r="K150">
        <v>-112.70899963378901</v>
      </c>
      <c r="L150"/>
      <c r="M150" s="3" t="s">
        <v>64</v>
      </c>
      <c r="N150">
        <f t="shared" si="4"/>
        <v>0</v>
      </c>
      <c r="O150">
        <f>VLOOKUP($G150,Calcs!$A$1:$G$59,6,FALSE)</f>
        <v>0</v>
      </c>
      <c r="P150">
        <f>VLOOKUP($G150,Calcs!$A$1:$G$59,7,FALSE)</f>
        <v>0</v>
      </c>
      <c r="Q150" t="str">
        <f t="shared" si="5"/>
        <v>No Enough Data</v>
      </c>
    </row>
    <row r="151" spans="1:17" x14ac:dyDescent="0.25">
      <c r="A151" s="1">
        <v>610</v>
      </c>
      <c r="B151" t="s">
        <v>229</v>
      </c>
      <c r="C151">
        <v>7.5</v>
      </c>
      <c r="D151" t="s">
        <v>854</v>
      </c>
      <c r="E151">
        <v>2015</v>
      </c>
      <c r="F151" t="s">
        <v>795</v>
      </c>
      <c r="G151" t="s">
        <v>16</v>
      </c>
      <c r="H151" t="s">
        <v>959</v>
      </c>
      <c r="I151" t="s">
        <v>1030</v>
      </c>
      <c r="J151">
        <v>51.450901031494098</v>
      </c>
      <c r="K151">
        <v>-112.69499969482401</v>
      </c>
      <c r="L151"/>
      <c r="M151" s="3" t="s">
        <v>64</v>
      </c>
      <c r="N151">
        <f t="shared" si="4"/>
        <v>0</v>
      </c>
      <c r="O151">
        <f>VLOOKUP($G151,Calcs!$A$1:$G$59,6,FALSE)</f>
        <v>0</v>
      </c>
      <c r="P151">
        <f>VLOOKUP($G151,Calcs!$A$1:$G$59,7,FALSE)</f>
        <v>0</v>
      </c>
      <c r="Q151" t="str">
        <f t="shared" si="5"/>
        <v>No Enough Data</v>
      </c>
    </row>
    <row r="152" spans="1:17" x14ac:dyDescent="0.25">
      <c r="A152" s="1">
        <v>611</v>
      </c>
      <c r="B152" t="s">
        <v>230</v>
      </c>
      <c r="C152">
        <v>6.4</v>
      </c>
      <c r="D152" t="s">
        <v>804</v>
      </c>
      <c r="E152">
        <v>2027</v>
      </c>
      <c r="F152" t="s">
        <v>787</v>
      </c>
      <c r="G152" t="s">
        <v>38</v>
      </c>
      <c r="H152" t="s">
        <v>949</v>
      </c>
      <c r="I152" t="s">
        <v>1035</v>
      </c>
      <c r="J152">
        <v>50.036922454833999</v>
      </c>
      <c r="K152">
        <v>-110.697074890137</v>
      </c>
      <c r="L152" s="3">
        <v>20000</v>
      </c>
      <c r="M152" s="3" t="s">
        <v>63</v>
      </c>
      <c r="N152">
        <f t="shared" si="4"/>
        <v>0.32</v>
      </c>
      <c r="O152">
        <f>VLOOKUP($G152,Calcs!$A$1:$G$59,6,FALSE)</f>
        <v>0.217</v>
      </c>
      <c r="P152">
        <f>VLOOKUP($G152,Calcs!$A$1:$G$59,7,FALSE)</f>
        <v>0.46499999999999997</v>
      </c>
      <c r="Q152" t="str">
        <f t="shared" si="5"/>
        <v>In the Range</v>
      </c>
    </row>
    <row r="153" spans="1:17" x14ac:dyDescent="0.25">
      <c r="A153" s="1">
        <v>614</v>
      </c>
      <c r="B153" t="s">
        <v>231</v>
      </c>
      <c r="C153">
        <v>7400</v>
      </c>
      <c r="D153" t="s">
        <v>855</v>
      </c>
      <c r="E153">
        <v>2019</v>
      </c>
      <c r="F153" t="s">
        <v>844</v>
      </c>
      <c r="G153" t="s">
        <v>39</v>
      </c>
      <c r="H153" t="s">
        <v>959</v>
      </c>
      <c r="I153" t="s">
        <v>1036</v>
      </c>
      <c r="J153">
        <v>53.543041943802983</v>
      </c>
      <c r="K153">
        <v>-113.36150169692699</v>
      </c>
      <c r="L153" s="3">
        <v>1150</v>
      </c>
      <c r="M153" s="3" t="s">
        <v>64</v>
      </c>
      <c r="N153">
        <f t="shared" si="4"/>
        <v>6434.782608695652</v>
      </c>
      <c r="O153">
        <f>VLOOKUP($G153,Calcs!$A$1:$G$59,6,FALSE)</f>
        <v>3547.9483773979364</v>
      </c>
      <c r="P153">
        <f>VLOOKUP($G153,Calcs!$A$1:$G$59,7,FALSE)</f>
        <v>7602.7465229955787</v>
      </c>
      <c r="Q153" t="str">
        <f t="shared" si="5"/>
        <v>In the Range</v>
      </c>
    </row>
    <row r="154" spans="1:17" x14ac:dyDescent="0.25">
      <c r="A154" s="1">
        <v>620</v>
      </c>
      <c r="B154" t="s">
        <v>232</v>
      </c>
      <c r="C154">
        <v>900</v>
      </c>
      <c r="D154" t="s">
        <v>856</v>
      </c>
      <c r="E154">
        <v>2027</v>
      </c>
      <c r="F154" t="s">
        <v>844</v>
      </c>
      <c r="G154" t="s">
        <v>39</v>
      </c>
      <c r="H154" t="s">
        <v>949</v>
      </c>
      <c r="I154" t="s">
        <v>1037</v>
      </c>
      <c r="J154">
        <v>53.785041999999997</v>
      </c>
      <c r="K154">
        <v>-113.066024</v>
      </c>
      <c r="L154" s="3">
        <v>200</v>
      </c>
      <c r="M154" s="3" t="s">
        <v>64</v>
      </c>
      <c r="N154">
        <f t="shared" si="4"/>
        <v>4500</v>
      </c>
      <c r="O154">
        <f>VLOOKUP($G154,Calcs!$A$1:$G$59,6,FALSE)</f>
        <v>3547.9483773979364</v>
      </c>
      <c r="P154">
        <f>VLOOKUP($G154,Calcs!$A$1:$G$59,7,FALSE)</f>
        <v>7602.7465229955787</v>
      </c>
      <c r="Q154" t="str">
        <f t="shared" si="5"/>
        <v>In the Range</v>
      </c>
    </row>
    <row r="155" spans="1:17" x14ac:dyDescent="0.25">
      <c r="A155" s="1">
        <v>623</v>
      </c>
      <c r="B155" t="s">
        <v>233</v>
      </c>
      <c r="C155">
        <v>450</v>
      </c>
      <c r="D155" t="s">
        <v>785</v>
      </c>
      <c r="E155">
        <v>2022</v>
      </c>
      <c r="F155" t="s">
        <v>844</v>
      </c>
      <c r="G155" t="s">
        <v>39</v>
      </c>
      <c r="H155" t="s">
        <v>946</v>
      </c>
      <c r="I155" t="s">
        <v>1038</v>
      </c>
      <c r="J155">
        <v>51.178800000000003</v>
      </c>
      <c r="K155">
        <v>-113.951977</v>
      </c>
      <c r="M155" s="3" t="s">
        <v>64</v>
      </c>
      <c r="N155">
        <f t="shared" si="4"/>
        <v>0</v>
      </c>
      <c r="O155">
        <f>VLOOKUP($G155,Calcs!$A$1:$G$59,6,FALSE)</f>
        <v>3547.9483773979364</v>
      </c>
      <c r="P155">
        <f>VLOOKUP($G155,Calcs!$A$1:$G$59,7,FALSE)</f>
        <v>7602.7465229955787</v>
      </c>
      <c r="Q155" t="str">
        <f t="shared" si="5"/>
        <v>No Enough Data</v>
      </c>
    </row>
    <row r="156" spans="1:17" x14ac:dyDescent="0.25">
      <c r="A156" s="1">
        <v>624</v>
      </c>
      <c r="B156" t="s">
        <v>234</v>
      </c>
      <c r="C156">
        <v>12.5</v>
      </c>
      <c r="D156" t="s">
        <v>857</v>
      </c>
      <c r="E156">
        <v>2015</v>
      </c>
      <c r="F156" t="s">
        <v>793</v>
      </c>
      <c r="G156" t="s">
        <v>17</v>
      </c>
      <c r="H156" t="s">
        <v>959</v>
      </c>
      <c r="I156" t="s">
        <v>1039</v>
      </c>
      <c r="J156">
        <v>50.060001373291001</v>
      </c>
      <c r="K156">
        <v>-110.790000915527</v>
      </c>
      <c r="L156"/>
      <c r="M156" s="3" t="s">
        <v>63</v>
      </c>
      <c r="N156">
        <f t="shared" si="4"/>
        <v>0</v>
      </c>
      <c r="O156">
        <f>VLOOKUP($G156,Calcs!$A$1:$G$59,6,FALSE)</f>
        <v>8008.8888888888878</v>
      </c>
      <c r="P156">
        <f>VLOOKUP($G156,Calcs!$A$1:$G$59,7,FALSE)</f>
        <v>17161.904761904763</v>
      </c>
      <c r="Q156" t="str">
        <f t="shared" si="5"/>
        <v>No Enough Data</v>
      </c>
    </row>
    <row r="157" spans="1:17" x14ac:dyDescent="0.25">
      <c r="A157" s="1">
        <v>641</v>
      </c>
      <c r="B157" t="s">
        <v>235</v>
      </c>
      <c r="C157">
        <v>5.5</v>
      </c>
      <c r="D157" t="s">
        <v>809</v>
      </c>
      <c r="E157">
        <v>2027</v>
      </c>
      <c r="F157" t="s">
        <v>793</v>
      </c>
      <c r="G157" t="s">
        <v>17</v>
      </c>
      <c r="H157" t="s">
        <v>949</v>
      </c>
      <c r="I157" t="s">
        <v>1040</v>
      </c>
      <c r="J157">
        <v>55.230403900146499</v>
      </c>
      <c r="K157">
        <v>-118.78498077392599</v>
      </c>
      <c r="L157"/>
      <c r="M157" s="3" t="s">
        <v>64</v>
      </c>
      <c r="N157">
        <f t="shared" si="4"/>
        <v>0</v>
      </c>
      <c r="O157">
        <f>VLOOKUP($G157,Calcs!$A$1:$G$59,6,FALSE)</f>
        <v>8008.8888888888878</v>
      </c>
      <c r="P157">
        <f>VLOOKUP($G157,Calcs!$A$1:$G$59,7,FALSE)</f>
        <v>17161.904761904763</v>
      </c>
      <c r="Q157" t="str">
        <f t="shared" si="5"/>
        <v>No Enough Data</v>
      </c>
    </row>
    <row r="158" spans="1:17" x14ac:dyDescent="0.25">
      <c r="A158" s="1">
        <v>642</v>
      </c>
      <c r="B158" t="s">
        <v>236</v>
      </c>
      <c r="C158">
        <v>1600</v>
      </c>
      <c r="D158" t="s">
        <v>858</v>
      </c>
      <c r="E158">
        <v>2022</v>
      </c>
      <c r="F158" t="s">
        <v>859</v>
      </c>
      <c r="G158" t="s">
        <v>40</v>
      </c>
      <c r="H158" t="s">
        <v>949</v>
      </c>
      <c r="I158" t="s">
        <v>1041</v>
      </c>
      <c r="J158">
        <v>53.547500610351598</v>
      </c>
      <c r="K158">
        <v>-114.44499969482401</v>
      </c>
      <c r="L158" s="3">
        <v>856</v>
      </c>
      <c r="M158" s="3" t="s">
        <v>69</v>
      </c>
      <c r="N158">
        <f t="shared" si="4"/>
        <v>1869.1588785046729</v>
      </c>
      <c r="O158">
        <f>VLOOKUP($G158,Calcs!$A$1:$G$59,6,FALSE)</f>
        <v>1266.7294547866757</v>
      </c>
      <c r="P158">
        <f>VLOOKUP($G158,Calcs!$A$1:$G$59,7,FALSE)</f>
        <v>2714.4202602571622</v>
      </c>
      <c r="Q158" t="str">
        <f t="shared" si="5"/>
        <v>In the Range</v>
      </c>
    </row>
    <row r="159" spans="1:17" x14ac:dyDescent="0.25">
      <c r="A159" s="1">
        <v>644</v>
      </c>
      <c r="B159" t="s">
        <v>237</v>
      </c>
      <c r="C159">
        <v>1400</v>
      </c>
      <c r="D159" t="s">
        <v>858</v>
      </c>
      <c r="E159">
        <v>2023</v>
      </c>
      <c r="F159" t="s">
        <v>859</v>
      </c>
      <c r="G159" t="s">
        <v>40</v>
      </c>
      <c r="H159" t="s">
        <v>949</v>
      </c>
      <c r="I159" t="s">
        <v>1042</v>
      </c>
      <c r="J159">
        <v>53.547500610351598</v>
      </c>
      <c r="K159">
        <v>-114.44499969482401</v>
      </c>
      <c r="L159" s="3">
        <v>1060</v>
      </c>
      <c r="M159" s="3" t="s">
        <v>69</v>
      </c>
      <c r="N159">
        <f t="shared" si="4"/>
        <v>1320.7547169811321</v>
      </c>
      <c r="O159">
        <f>VLOOKUP($G159,Calcs!$A$1:$G$59,6,FALSE)</f>
        <v>1266.7294547866757</v>
      </c>
      <c r="P159">
        <f>VLOOKUP($G159,Calcs!$A$1:$G$59,7,FALSE)</f>
        <v>2714.4202602571622</v>
      </c>
      <c r="Q159" t="str">
        <f t="shared" si="5"/>
        <v>In the Range</v>
      </c>
    </row>
    <row r="160" spans="1:17" x14ac:dyDescent="0.25">
      <c r="A160" s="1">
        <v>649</v>
      </c>
      <c r="B160" t="s">
        <v>238</v>
      </c>
      <c r="C160">
        <v>200</v>
      </c>
      <c r="D160" t="s">
        <v>805</v>
      </c>
      <c r="E160">
        <v>2027</v>
      </c>
      <c r="F160" t="s">
        <v>859</v>
      </c>
      <c r="G160" t="s">
        <v>41</v>
      </c>
      <c r="H160" t="s">
        <v>949</v>
      </c>
      <c r="I160" t="s">
        <v>1043</v>
      </c>
      <c r="J160">
        <v>49.895999908447301</v>
      </c>
      <c r="K160">
        <v>-110.856002807617</v>
      </c>
      <c r="L160" s="3">
        <v>120</v>
      </c>
      <c r="M160" s="3" t="s">
        <v>69</v>
      </c>
      <c r="N160">
        <f t="shared" si="4"/>
        <v>1666.6666666666667</v>
      </c>
      <c r="O160">
        <f>VLOOKUP($G160,Calcs!$A$1:$G$59,6,FALSE)</f>
        <v>1060.3728732233635</v>
      </c>
      <c r="P160">
        <f>VLOOKUP($G160,Calcs!$A$1:$G$59,7,FALSE)</f>
        <v>2272.2275854786358</v>
      </c>
      <c r="Q160" t="str">
        <f t="shared" si="5"/>
        <v>In the Range</v>
      </c>
    </row>
    <row r="161" spans="1:17" x14ac:dyDescent="0.25">
      <c r="A161" s="1">
        <v>653</v>
      </c>
      <c r="B161" t="s">
        <v>239</v>
      </c>
      <c r="C161">
        <v>10</v>
      </c>
      <c r="D161" t="s">
        <v>860</v>
      </c>
      <c r="E161">
        <v>2027</v>
      </c>
      <c r="F161" t="s">
        <v>859</v>
      </c>
      <c r="G161" t="s">
        <v>40</v>
      </c>
      <c r="H161" t="s">
        <v>949</v>
      </c>
      <c r="I161" t="s">
        <v>963</v>
      </c>
      <c r="J161">
        <v>52.514198303222699</v>
      </c>
      <c r="K161">
        <v>-111.92600250244099</v>
      </c>
      <c r="L161" s="3">
        <v>5.6</v>
      </c>
      <c r="M161" s="3" t="s">
        <v>69</v>
      </c>
      <c r="N161">
        <f t="shared" si="4"/>
        <v>1785.7142857142858</v>
      </c>
      <c r="O161">
        <f>VLOOKUP($G161,Calcs!$A$1:$G$59,6,FALSE)</f>
        <v>1266.7294547866757</v>
      </c>
      <c r="P161">
        <f>VLOOKUP($G161,Calcs!$A$1:$G$59,7,FALSE)</f>
        <v>2714.4202602571622</v>
      </c>
      <c r="Q161" t="str">
        <f t="shared" si="5"/>
        <v>In the Range</v>
      </c>
    </row>
    <row r="162" spans="1:17" x14ac:dyDescent="0.25">
      <c r="A162" s="1">
        <v>683</v>
      </c>
      <c r="B162" t="s">
        <v>240</v>
      </c>
      <c r="C162">
        <v>37</v>
      </c>
      <c r="D162" t="s">
        <v>785</v>
      </c>
      <c r="E162">
        <v>2027</v>
      </c>
      <c r="F162" t="s">
        <v>788</v>
      </c>
      <c r="G162" t="s">
        <v>42</v>
      </c>
      <c r="H162" t="s">
        <v>949</v>
      </c>
      <c r="I162" t="s">
        <v>1044</v>
      </c>
      <c r="J162">
        <v>51.0390014648438</v>
      </c>
      <c r="K162">
        <v>-114.09300231933599</v>
      </c>
      <c r="M162" s="3" t="s">
        <v>63</v>
      </c>
      <c r="N162">
        <f t="shared" si="4"/>
        <v>0</v>
      </c>
      <c r="O162">
        <f>VLOOKUP($G162,Calcs!$A$1:$G$59,6,FALSE)</f>
        <v>0.17374358974358975</v>
      </c>
      <c r="P162">
        <f>VLOOKUP($G162,Calcs!$A$1:$G$59,7,FALSE)</f>
        <v>0.37230769230769234</v>
      </c>
      <c r="Q162" t="str">
        <f t="shared" si="5"/>
        <v>No Enough Data</v>
      </c>
    </row>
    <row r="163" spans="1:17" x14ac:dyDescent="0.25">
      <c r="A163" s="1">
        <v>685</v>
      </c>
      <c r="B163" t="s">
        <v>241</v>
      </c>
      <c r="C163">
        <v>35</v>
      </c>
      <c r="D163" t="s">
        <v>785</v>
      </c>
      <c r="E163">
        <v>2016</v>
      </c>
      <c r="F163" t="s">
        <v>788</v>
      </c>
      <c r="G163" t="s">
        <v>5</v>
      </c>
      <c r="H163" t="s">
        <v>959</v>
      </c>
      <c r="I163" t="s">
        <v>1045</v>
      </c>
      <c r="J163">
        <v>51.103000640869098</v>
      </c>
      <c r="K163">
        <v>-114.16400146484401</v>
      </c>
      <c r="L163"/>
      <c r="M163" s="3" t="s">
        <v>63</v>
      </c>
      <c r="N163">
        <f t="shared" si="4"/>
        <v>0</v>
      </c>
      <c r="O163">
        <f>VLOOKUP($G163,Calcs!$A$1:$G$59,6,FALSE)</f>
        <v>0.27999999999999997</v>
      </c>
      <c r="P163">
        <f>VLOOKUP($G163,Calcs!$A$1:$G$59,7,FALSE)</f>
        <v>0.60000000000000009</v>
      </c>
      <c r="Q163" t="str">
        <f t="shared" si="5"/>
        <v>No Enough Data</v>
      </c>
    </row>
    <row r="164" spans="1:17" x14ac:dyDescent="0.25">
      <c r="A164" s="1">
        <v>690</v>
      </c>
      <c r="B164" t="s">
        <v>242</v>
      </c>
      <c r="C164">
        <v>25.5</v>
      </c>
      <c r="D164" t="s">
        <v>796</v>
      </c>
      <c r="E164">
        <v>2016</v>
      </c>
      <c r="F164" t="s">
        <v>788</v>
      </c>
      <c r="G164" t="s">
        <v>42</v>
      </c>
      <c r="H164" t="s">
        <v>959</v>
      </c>
      <c r="I164" t="s">
        <v>1046</v>
      </c>
      <c r="J164">
        <v>53.406876094486258</v>
      </c>
      <c r="K164">
        <v>-113.57384920120241</v>
      </c>
      <c r="M164" s="3" t="s">
        <v>63</v>
      </c>
      <c r="N164">
        <f t="shared" si="4"/>
        <v>0</v>
      </c>
      <c r="O164">
        <f>VLOOKUP($G164,Calcs!$A$1:$G$59,6,FALSE)</f>
        <v>0.17374358974358975</v>
      </c>
      <c r="P164">
        <f>VLOOKUP($G164,Calcs!$A$1:$G$59,7,FALSE)</f>
        <v>0.37230769230769234</v>
      </c>
      <c r="Q164" t="str">
        <f t="shared" si="5"/>
        <v>No Enough Data</v>
      </c>
    </row>
    <row r="165" spans="1:17" x14ac:dyDescent="0.25">
      <c r="A165" s="1">
        <v>696</v>
      </c>
      <c r="B165" t="s">
        <v>243</v>
      </c>
      <c r="C165">
        <v>21.8</v>
      </c>
      <c r="D165" t="s">
        <v>785</v>
      </c>
      <c r="E165">
        <v>2027</v>
      </c>
      <c r="F165" t="s">
        <v>788</v>
      </c>
      <c r="G165" t="s">
        <v>5</v>
      </c>
      <c r="H165" t="s">
        <v>949</v>
      </c>
      <c r="I165" t="s">
        <v>1045</v>
      </c>
      <c r="J165">
        <v>51.105998992919901</v>
      </c>
      <c r="K165">
        <v>-114.17400360107401</v>
      </c>
      <c r="L165"/>
      <c r="M165" s="3" t="s">
        <v>63</v>
      </c>
      <c r="N165">
        <f t="shared" si="4"/>
        <v>0</v>
      </c>
      <c r="O165">
        <f>VLOOKUP($G165,Calcs!$A$1:$G$59,6,FALSE)</f>
        <v>0.27999999999999997</v>
      </c>
      <c r="P165">
        <f>VLOOKUP($G165,Calcs!$A$1:$G$59,7,FALSE)</f>
        <v>0.60000000000000009</v>
      </c>
      <c r="Q165" t="str">
        <f t="shared" si="5"/>
        <v>No Enough Data</v>
      </c>
    </row>
    <row r="166" spans="1:17" x14ac:dyDescent="0.25">
      <c r="A166" s="1">
        <v>700</v>
      </c>
      <c r="B166" t="s">
        <v>244</v>
      </c>
      <c r="C166">
        <v>19.399999999999999</v>
      </c>
      <c r="D166" t="s">
        <v>785</v>
      </c>
      <c r="E166">
        <v>2027</v>
      </c>
      <c r="F166" t="s">
        <v>788</v>
      </c>
      <c r="G166" t="s">
        <v>6</v>
      </c>
      <c r="H166" t="s">
        <v>949</v>
      </c>
      <c r="I166" t="s">
        <v>1047</v>
      </c>
      <c r="J166">
        <v>51.1736030578613</v>
      </c>
      <c r="K166">
        <v>-114.167854309082</v>
      </c>
      <c r="L166"/>
      <c r="M166" s="3" t="s">
        <v>63</v>
      </c>
      <c r="N166">
        <f t="shared" si="4"/>
        <v>0</v>
      </c>
      <c r="O166">
        <f>VLOOKUP($G166,Calcs!$A$1:$G$59,6,FALSE)</f>
        <v>2.3333333333333331E-2</v>
      </c>
      <c r="P166">
        <f>VLOOKUP($G166,Calcs!$A$1:$G$59,7,FALSE)</f>
        <v>0.05</v>
      </c>
      <c r="Q166" t="str">
        <f t="shared" si="5"/>
        <v>No Enough Data</v>
      </c>
    </row>
    <row r="167" spans="1:17" x14ac:dyDescent="0.25">
      <c r="A167" s="1">
        <v>705</v>
      </c>
      <c r="B167" t="s">
        <v>245</v>
      </c>
      <c r="C167">
        <v>15.7</v>
      </c>
      <c r="D167" t="s">
        <v>785</v>
      </c>
      <c r="E167">
        <v>2016</v>
      </c>
      <c r="F167" t="s">
        <v>788</v>
      </c>
      <c r="G167" t="s">
        <v>42</v>
      </c>
      <c r="H167" t="s">
        <v>959</v>
      </c>
      <c r="I167" t="s">
        <v>1048</v>
      </c>
      <c r="J167">
        <v>50.909999847412102</v>
      </c>
      <c r="K167">
        <v>-113.93000030517599</v>
      </c>
      <c r="M167" s="3" t="s">
        <v>63</v>
      </c>
      <c r="N167">
        <f t="shared" si="4"/>
        <v>0</v>
      </c>
      <c r="O167">
        <f>VLOOKUP($G167,Calcs!$A$1:$G$59,6,FALSE)</f>
        <v>0.17374358974358975</v>
      </c>
      <c r="P167">
        <f>VLOOKUP($G167,Calcs!$A$1:$G$59,7,FALSE)</f>
        <v>0.37230769230769234</v>
      </c>
      <c r="Q167" t="str">
        <f t="shared" si="5"/>
        <v>No Enough Data</v>
      </c>
    </row>
    <row r="168" spans="1:17" x14ac:dyDescent="0.25">
      <c r="A168" s="1">
        <v>711</v>
      </c>
      <c r="B168" t="s">
        <v>246</v>
      </c>
      <c r="C168">
        <v>14.1</v>
      </c>
      <c r="D168" t="s">
        <v>785</v>
      </c>
      <c r="E168">
        <v>2027</v>
      </c>
      <c r="F168" t="s">
        <v>788</v>
      </c>
      <c r="G168" t="s">
        <v>42</v>
      </c>
      <c r="H168" t="s">
        <v>949</v>
      </c>
      <c r="I168" t="s">
        <v>1049</v>
      </c>
      <c r="J168">
        <v>51.037929534912102</v>
      </c>
      <c r="K168">
        <v>-114.12384796142599</v>
      </c>
      <c r="L168"/>
      <c r="M168" s="3" t="s">
        <v>63</v>
      </c>
      <c r="N168">
        <f t="shared" si="4"/>
        <v>0</v>
      </c>
      <c r="O168">
        <f>VLOOKUP($G168,Calcs!$A$1:$G$59,6,FALSE)</f>
        <v>0.17374358974358975</v>
      </c>
      <c r="P168">
        <f>VLOOKUP($G168,Calcs!$A$1:$G$59,7,FALSE)</f>
        <v>0.37230769230769234</v>
      </c>
      <c r="Q168" t="str">
        <f t="shared" si="5"/>
        <v>No Enough Data</v>
      </c>
    </row>
    <row r="169" spans="1:17" x14ac:dyDescent="0.25">
      <c r="A169" s="1">
        <v>734</v>
      </c>
      <c r="B169" t="s">
        <v>247</v>
      </c>
      <c r="C169">
        <v>9.1999999999999993</v>
      </c>
      <c r="D169" t="s">
        <v>861</v>
      </c>
      <c r="E169">
        <v>2027</v>
      </c>
      <c r="F169" t="s">
        <v>788</v>
      </c>
      <c r="G169" t="s">
        <v>42</v>
      </c>
      <c r="H169" t="s">
        <v>949</v>
      </c>
      <c r="I169" t="s">
        <v>1050</v>
      </c>
      <c r="J169">
        <v>51.180000305175803</v>
      </c>
      <c r="K169">
        <v>-115.56999969482401</v>
      </c>
      <c r="M169" s="3" t="s">
        <v>63</v>
      </c>
      <c r="N169">
        <f t="shared" si="4"/>
        <v>0</v>
      </c>
      <c r="O169">
        <f>VLOOKUP($G169,Calcs!$A$1:$G$59,6,FALSE)</f>
        <v>0.17374358974358975</v>
      </c>
      <c r="P169">
        <f>VLOOKUP($G169,Calcs!$A$1:$G$59,7,FALSE)</f>
        <v>0.37230769230769234</v>
      </c>
      <c r="Q169" t="str">
        <f t="shared" si="5"/>
        <v>No Enough Data</v>
      </c>
    </row>
    <row r="170" spans="1:17" x14ac:dyDescent="0.25">
      <c r="A170" s="1">
        <v>738</v>
      </c>
      <c r="B170" t="s">
        <v>248</v>
      </c>
      <c r="C170">
        <v>8</v>
      </c>
      <c r="D170" t="s">
        <v>862</v>
      </c>
      <c r="E170">
        <v>2027</v>
      </c>
      <c r="F170" t="s">
        <v>801</v>
      </c>
      <c r="G170" t="s">
        <v>26</v>
      </c>
      <c r="H170" t="s">
        <v>949</v>
      </c>
      <c r="I170" t="s">
        <v>1051</v>
      </c>
      <c r="J170">
        <v>54.713680267333999</v>
      </c>
      <c r="K170">
        <v>-113.28157043457</v>
      </c>
      <c r="M170" s="3" t="s">
        <v>63</v>
      </c>
      <c r="N170">
        <f t="shared" si="4"/>
        <v>0</v>
      </c>
      <c r="O170">
        <f>VLOOKUP($G170,Calcs!$A$1:$G$59,6,FALSE)</f>
        <v>0.15195114196938511</v>
      </c>
      <c r="P170">
        <f>VLOOKUP($G170,Calcs!$A$1:$G$59,7,FALSE)</f>
        <v>0.3256095899343967</v>
      </c>
      <c r="Q170" t="str">
        <f t="shared" si="5"/>
        <v>No Enough Data</v>
      </c>
    </row>
    <row r="171" spans="1:17" x14ac:dyDescent="0.25">
      <c r="A171" s="1">
        <v>741</v>
      </c>
      <c r="B171" t="s">
        <v>249</v>
      </c>
      <c r="C171">
        <v>7.2</v>
      </c>
      <c r="D171" t="s">
        <v>785</v>
      </c>
      <c r="E171">
        <v>2027</v>
      </c>
      <c r="F171" t="s">
        <v>788</v>
      </c>
      <c r="G171" t="s">
        <v>42</v>
      </c>
      <c r="H171" t="s">
        <v>949</v>
      </c>
      <c r="I171" t="s">
        <v>1047</v>
      </c>
      <c r="J171">
        <v>51.172683715820298</v>
      </c>
      <c r="K171">
        <v>-114.16365814209</v>
      </c>
      <c r="M171" s="3" t="s">
        <v>63</v>
      </c>
      <c r="N171">
        <f t="shared" si="4"/>
        <v>0</v>
      </c>
      <c r="O171">
        <f>VLOOKUP($G171,Calcs!$A$1:$G$59,6,FALSE)</f>
        <v>0.17374358974358975</v>
      </c>
      <c r="P171">
        <f>VLOOKUP($G171,Calcs!$A$1:$G$59,7,FALSE)</f>
        <v>0.37230769230769234</v>
      </c>
      <c r="Q171" t="str">
        <f t="shared" si="5"/>
        <v>No Enough Data</v>
      </c>
    </row>
    <row r="172" spans="1:17" x14ac:dyDescent="0.25">
      <c r="A172" s="1">
        <v>746</v>
      </c>
      <c r="B172" t="s">
        <v>250</v>
      </c>
      <c r="C172">
        <v>6.4</v>
      </c>
      <c r="D172" t="s">
        <v>863</v>
      </c>
      <c r="E172">
        <v>2027</v>
      </c>
      <c r="F172" t="s">
        <v>788</v>
      </c>
      <c r="G172" t="s">
        <v>42</v>
      </c>
      <c r="H172" t="s">
        <v>949</v>
      </c>
      <c r="I172" t="s">
        <v>1052</v>
      </c>
      <c r="J172">
        <v>54.268070220947301</v>
      </c>
      <c r="K172">
        <v>-110.71591949462901</v>
      </c>
      <c r="M172" s="3" t="s">
        <v>63</v>
      </c>
      <c r="N172">
        <f t="shared" si="4"/>
        <v>0</v>
      </c>
      <c r="O172">
        <f>VLOOKUP($G172,Calcs!$A$1:$G$59,6,FALSE)</f>
        <v>0.17374358974358975</v>
      </c>
      <c r="P172">
        <f>VLOOKUP($G172,Calcs!$A$1:$G$59,7,FALSE)</f>
        <v>0.37230769230769234</v>
      </c>
      <c r="Q172" t="str">
        <f t="shared" si="5"/>
        <v>No Enough Data</v>
      </c>
    </row>
    <row r="173" spans="1:17" x14ac:dyDescent="0.25">
      <c r="A173" s="1">
        <v>761</v>
      </c>
      <c r="B173" t="s">
        <v>251</v>
      </c>
      <c r="C173">
        <v>164</v>
      </c>
      <c r="D173" t="s">
        <v>796</v>
      </c>
      <c r="E173">
        <v>2020</v>
      </c>
      <c r="F173" t="s">
        <v>790</v>
      </c>
      <c r="G173" t="s">
        <v>43</v>
      </c>
      <c r="H173" t="s">
        <v>946</v>
      </c>
      <c r="I173" t="s">
        <v>1053</v>
      </c>
      <c r="J173">
        <v>53.501438140869098</v>
      </c>
      <c r="K173">
        <v>-113.581733703613</v>
      </c>
      <c r="M173" s="3" t="s">
        <v>63</v>
      </c>
      <c r="N173">
        <f t="shared" si="4"/>
        <v>0</v>
      </c>
      <c r="O173">
        <f>VLOOKUP($G173,Calcs!$A$1:$G$59,6,FALSE)</f>
        <v>0.51333333333333331</v>
      </c>
      <c r="P173">
        <f>VLOOKUP($G173,Calcs!$A$1:$G$59,7,FALSE)</f>
        <v>1.1000000000000001</v>
      </c>
      <c r="Q173" t="str">
        <f t="shared" si="5"/>
        <v>No Enough Data</v>
      </c>
    </row>
    <row r="174" spans="1:17" x14ac:dyDescent="0.25">
      <c r="A174" s="1">
        <v>764</v>
      </c>
      <c r="B174" t="s">
        <v>252</v>
      </c>
      <c r="C174">
        <v>106</v>
      </c>
      <c r="D174" t="s">
        <v>796</v>
      </c>
      <c r="E174">
        <v>2027</v>
      </c>
      <c r="F174" t="s">
        <v>790</v>
      </c>
      <c r="G174" t="s">
        <v>44</v>
      </c>
      <c r="H174" t="s">
        <v>949</v>
      </c>
      <c r="I174" t="s">
        <v>972</v>
      </c>
      <c r="J174">
        <v>53.526462554931598</v>
      </c>
      <c r="K174">
        <v>-113.50627899169901</v>
      </c>
      <c r="M174" s="3" t="s">
        <v>63</v>
      </c>
      <c r="N174">
        <f t="shared" si="4"/>
        <v>0</v>
      </c>
      <c r="O174">
        <f>VLOOKUP($G174,Calcs!$A$1:$G$59,6,FALSE)</f>
        <v>0.27</v>
      </c>
      <c r="P174">
        <f>VLOOKUP($G174,Calcs!$A$1:$G$59,7,FALSE)</f>
        <v>0.57857142857142863</v>
      </c>
      <c r="Q174" t="str">
        <f t="shared" si="5"/>
        <v>No Enough Data</v>
      </c>
    </row>
    <row r="175" spans="1:17" x14ac:dyDescent="0.25">
      <c r="A175" s="1">
        <v>775</v>
      </c>
      <c r="B175" t="s">
        <v>253</v>
      </c>
      <c r="C175">
        <v>9</v>
      </c>
      <c r="D175" t="s">
        <v>843</v>
      </c>
      <c r="E175">
        <v>2015</v>
      </c>
      <c r="F175" t="s">
        <v>793</v>
      </c>
      <c r="G175" t="s">
        <v>17</v>
      </c>
      <c r="H175" t="s">
        <v>959</v>
      </c>
      <c r="I175" t="s">
        <v>1054</v>
      </c>
      <c r="J175">
        <v>51.027698516845703</v>
      </c>
      <c r="K175">
        <v>-113.811798095703</v>
      </c>
      <c r="L175"/>
      <c r="M175" s="3" t="s">
        <v>63</v>
      </c>
      <c r="N175">
        <f t="shared" si="4"/>
        <v>0</v>
      </c>
      <c r="O175">
        <f>VLOOKUP($G175,Calcs!$A$1:$G$59,6,FALSE)</f>
        <v>8008.8888888888878</v>
      </c>
      <c r="P175">
        <f>VLOOKUP($G175,Calcs!$A$1:$G$59,7,FALSE)</f>
        <v>17161.904761904763</v>
      </c>
      <c r="Q175" t="str">
        <f t="shared" si="5"/>
        <v>No Enough Data</v>
      </c>
    </row>
    <row r="176" spans="1:17" x14ac:dyDescent="0.25">
      <c r="A176" s="1">
        <v>778</v>
      </c>
      <c r="B176" t="s">
        <v>254</v>
      </c>
      <c r="C176">
        <v>400</v>
      </c>
      <c r="D176" t="s">
        <v>864</v>
      </c>
      <c r="E176">
        <v>2020</v>
      </c>
      <c r="F176" t="s">
        <v>790</v>
      </c>
      <c r="G176" t="s">
        <v>45</v>
      </c>
      <c r="H176" t="s">
        <v>949</v>
      </c>
      <c r="I176" t="s">
        <v>254</v>
      </c>
      <c r="J176">
        <v>51.333999633789098</v>
      </c>
      <c r="K176">
        <v>-112.85500335693401</v>
      </c>
      <c r="M176" s="3" t="s">
        <v>63</v>
      </c>
      <c r="N176">
        <f t="shared" si="4"/>
        <v>0</v>
      </c>
      <c r="O176">
        <f>VLOOKUP($G176,Calcs!$A$1:$G$59,6,FALSE)</f>
        <v>0</v>
      </c>
      <c r="P176">
        <f>VLOOKUP($G176,Calcs!$A$1:$G$59,7,FALSE)</f>
        <v>0</v>
      </c>
      <c r="Q176" t="str">
        <f t="shared" si="5"/>
        <v>No Enough Data</v>
      </c>
    </row>
    <row r="177" spans="1:17" x14ac:dyDescent="0.25">
      <c r="A177" s="1">
        <v>779</v>
      </c>
      <c r="B177" t="s">
        <v>255</v>
      </c>
      <c r="C177">
        <v>40</v>
      </c>
      <c r="D177" t="s">
        <v>796</v>
      </c>
      <c r="E177">
        <v>2020</v>
      </c>
      <c r="F177" t="s">
        <v>790</v>
      </c>
      <c r="G177" t="s">
        <v>43</v>
      </c>
      <c r="H177" t="s">
        <v>946</v>
      </c>
      <c r="I177" t="s">
        <v>1055</v>
      </c>
      <c r="J177">
        <v>53.561000823974602</v>
      </c>
      <c r="K177">
        <v>-113.56300354003901</v>
      </c>
      <c r="M177" s="3" t="s">
        <v>63</v>
      </c>
      <c r="N177">
        <f t="shared" si="4"/>
        <v>0</v>
      </c>
      <c r="O177">
        <f>VLOOKUP($G177,Calcs!$A$1:$G$59,6,FALSE)</f>
        <v>0.51333333333333331</v>
      </c>
      <c r="P177">
        <f>VLOOKUP($G177,Calcs!$A$1:$G$59,7,FALSE)</f>
        <v>1.1000000000000001</v>
      </c>
      <c r="Q177" t="str">
        <f t="shared" si="5"/>
        <v>No Enough Data</v>
      </c>
    </row>
    <row r="178" spans="1:17" x14ac:dyDescent="0.25">
      <c r="A178" s="1">
        <v>782</v>
      </c>
      <c r="B178" t="s">
        <v>256</v>
      </c>
      <c r="C178">
        <v>36</v>
      </c>
      <c r="D178" t="s">
        <v>785</v>
      </c>
      <c r="E178">
        <v>2020</v>
      </c>
      <c r="F178" t="s">
        <v>790</v>
      </c>
      <c r="G178" t="s">
        <v>43</v>
      </c>
      <c r="H178" t="s">
        <v>946</v>
      </c>
      <c r="I178" t="s">
        <v>960</v>
      </c>
      <c r="J178">
        <v>51.044726228059197</v>
      </c>
      <c r="K178">
        <v>-114.0453279018402</v>
      </c>
      <c r="L178" s="3">
        <v>54000</v>
      </c>
      <c r="M178" s="3" t="s">
        <v>63</v>
      </c>
      <c r="N178">
        <f t="shared" si="4"/>
        <v>0.66666666666666663</v>
      </c>
      <c r="O178">
        <f>VLOOKUP($G178,Calcs!$A$1:$G$59,6,FALSE)</f>
        <v>0.51333333333333331</v>
      </c>
      <c r="P178">
        <f>VLOOKUP($G178,Calcs!$A$1:$G$59,7,FALSE)</f>
        <v>1.1000000000000001</v>
      </c>
      <c r="Q178" t="str">
        <f t="shared" si="5"/>
        <v>In the Range</v>
      </c>
    </row>
    <row r="179" spans="1:17" x14ac:dyDescent="0.25">
      <c r="A179" s="1">
        <v>799</v>
      </c>
      <c r="B179" t="s">
        <v>257</v>
      </c>
      <c r="C179">
        <v>23.5</v>
      </c>
      <c r="D179" t="s">
        <v>865</v>
      </c>
      <c r="E179">
        <v>2027</v>
      </c>
      <c r="F179" t="s">
        <v>844</v>
      </c>
      <c r="G179" t="s">
        <v>30</v>
      </c>
      <c r="H179" t="s">
        <v>949</v>
      </c>
      <c r="I179" t="s">
        <v>1056</v>
      </c>
      <c r="J179">
        <v>50.718391418457003</v>
      </c>
      <c r="K179">
        <v>-113.97996520996099</v>
      </c>
      <c r="M179" s="3" t="s">
        <v>63</v>
      </c>
      <c r="N179">
        <f t="shared" si="4"/>
        <v>0</v>
      </c>
      <c r="O179">
        <f>VLOOKUP($G179,Calcs!$A$1:$G$59,6,FALSE)</f>
        <v>1607.1944249960923</v>
      </c>
      <c r="P179">
        <f>VLOOKUP($G179,Calcs!$A$1:$G$59,7,FALSE)</f>
        <v>3443.9880535630555</v>
      </c>
      <c r="Q179" t="str">
        <f t="shared" si="5"/>
        <v>No Enough Data</v>
      </c>
    </row>
    <row r="180" spans="1:17" x14ac:dyDescent="0.25">
      <c r="A180" s="1">
        <v>821</v>
      </c>
      <c r="B180" t="s">
        <v>258</v>
      </c>
      <c r="C180">
        <v>12</v>
      </c>
      <c r="D180" t="s">
        <v>866</v>
      </c>
      <c r="E180">
        <v>2027</v>
      </c>
      <c r="F180" t="s">
        <v>790</v>
      </c>
      <c r="G180" t="s">
        <v>46</v>
      </c>
      <c r="H180" t="s">
        <v>949</v>
      </c>
      <c r="I180" t="s">
        <v>1057</v>
      </c>
      <c r="J180">
        <v>50.841999053955099</v>
      </c>
      <c r="K180">
        <v>-111.584999084473</v>
      </c>
      <c r="L180"/>
      <c r="M180" s="3" t="s">
        <v>63</v>
      </c>
      <c r="N180">
        <f t="shared" si="4"/>
        <v>0</v>
      </c>
      <c r="O180">
        <f>VLOOKUP($G180,Calcs!$A$1:$G$59,6,FALSE)</f>
        <v>0</v>
      </c>
      <c r="P180">
        <f>VLOOKUP($G180,Calcs!$A$1:$G$59,7,FALSE)</f>
        <v>0</v>
      </c>
      <c r="Q180" t="str">
        <f t="shared" si="5"/>
        <v>No Enough Data</v>
      </c>
    </row>
    <row r="181" spans="1:17" x14ac:dyDescent="0.25">
      <c r="A181" s="1">
        <v>823</v>
      </c>
      <c r="B181" t="s">
        <v>259</v>
      </c>
      <c r="C181">
        <v>11</v>
      </c>
      <c r="D181" t="s">
        <v>802</v>
      </c>
      <c r="E181">
        <v>2027</v>
      </c>
      <c r="F181" t="s">
        <v>790</v>
      </c>
      <c r="G181" t="s">
        <v>46</v>
      </c>
      <c r="H181" t="s">
        <v>949</v>
      </c>
      <c r="I181" t="s">
        <v>1058</v>
      </c>
      <c r="J181">
        <v>51.089191436767599</v>
      </c>
      <c r="K181">
        <v>-115.358451843262</v>
      </c>
      <c r="M181" s="3" t="s">
        <v>63</v>
      </c>
      <c r="N181">
        <f t="shared" si="4"/>
        <v>0</v>
      </c>
      <c r="O181">
        <f>VLOOKUP($G181,Calcs!$A$1:$G$59,6,FALSE)</f>
        <v>0</v>
      </c>
      <c r="P181">
        <f>VLOOKUP($G181,Calcs!$A$1:$G$59,7,FALSE)</f>
        <v>0</v>
      </c>
      <c r="Q181" t="str">
        <f t="shared" si="5"/>
        <v>No Enough Data</v>
      </c>
    </row>
    <row r="182" spans="1:17" x14ac:dyDescent="0.25">
      <c r="A182" s="1">
        <v>824</v>
      </c>
      <c r="B182" t="s">
        <v>260</v>
      </c>
      <c r="C182">
        <v>11</v>
      </c>
      <c r="D182" t="s">
        <v>789</v>
      </c>
      <c r="E182">
        <v>2027</v>
      </c>
      <c r="F182" t="s">
        <v>790</v>
      </c>
      <c r="G182" t="s">
        <v>44</v>
      </c>
      <c r="H182" t="s">
        <v>949</v>
      </c>
      <c r="I182" t="s">
        <v>789</v>
      </c>
      <c r="J182">
        <v>50.975601196289098</v>
      </c>
      <c r="K182">
        <v>-113.667999267578</v>
      </c>
      <c r="M182" s="3" t="s">
        <v>63</v>
      </c>
      <c r="N182">
        <f t="shared" si="4"/>
        <v>0</v>
      </c>
      <c r="O182">
        <f>VLOOKUP($G182,Calcs!$A$1:$G$59,6,FALSE)</f>
        <v>0.27</v>
      </c>
      <c r="P182">
        <f>VLOOKUP($G182,Calcs!$A$1:$G$59,7,FALSE)</f>
        <v>0.57857142857142863</v>
      </c>
      <c r="Q182" t="str">
        <f t="shared" si="5"/>
        <v>No Enough Data</v>
      </c>
    </row>
    <row r="183" spans="1:17" x14ac:dyDescent="0.25">
      <c r="A183" s="1">
        <v>825</v>
      </c>
      <c r="B183" t="s">
        <v>261</v>
      </c>
      <c r="C183">
        <v>11</v>
      </c>
      <c r="D183" t="s">
        <v>808</v>
      </c>
      <c r="E183">
        <v>2027</v>
      </c>
      <c r="F183" t="s">
        <v>790</v>
      </c>
      <c r="G183" t="s">
        <v>44</v>
      </c>
      <c r="H183" t="s">
        <v>949</v>
      </c>
      <c r="I183" t="s">
        <v>980</v>
      </c>
      <c r="J183">
        <v>55.180000305175803</v>
      </c>
      <c r="K183">
        <v>-118.80999755859401</v>
      </c>
      <c r="M183" s="3" t="s">
        <v>63</v>
      </c>
      <c r="N183">
        <f t="shared" si="4"/>
        <v>0</v>
      </c>
      <c r="O183">
        <f>VLOOKUP($G183,Calcs!$A$1:$G$59,6,FALSE)</f>
        <v>0.27</v>
      </c>
      <c r="P183">
        <f>VLOOKUP($G183,Calcs!$A$1:$G$59,7,FALSE)</f>
        <v>0.57857142857142863</v>
      </c>
      <c r="Q183" t="str">
        <f t="shared" si="5"/>
        <v>No Enough Data</v>
      </c>
    </row>
    <row r="184" spans="1:17" x14ac:dyDescent="0.25">
      <c r="A184" s="1">
        <v>833</v>
      </c>
      <c r="B184" t="s">
        <v>262</v>
      </c>
      <c r="C184">
        <v>10</v>
      </c>
      <c r="D184" t="s">
        <v>796</v>
      </c>
      <c r="E184">
        <v>2027</v>
      </c>
      <c r="F184" t="s">
        <v>790</v>
      </c>
      <c r="G184" t="s">
        <v>44</v>
      </c>
      <c r="H184" t="s">
        <v>949</v>
      </c>
      <c r="I184" t="s">
        <v>1059</v>
      </c>
      <c r="J184">
        <v>53.533855438232401</v>
      </c>
      <c r="K184">
        <v>-113.47695922851599</v>
      </c>
      <c r="M184" s="3" t="s">
        <v>63</v>
      </c>
      <c r="N184">
        <f t="shared" si="4"/>
        <v>0</v>
      </c>
      <c r="O184">
        <f>VLOOKUP($G184,Calcs!$A$1:$G$59,6,FALSE)</f>
        <v>0.27</v>
      </c>
      <c r="P184">
        <f>VLOOKUP($G184,Calcs!$A$1:$G$59,7,FALSE)</f>
        <v>0.57857142857142863</v>
      </c>
      <c r="Q184" t="str">
        <f t="shared" si="5"/>
        <v>No Enough Data</v>
      </c>
    </row>
    <row r="185" spans="1:17" x14ac:dyDescent="0.25">
      <c r="A185" s="1">
        <v>836</v>
      </c>
      <c r="B185" t="s">
        <v>263</v>
      </c>
      <c r="C185">
        <v>9.3000000000000007</v>
      </c>
      <c r="D185" t="s">
        <v>798</v>
      </c>
      <c r="E185">
        <v>2027</v>
      </c>
      <c r="F185" t="s">
        <v>790</v>
      </c>
      <c r="G185" t="s">
        <v>47</v>
      </c>
      <c r="H185" t="s">
        <v>949</v>
      </c>
      <c r="I185" t="s">
        <v>991</v>
      </c>
      <c r="J185">
        <v>53.558998107910199</v>
      </c>
      <c r="K185">
        <v>-113.870002746582</v>
      </c>
      <c r="M185" s="3" t="s">
        <v>63</v>
      </c>
      <c r="N185">
        <f t="shared" si="4"/>
        <v>0</v>
      </c>
      <c r="O185">
        <f>VLOOKUP($G185,Calcs!$A$1:$G$59,6,FALSE)</f>
        <v>0</v>
      </c>
      <c r="P185">
        <f>VLOOKUP($G185,Calcs!$A$1:$G$59,7,FALSE)</f>
        <v>0</v>
      </c>
      <c r="Q185" t="str">
        <f t="shared" si="5"/>
        <v>No Enough Data</v>
      </c>
    </row>
    <row r="186" spans="1:17" x14ac:dyDescent="0.25">
      <c r="A186" s="1">
        <v>843</v>
      </c>
      <c r="B186" t="s">
        <v>264</v>
      </c>
      <c r="C186">
        <v>7</v>
      </c>
      <c r="D186" t="s">
        <v>799</v>
      </c>
      <c r="E186">
        <v>2027</v>
      </c>
      <c r="F186" t="s">
        <v>790</v>
      </c>
      <c r="G186" t="s">
        <v>8</v>
      </c>
      <c r="H186" t="s">
        <v>949</v>
      </c>
      <c r="I186" t="s">
        <v>985</v>
      </c>
      <c r="J186">
        <v>56.726799011230497</v>
      </c>
      <c r="K186">
        <v>-111.379318237305</v>
      </c>
      <c r="L186"/>
      <c r="M186" s="3" t="s">
        <v>63</v>
      </c>
      <c r="N186">
        <f t="shared" si="4"/>
        <v>0</v>
      </c>
      <c r="O186">
        <f>VLOOKUP($G186,Calcs!$A$1:$G$59,6,FALSE)</f>
        <v>1.2093770070648682</v>
      </c>
      <c r="P186">
        <f>VLOOKUP($G186,Calcs!$A$1:$G$59,7,FALSE)</f>
        <v>2.5915221579961463</v>
      </c>
      <c r="Q186" t="str">
        <f t="shared" si="5"/>
        <v>No Enough Data</v>
      </c>
    </row>
    <row r="187" spans="1:17" x14ac:dyDescent="0.25">
      <c r="A187" s="1">
        <v>844</v>
      </c>
      <c r="B187" t="s">
        <v>265</v>
      </c>
      <c r="C187">
        <v>13.2</v>
      </c>
      <c r="D187" t="s">
        <v>867</v>
      </c>
      <c r="E187">
        <v>2027</v>
      </c>
      <c r="F187" t="s">
        <v>790</v>
      </c>
      <c r="G187" t="s">
        <v>44</v>
      </c>
      <c r="H187" t="s">
        <v>949</v>
      </c>
      <c r="I187" t="s">
        <v>1060</v>
      </c>
      <c r="J187">
        <v>53.7046508789063</v>
      </c>
      <c r="K187">
        <v>-113.21176910400401</v>
      </c>
      <c r="M187" s="3" t="s">
        <v>63</v>
      </c>
      <c r="N187">
        <f t="shared" si="4"/>
        <v>0</v>
      </c>
      <c r="O187">
        <f>VLOOKUP($G187,Calcs!$A$1:$G$59,6,FALSE)</f>
        <v>0.27</v>
      </c>
      <c r="P187">
        <f>VLOOKUP($G187,Calcs!$A$1:$G$59,7,FALSE)</f>
        <v>0.57857142857142863</v>
      </c>
      <c r="Q187" t="str">
        <f t="shared" si="5"/>
        <v>No Enough Data</v>
      </c>
    </row>
    <row r="188" spans="1:17" x14ac:dyDescent="0.25">
      <c r="A188" s="1">
        <v>847</v>
      </c>
      <c r="B188" t="s">
        <v>266</v>
      </c>
      <c r="C188">
        <v>6</v>
      </c>
      <c r="D188" t="s">
        <v>868</v>
      </c>
      <c r="E188">
        <v>2027</v>
      </c>
      <c r="F188" t="s">
        <v>790</v>
      </c>
      <c r="G188" t="s">
        <v>43</v>
      </c>
      <c r="H188" t="s">
        <v>949</v>
      </c>
      <c r="I188" t="s">
        <v>1061</v>
      </c>
      <c r="J188">
        <v>50.347301483154297</v>
      </c>
      <c r="K188">
        <v>-113.77799987793</v>
      </c>
      <c r="M188" s="3" t="s">
        <v>63</v>
      </c>
      <c r="N188">
        <f t="shared" si="4"/>
        <v>0</v>
      </c>
      <c r="O188">
        <f>VLOOKUP($G188,Calcs!$A$1:$G$59,6,FALSE)</f>
        <v>0.51333333333333331</v>
      </c>
      <c r="P188">
        <f>VLOOKUP($G188,Calcs!$A$1:$G$59,7,FALSE)</f>
        <v>1.1000000000000001</v>
      </c>
      <c r="Q188" t="str">
        <f t="shared" si="5"/>
        <v>No Enough Data</v>
      </c>
    </row>
    <row r="189" spans="1:17" x14ac:dyDescent="0.25">
      <c r="A189" s="1">
        <v>855</v>
      </c>
      <c r="B189" t="s">
        <v>267</v>
      </c>
      <c r="C189">
        <v>18</v>
      </c>
      <c r="D189" t="s">
        <v>796</v>
      </c>
      <c r="E189">
        <v>2027</v>
      </c>
      <c r="F189" t="s">
        <v>801</v>
      </c>
      <c r="G189" t="s">
        <v>48</v>
      </c>
      <c r="H189" t="s">
        <v>949</v>
      </c>
      <c r="I189" t="s">
        <v>972</v>
      </c>
      <c r="J189">
        <v>53.547897338867202</v>
      </c>
      <c r="K189">
        <v>-113.49460601806599</v>
      </c>
      <c r="M189" s="3" t="s">
        <v>63</v>
      </c>
      <c r="N189">
        <f t="shared" si="4"/>
        <v>0</v>
      </c>
      <c r="O189">
        <f>VLOOKUP($G189,Calcs!$A$1:$G$59,6,FALSE)</f>
        <v>0.21679438058748404</v>
      </c>
      <c r="P189">
        <f>VLOOKUP($G189,Calcs!$A$1:$G$59,7,FALSE)</f>
        <v>0.46455938697318011</v>
      </c>
      <c r="Q189" t="str">
        <f t="shared" si="5"/>
        <v>No Enough Data</v>
      </c>
    </row>
    <row r="190" spans="1:17" x14ac:dyDescent="0.25">
      <c r="A190" s="1">
        <v>859</v>
      </c>
      <c r="B190" t="s">
        <v>268</v>
      </c>
      <c r="C190">
        <v>9.8000000000000007</v>
      </c>
      <c r="D190" t="s">
        <v>869</v>
      </c>
      <c r="E190">
        <v>2016</v>
      </c>
      <c r="F190" t="s">
        <v>793</v>
      </c>
      <c r="G190" t="s">
        <v>10</v>
      </c>
      <c r="H190" t="s">
        <v>959</v>
      </c>
      <c r="I190" t="s">
        <v>957</v>
      </c>
      <c r="J190">
        <v>52.014492034912102</v>
      </c>
      <c r="K190">
        <v>-114.668159484863</v>
      </c>
      <c r="M190" s="3" t="s">
        <v>64</v>
      </c>
      <c r="N190">
        <f t="shared" si="4"/>
        <v>0</v>
      </c>
      <c r="O190">
        <f>VLOOKUP($G190,Calcs!$A$1:$G$59,6,FALSE)</f>
        <v>19720.335023876538</v>
      </c>
      <c r="P190">
        <f>VLOOKUP($G190,Calcs!$A$1:$G$59,7,FALSE)</f>
        <v>42257.860765449725</v>
      </c>
      <c r="Q190" t="str">
        <f t="shared" si="5"/>
        <v>No Enough Data</v>
      </c>
    </row>
    <row r="191" spans="1:17" x14ac:dyDescent="0.25">
      <c r="A191" s="1">
        <v>860</v>
      </c>
      <c r="B191" t="s">
        <v>269</v>
      </c>
      <c r="C191">
        <v>8.4</v>
      </c>
      <c r="D191" t="s">
        <v>870</v>
      </c>
      <c r="E191">
        <v>2016</v>
      </c>
      <c r="F191" t="s">
        <v>793</v>
      </c>
      <c r="G191" t="s">
        <v>10</v>
      </c>
      <c r="H191" t="s">
        <v>959</v>
      </c>
      <c r="I191" t="s">
        <v>957</v>
      </c>
      <c r="J191">
        <v>53.366794586181598</v>
      </c>
      <c r="K191">
        <v>-111.51316070556599</v>
      </c>
      <c r="M191" s="3" t="s">
        <v>64</v>
      </c>
      <c r="N191">
        <f t="shared" si="4"/>
        <v>0</v>
      </c>
      <c r="O191">
        <f>VLOOKUP($G191,Calcs!$A$1:$G$59,6,FALSE)</f>
        <v>19720.335023876538</v>
      </c>
      <c r="P191">
        <f>VLOOKUP($G191,Calcs!$A$1:$G$59,7,FALSE)</f>
        <v>42257.860765449725</v>
      </c>
      <c r="Q191" t="str">
        <f t="shared" si="5"/>
        <v>No Enough Data</v>
      </c>
    </row>
    <row r="192" spans="1:17" x14ac:dyDescent="0.25">
      <c r="A192" s="1">
        <v>862</v>
      </c>
      <c r="B192" t="s">
        <v>270</v>
      </c>
      <c r="C192">
        <v>10.8</v>
      </c>
      <c r="D192" t="s">
        <v>817</v>
      </c>
      <c r="E192">
        <v>2016</v>
      </c>
      <c r="F192" t="s">
        <v>793</v>
      </c>
      <c r="G192" t="s">
        <v>10</v>
      </c>
      <c r="H192" t="s">
        <v>959</v>
      </c>
      <c r="I192" t="s">
        <v>957</v>
      </c>
      <c r="J192">
        <v>56.363517761230497</v>
      </c>
      <c r="K192">
        <v>-117.61212921142599</v>
      </c>
      <c r="M192" s="3" t="s">
        <v>64</v>
      </c>
      <c r="N192">
        <f t="shared" si="4"/>
        <v>0</v>
      </c>
      <c r="O192">
        <f>VLOOKUP($G192,Calcs!$A$1:$G$59,6,FALSE)</f>
        <v>19720.335023876538</v>
      </c>
      <c r="P192">
        <f>VLOOKUP($G192,Calcs!$A$1:$G$59,7,FALSE)</f>
        <v>42257.860765449725</v>
      </c>
      <c r="Q192" t="str">
        <f t="shared" si="5"/>
        <v>No Enough Data</v>
      </c>
    </row>
    <row r="193" spans="1:17" x14ac:dyDescent="0.25">
      <c r="A193" s="1">
        <v>866</v>
      </c>
      <c r="B193" t="s">
        <v>271</v>
      </c>
      <c r="C193">
        <v>8.1</v>
      </c>
      <c r="D193" t="s">
        <v>804</v>
      </c>
      <c r="E193">
        <v>2016</v>
      </c>
      <c r="F193" t="s">
        <v>793</v>
      </c>
      <c r="G193" t="s">
        <v>17</v>
      </c>
      <c r="H193" t="s">
        <v>959</v>
      </c>
      <c r="I193" t="s">
        <v>993</v>
      </c>
      <c r="J193">
        <v>50.061103820800803</v>
      </c>
      <c r="K193">
        <v>-110.727005004883</v>
      </c>
      <c r="M193" s="3" t="s">
        <v>63</v>
      </c>
      <c r="N193">
        <f t="shared" si="4"/>
        <v>0</v>
      </c>
      <c r="O193">
        <f>VLOOKUP($G193,Calcs!$A$1:$G$59,6,FALSE)</f>
        <v>8008.8888888888878</v>
      </c>
      <c r="P193">
        <f>VLOOKUP($G193,Calcs!$A$1:$G$59,7,FALSE)</f>
        <v>17161.904761904763</v>
      </c>
      <c r="Q193" t="str">
        <f t="shared" si="5"/>
        <v>No Enough Data</v>
      </c>
    </row>
    <row r="194" spans="1:17" x14ac:dyDescent="0.25">
      <c r="A194" s="1">
        <v>868</v>
      </c>
      <c r="B194" t="s">
        <v>272</v>
      </c>
      <c r="C194">
        <v>140</v>
      </c>
      <c r="D194" t="s">
        <v>796</v>
      </c>
      <c r="E194">
        <v>2020</v>
      </c>
      <c r="F194" t="s">
        <v>786</v>
      </c>
      <c r="G194" t="s">
        <v>3</v>
      </c>
      <c r="H194" t="s">
        <v>949</v>
      </c>
      <c r="I194" t="s">
        <v>1062</v>
      </c>
      <c r="J194">
        <v>53.570938110351598</v>
      </c>
      <c r="K194">
        <v>-113.456871032715</v>
      </c>
      <c r="M194" s="3" t="s">
        <v>63</v>
      </c>
      <c r="N194">
        <f t="shared" ref="N194:N257" si="6">IFERROR(C194/L194*1000,0)</f>
        <v>0</v>
      </c>
      <c r="O194">
        <f>VLOOKUP($G194,Calcs!$A$1:$G$59,6,FALSE)</f>
        <v>0.30309164537738104</v>
      </c>
      <c r="P194">
        <f>VLOOKUP($G194,Calcs!$A$1:$G$59,7,FALSE)</f>
        <v>0.64948209723724515</v>
      </c>
      <c r="Q194" t="str">
        <f t="shared" si="5"/>
        <v>No Enough Data</v>
      </c>
    </row>
    <row r="195" spans="1:17" x14ac:dyDescent="0.25">
      <c r="A195" s="1">
        <v>873</v>
      </c>
      <c r="B195" t="s">
        <v>273</v>
      </c>
      <c r="C195">
        <v>5500</v>
      </c>
      <c r="D195" t="s">
        <v>785</v>
      </c>
      <c r="E195">
        <v>2026</v>
      </c>
      <c r="F195" t="s">
        <v>793</v>
      </c>
      <c r="G195" t="s">
        <v>11</v>
      </c>
      <c r="H195" t="s">
        <v>949</v>
      </c>
      <c r="I195" t="s">
        <v>960</v>
      </c>
      <c r="J195">
        <v>50.931483522687138</v>
      </c>
      <c r="K195">
        <v>-113.96897077560421</v>
      </c>
      <c r="L195" s="3">
        <v>20</v>
      </c>
      <c r="M195" s="3" t="s">
        <v>64</v>
      </c>
      <c r="N195">
        <f t="shared" si="6"/>
        <v>275000</v>
      </c>
      <c r="O195">
        <f>VLOOKUP($G195,Calcs!$A$1:$G$59,6,FALSE)</f>
        <v>141651.28205128203</v>
      </c>
      <c r="P195">
        <f>VLOOKUP($G195,Calcs!$A$1:$G$59,7,FALSE)</f>
        <v>303538.4615384615</v>
      </c>
      <c r="Q195" t="str">
        <f t="shared" ref="Q195:Q258" si="7">IF(N195=0,"No Enough Data",IF(N195&lt;O195,"Too Cheap",IF(N195&gt;P195,"Too Expensive","In the Range")))</f>
        <v>In the Range</v>
      </c>
    </row>
    <row r="196" spans="1:17" x14ac:dyDescent="0.25">
      <c r="A196" s="1">
        <v>880</v>
      </c>
      <c r="B196" t="s">
        <v>274</v>
      </c>
      <c r="C196">
        <v>12</v>
      </c>
      <c r="D196" t="s">
        <v>807</v>
      </c>
      <c r="E196">
        <v>2016</v>
      </c>
      <c r="F196" t="s">
        <v>793</v>
      </c>
      <c r="G196" t="s">
        <v>17</v>
      </c>
      <c r="H196" t="s">
        <v>959</v>
      </c>
      <c r="I196" t="s">
        <v>984</v>
      </c>
      <c r="J196">
        <v>53.583808898925803</v>
      </c>
      <c r="K196">
        <v>-116.46266174316401</v>
      </c>
      <c r="M196" s="3" t="s">
        <v>63</v>
      </c>
      <c r="N196">
        <f t="shared" si="6"/>
        <v>0</v>
      </c>
      <c r="O196">
        <f>VLOOKUP($G196,Calcs!$A$1:$G$59,6,FALSE)</f>
        <v>8008.8888888888878</v>
      </c>
      <c r="P196">
        <f>VLOOKUP($G196,Calcs!$A$1:$G$59,7,FALSE)</f>
        <v>17161.904761904763</v>
      </c>
      <c r="Q196" t="str">
        <f t="shared" si="7"/>
        <v>No Enough Data</v>
      </c>
    </row>
    <row r="197" spans="1:17" x14ac:dyDescent="0.25">
      <c r="A197" s="1">
        <v>885</v>
      </c>
      <c r="B197" t="s">
        <v>275</v>
      </c>
      <c r="C197">
        <v>9.1999999999999993</v>
      </c>
      <c r="D197" t="s">
        <v>802</v>
      </c>
      <c r="E197">
        <v>2027</v>
      </c>
      <c r="F197" t="s">
        <v>801</v>
      </c>
      <c r="G197" t="s">
        <v>28</v>
      </c>
      <c r="H197" t="s">
        <v>949</v>
      </c>
      <c r="I197" t="s">
        <v>1063</v>
      </c>
      <c r="J197">
        <v>51.088382720947301</v>
      </c>
      <c r="K197">
        <v>-115.361221313477</v>
      </c>
      <c r="L197"/>
      <c r="M197" s="3" t="s">
        <v>63</v>
      </c>
      <c r="N197">
        <f t="shared" si="6"/>
        <v>0</v>
      </c>
      <c r="O197">
        <f>VLOOKUP($G197,Calcs!$A$1:$G$59,6,FALSE)</f>
        <v>0.25370043266871845</v>
      </c>
      <c r="P197">
        <f>VLOOKUP($G197,Calcs!$A$1:$G$59,7,FALSE)</f>
        <v>0.54364378429011095</v>
      </c>
      <c r="Q197" t="str">
        <f t="shared" si="7"/>
        <v>No Enough Data</v>
      </c>
    </row>
    <row r="198" spans="1:17" x14ac:dyDescent="0.25">
      <c r="A198" s="1">
        <v>886</v>
      </c>
      <c r="B198" t="s">
        <v>276</v>
      </c>
      <c r="C198">
        <v>17.3</v>
      </c>
      <c r="D198" t="s">
        <v>871</v>
      </c>
      <c r="E198">
        <v>2021</v>
      </c>
      <c r="F198" t="s">
        <v>790</v>
      </c>
      <c r="G198" t="s">
        <v>45</v>
      </c>
      <c r="H198" t="s">
        <v>946</v>
      </c>
      <c r="I198" t="s">
        <v>992</v>
      </c>
      <c r="J198">
        <v>49.049959494202042</v>
      </c>
      <c r="K198">
        <v>-113.9091186225414</v>
      </c>
      <c r="M198" s="3" t="s">
        <v>63</v>
      </c>
      <c r="N198">
        <f t="shared" si="6"/>
        <v>0</v>
      </c>
      <c r="O198">
        <f>VLOOKUP($G198,Calcs!$A$1:$G$59,6,FALSE)</f>
        <v>0</v>
      </c>
      <c r="P198">
        <f>VLOOKUP($G198,Calcs!$A$1:$G$59,7,FALSE)</f>
        <v>0</v>
      </c>
      <c r="Q198" t="str">
        <f t="shared" si="7"/>
        <v>No Enough Data</v>
      </c>
    </row>
    <row r="199" spans="1:17" x14ac:dyDescent="0.25">
      <c r="A199" s="1">
        <v>889</v>
      </c>
      <c r="B199" t="s">
        <v>277</v>
      </c>
      <c r="C199">
        <v>33.200000000000003</v>
      </c>
      <c r="D199" t="s">
        <v>785</v>
      </c>
      <c r="E199">
        <v>2027</v>
      </c>
      <c r="F199" t="s">
        <v>790</v>
      </c>
      <c r="G199" t="s">
        <v>46</v>
      </c>
      <c r="H199" t="s">
        <v>949</v>
      </c>
      <c r="I199" t="s">
        <v>1064</v>
      </c>
      <c r="J199">
        <v>51.0477905273438</v>
      </c>
      <c r="K199">
        <v>-114.050086975098</v>
      </c>
      <c r="M199" s="3" t="s">
        <v>63</v>
      </c>
      <c r="N199">
        <f t="shared" si="6"/>
        <v>0</v>
      </c>
      <c r="O199">
        <f>VLOOKUP($G199,Calcs!$A$1:$G$59,6,FALSE)</f>
        <v>0</v>
      </c>
      <c r="P199">
        <f>VLOOKUP($G199,Calcs!$A$1:$G$59,7,FALSE)</f>
        <v>0</v>
      </c>
      <c r="Q199" t="str">
        <f t="shared" si="7"/>
        <v>No Enough Data</v>
      </c>
    </row>
    <row r="200" spans="1:17" x14ac:dyDescent="0.25">
      <c r="A200" s="1">
        <v>899</v>
      </c>
      <c r="B200" t="s">
        <v>278</v>
      </c>
      <c r="C200">
        <v>36</v>
      </c>
      <c r="D200" t="s">
        <v>872</v>
      </c>
      <c r="E200">
        <v>2027</v>
      </c>
      <c r="F200" t="s">
        <v>801</v>
      </c>
      <c r="G200" t="s">
        <v>26</v>
      </c>
      <c r="H200" t="s">
        <v>949</v>
      </c>
      <c r="I200" t="s">
        <v>1065</v>
      </c>
      <c r="J200">
        <v>51.664199829101598</v>
      </c>
      <c r="K200">
        <v>-114.137001037598</v>
      </c>
      <c r="M200" s="3" t="s">
        <v>63</v>
      </c>
      <c r="N200">
        <f t="shared" si="6"/>
        <v>0</v>
      </c>
      <c r="O200">
        <f>VLOOKUP($G200,Calcs!$A$1:$G$59,6,FALSE)</f>
        <v>0.15195114196938511</v>
      </c>
      <c r="P200">
        <f>VLOOKUP($G200,Calcs!$A$1:$G$59,7,FALSE)</f>
        <v>0.3256095899343967</v>
      </c>
      <c r="Q200" t="str">
        <f t="shared" si="7"/>
        <v>No Enough Data</v>
      </c>
    </row>
    <row r="201" spans="1:17" x14ac:dyDescent="0.25">
      <c r="A201" s="1">
        <v>902</v>
      </c>
      <c r="B201" t="s">
        <v>279</v>
      </c>
      <c r="C201">
        <v>8</v>
      </c>
      <c r="D201" t="s">
        <v>861</v>
      </c>
      <c r="E201">
        <v>2019</v>
      </c>
      <c r="F201" t="s">
        <v>790</v>
      </c>
      <c r="G201" t="s">
        <v>43</v>
      </c>
      <c r="H201" t="s">
        <v>959</v>
      </c>
      <c r="I201" t="s">
        <v>1066</v>
      </c>
      <c r="J201">
        <v>51.186283424266918</v>
      </c>
      <c r="K201">
        <v>-115.5512380599975</v>
      </c>
      <c r="L201" s="3">
        <v>10000</v>
      </c>
      <c r="M201" s="3" t="s">
        <v>63</v>
      </c>
      <c r="N201">
        <f t="shared" si="6"/>
        <v>0.8</v>
      </c>
      <c r="O201">
        <f>VLOOKUP($G201,Calcs!$A$1:$G$59,6,FALSE)</f>
        <v>0.51333333333333331</v>
      </c>
      <c r="P201">
        <f>VLOOKUP($G201,Calcs!$A$1:$G$59,7,FALSE)</f>
        <v>1.1000000000000001</v>
      </c>
      <c r="Q201" t="str">
        <f t="shared" si="7"/>
        <v>In the Range</v>
      </c>
    </row>
    <row r="202" spans="1:17" x14ac:dyDescent="0.25">
      <c r="A202" s="1">
        <v>917</v>
      </c>
      <c r="B202" t="s">
        <v>280</v>
      </c>
      <c r="C202">
        <v>131</v>
      </c>
      <c r="D202" t="s">
        <v>785</v>
      </c>
      <c r="E202">
        <v>2020</v>
      </c>
      <c r="F202" t="s">
        <v>786</v>
      </c>
      <c r="G202" t="s">
        <v>3</v>
      </c>
      <c r="H202" t="s">
        <v>946</v>
      </c>
      <c r="I202" t="s">
        <v>1067</v>
      </c>
      <c r="J202">
        <v>51.047999702768116</v>
      </c>
      <c r="K202">
        <v>-114.055198431015</v>
      </c>
      <c r="M202" s="3" t="s">
        <v>63</v>
      </c>
      <c r="N202">
        <f t="shared" si="6"/>
        <v>0</v>
      </c>
      <c r="O202">
        <f>VLOOKUP($G202,Calcs!$A$1:$G$59,6,FALSE)</f>
        <v>0.30309164537738104</v>
      </c>
      <c r="P202">
        <f>VLOOKUP($G202,Calcs!$A$1:$G$59,7,FALSE)</f>
        <v>0.64948209723724515</v>
      </c>
      <c r="Q202" t="str">
        <f t="shared" si="7"/>
        <v>No Enough Data</v>
      </c>
    </row>
    <row r="203" spans="1:17" x14ac:dyDescent="0.25">
      <c r="A203" s="1">
        <v>937</v>
      </c>
      <c r="B203" t="s">
        <v>281</v>
      </c>
      <c r="C203">
        <v>65</v>
      </c>
      <c r="D203" t="s">
        <v>796</v>
      </c>
      <c r="E203">
        <v>2027</v>
      </c>
      <c r="F203" t="s">
        <v>790</v>
      </c>
      <c r="G203" t="s">
        <v>44</v>
      </c>
      <c r="H203" t="s">
        <v>949</v>
      </c>
      <c r="I203" t="s">
        <v>1068</v>
      </c>
      <c r="J203">
        <v>53.5032101521412</v>
      </c>
      <c r="K203">
        <v>-113.52982878685</v>
      </c>
      <c r="M203" s="3" t="s">
        <v>63</v>
      </c>
      <c r="N203">
        <f t="shared" si="6"/>
        <v>0</v>
      </c>
      <c r="O203">
        <f>VLOOKUP($G203,Calcs!$A$1:$G$59,6,FALSE)</f>
        <v>0.27</v>
      </c>
      <c r="P203">
        <f>VLOOKUP($G203,Calcs!$A$1:$G$59,7,FALSE)</f>
        <v>0.57857142857142863</v>
      </c>
      <c r="Q203" t="str">
        <f t="shared" si="7"/>
        <v>No Enough Data</v>
      </c>
    </row>
    <row r="204" spans="1:17" x14ac:dyDescent="0.25">
      <c r="A204" s="1">
        <v>1940</v>
      </c>
      <c r="B204" t="s">
        <v>282</v>
      </c>
      <c r="C204">
        <v>4900</v>
      </c>
      <c r="D204" t="s">
        <v>813</v>
      </c>
      <c r="E204">
        <v>2027</v>
      </c>
      <c r="F204" t="s">
        <v>795</v>
      </c>
      <c r="G204" t="s">
        <v>35</v>
      </c>
      <c r="H204" t="s">
        <v>949</v>
      </c>
      <c r="I204" t="s">
        <v>1069</v>
      </c>
      <c r="J204">
        <v>53.721293492223367</v>
      </c>
      <c r="K204">
        <v>-113.31298828125</v>
      </c>
      <c r="L204" s="3">
        <v>550000</v>
      </c>
      <c r="M204" s="3" t="s">
        <v>68</v>
      </c>
      <c r="N204">
        <f t="shared" si="6"/>
        <v>8.9090909090909101</v>
      </c>
      <c r="O204">
        <f>VLOOKUP($G204,Calcs!$A$1:$G$59,6,FALSE)</f>
        <v>4.1660606044018955</v>
      </c>
      <c r="P204">
        <f>VLOOKUP($G204,Calcs!$A$1:$G$59,7,FALSE)</f>
        <v>8.9272727237183478</v>
      </c>
      <c r="Q204" t="str">
        <f t="shared" si="7"/>
        <v>In the Range</v>
      </c>
    </row>
    <row r="205" spans="1:17" x14ac:dyDescent="0.25">
      <c r="A205" s="1">
        <v>1945</v>
      </c>
      <c r="B205" t="s">
        <v>283</v>
      </c>
      <c r="C205">
        <v>16.899999999999999</v>
      </c>
      <c r="D205" t="s">
        <v>802</v>
      </c>
      <c r="E205">
        <v>2021</v>
      </c>
      <c r="F205" t="s">
        <v>801</v>
      </c>
      <c r="G205" t="s">
        <v>26</v>
      </c>
      <c r="H205" t="s">
        <v>946</v>
      </c>
      <c r="I205" t="s">
        <v>1070</v>
      </c>
      <c r="J205">
        <v>51.09295069558577</v>
      </c>
      <c r="K205">
        <v>-115.36550581455229</v>
      </c>
      <c r="M205" s="3" t="s">
        <v>63</v>
      </c>
      <c r="N205">
        <f t="shared" si="6"/>
        <v>0</v>
      </c>
      <c r="O205">
        <f>VLOOKUP($G205,Calcs!$A$1:$G$59,6,FALSE)</f>
        <v>0.15195114196938511</v>
      </c>
      <c r="P205">
        <f>VLOOKUP($G205,Calcs!$A$1:$G$59,7,FALSE)</f>
        <v>0.3256095899343967</v>
      </c>
      <c r="Q205" t="str">
        <f t="shared" si="7"/>
        <v>No Enough Data</v>
      </c>
    </row>
    <row r="206" spans="1:17" x14ac:dyDescent="0.25">
      <c r="A206" s="1">
        <v>1946</v>
      </c>
      <c r="B206" t="s">
        <v>284</v>
      </c>
      <c r="C206">
        <v>6.8</v>
      </c>
      <c r="D206" t="s">
        <v>873</v>
      </c>
      <c r="E206">
        <v>2016</v>
      </c>
      <c r="F206" t="s">
        <v>793</v>
      </c>
      <c r="G206" t="s">
        <v>10</v>
      </c>
      <c r="H206" t="s">
        <v>959</v>
      </c>
      <c r="I206" t="s">
        <v>957</v>
      </c>
      <c r="J206">
        <v>54.15117577572709</v>
      </c>
      <c r="K206">
        <v>-113.35487365722651</v>
      </c>
      <c r="M206" s="3" t="s">
        <v>64</v>
      </c>
      <c r="N206">
        <f t="shared" si="6"/>
        <v>0</v>
      </c>
      <c r="O206">
        <f>VLOOKUP($G206,Calcs!$A$1:$G$59,6,FALSE)</f>
        <v>19720.335023876538</v>
      </c>
      <c r="P206">
        <f>VLOOKUP($G206,Calcs!$A$1:$G$59,7,FALSE)</f>
        <v>42257.860765449725</v>
      </c>
      <c r="Q206" t="str">
        <f t="shared" si="7"/>
        <v>No Enough Data</v>
      </c>
    </row>
    <row r="207" spans="1:17" x14ac:dyDescent="0.25">
      <c r="A207" s="1">
        <v>1958</v>
      </c>
      <c r="B207" t="s">
        <v>285</v>
      </c>
      <c r="C207">
        <v>270.60000000000002</v>
      </c>
      <c r="D207" t="s">
        <v>785</v>
      </c>
      <c r="E207">
        <v>2022</v>
      </c>
      <c r="F207" t="s">
        <v>801</v>
      </c>
      <c r="G207" t="s">
        <v>24</v>
      </c>
      <c r="H207" t="s">
        <v>946</v>
      </c>
      <c r="I207" t="s">
        <v>1071</v>
      </c>
      <c r="J207">
        <v>51.07581192219056</v>
      </c>
      <c r="K207">
        <v>-114.141640663147</v>
      </c>
      <c r="M207" s="3" t="s">
        <v>63</v>
      </c>
      <c r="N207">
        <f t="shared" si="6"/>
        <v>0</v>
      </c>
      <c r="O207">
        <f>VLOOKUP($G207,Calcs!$A$1:$G$59,6,FALSE)</f>
        <v>1.267359977324263</v>
      </c>
      <c r="P207">
        <f>VLOOKUP($G207,Calcs!$A$1:$G$59,7,FALSE)</f>
        <v>2.7157713799805636</v>
      </c>
      <c r="Q207" t="str">
        <f t="shared" si="7"/>
        <v>No Enough Data</v>
      </c>
    </row>
    <row r="208" spans="1:17" x14ac:dyDescent="0.25">
      <c r="A208" s="1">
        <v>1962</v>
      </c>
      <c r="B208" t="s">
        <v>286</v>
      </c>
      <c r="C208">
        <v>5.0999999999999996</v>
      </c>
      <c r="D208" t="s">
        <v>785</v>
      </c>
      <c r="E208">
        <v>2020</v>
      </c>
      <c r="F208" t="s">
        <v>801</v>
      </c>
      <c r="G208" t="s">
        <v>29</v>
      </c>
      <c r="H208" t="s">
        <v>946</v>
      </c>
      <c r="I208" t="s">
        <v>1072</v>
      </c>
      <c r="J208">
        <v>51.063150898560153</v>
      </c>
      <c r="K208">
        <v>-113.96947503089901</v>
      </c>
      <c r="M208" s="3" t="s">
        <v>63</v>
      </c>
      <c r="N208">
        <f t="shared" si="6"/>
        <v>0</v>
      </c>
      <c r="O208">
        <f>VLOOKUP($G208,Calcs!$A$1:$G$59,6,FALSE)</f>
        <v>0.30570776255707754</v>
      </c>
      <c r="P208">
        <f>VLOOKUP($G208,Calcs!$A$1:$G$59,7,FALSE)</f>
        <v>0.65508806262230912</v>
      </c>
      <c r="Q208" t="str">
        <f t="shared" si="7"/>
        <v>No Enough Data</v>
      </c>
    </row>
    <row r="209" spans="1:17" x14ac:dyDescent="0.25">
      <c r="A209" s="1">
        <v>1963</v>
      </c>
      <c r="B209" t="s">
        <v>287</v>
      </c>
      <c r="C209">
        <v>5.6</v>
      </c>
      <c r="D209" t="s">
        <v>785</v>
      </c>
      <c r="E209">
        <v>2021</v>
      </c>
      <c r="F209" t="s">
        <v>801</v>
      </c>
      <c r="G209" t="s">
        <v>29</v>
      </c>
      <c r="H209" t="s">
        <v>949</v>
      </c>
      <c r="I209" t="s">
        <v>1072</v>
      </c>
      <c r="J209">
        <v>50.914411812935143</v>
      </c>
      <c r="K209">
        <v>-114.05206561088561</v>
      </c>
      <c r="L209"/>
      <c r="M209" s="3" t="s">
        <v>63</v>
      </c>
      <c r="N209">
        <f t="shared" si="6"/>
        <v>0</v>
      </c>
      <c r="O209">
        <f>VLOOKUP($G209,Calcs!$A$1:$G$59,6,FALSE)</f>
        <v>0.30570776255707754</v>
      </c>
      <c r="P209">
        <f>VLOOKUP($G209,Calcs!$A$1:$G$59,7,FALSE)</f>
        <v>0.65508806262230912</v>
      </c>
      <c r="Q209" t="str">
        <f t="shared" si="7"/>
        <v>No Enough Data</v>
      </c>
    </row>
    <row r="210" spans="1:17" x14ac:dyDescent="0.25">
      <c r="A210" s="1">
        <v>1975</v>
      </c>
      <c r="B210" t="s">
        <v>288</v>
      </c>
      <c r="C210">
        <v>200</v>
      </c>
      <c r="D210" t="s">
        <v>821</v>
      </c>
      <c r="E210">
        <v>2018</v>
      </c>
      <c r="F210" t="s">
        <v>795</v>
      </c>
      <c r="G210" t="s">
        <v>13</v>
      </c>
      <c r="H210" t="s">
        <v>959</v>
      </c>
      <c r="I210" t="s">
        <v>1073</v>
      </c>
      <c r="J210">
        <v>53.590467056364027</v>
      </c>
      <c r="K210">
        <v>-117.1880722045898</v>
      </c>
      <c r="L210" s="3">
        <v>100</v>
      </c>
      <c r="M210" s="3" t="s">
        <v>69</v>
      </c>
      <c r="N210">
        <f t="shared" si="6"/>
        <v>2000</v>
      </c>
      <c r="O210">
        <f>VLOOKUP($G210,Calcs!$A$1:$G$59,6,FALSE)</f>
        <v>280.23739144143383</v>
      </c>
      <c r="P210">
        <f>VLOOKUP($G210,Calcs!$A$1:$G$59,7,FALSE)</f>
        <v>600.50869594592973</v>
      </c>
      <c r="Q210" t="str">
        <f t="shared" si="7"/>
        <v>Too Expensive</v>
      </c>
    </row>
    <row r="211" spans="1:17" x14ac:dyDescent="0.25">
      <c r="A211" s="1">
        <v>1978</v>
      </c>
      <c r="B211" t="s">
        <v>289</v>
      </c>
      <c r="C211">
        <v>63</v>
      </c>
      <c r="D211" t="s">
        <v>874</v>
      </c>
      <c r="E211">
        <v>2019</v>
      </c>
      <c r="F211" t="s">
        <v>801</v>
      </c>
      <c r="G211" t="s">
        <v>24</v>
      </c>
      <c r="H211" t="s">
        <v>959</v>
      </c>
      <c r="I211" t="s">
        <v>1074</v>
      </c>
      <c r="J211">
        <v>55.273688422923243</v>
      </c>
      <c r="K211">
        <v>-114.7751784324646</v>
      </c>
      <c r="M211" s="3" t="s">
        <v>63</v>
      </c>
      <c r="N211">
        <f t="shared" si="6"/>
        <v>0</v>
      </c>
      <c r="O211">
        <f>VLOOKUP($G211,Calcs!$A$1:$G$59,6,FALSE)</f>
        <v>1.267359977324263</v>
      </c>
      <c r="P211">
        <f>VLOOKUP($G211,Calcs!$A$1:$G$59,7,FALSE)</f>
        <v>2.7157713799805636</v>
      </c>
      <c r="Q211" t="str">
        <f t="shared" si="7"/>
        <v>No Enough Data</v>
      </c>
    </row>
    <row r="212" spans="1:17" x14ac:dyDescent="0.25">
      <c r="A212" s="1">
        <v>1998</v>
      </c>
      <c r="B212" t="s">
        <v>290</v>
      </c>
      <c r="C212">
        <v>26</v>
      </c>
      <c r="D212" t="s">
        <v>875</v>
      </c>
      <c r="E212">
        <v>2027</v>
      </c>
      <c r="F212" t="s">
        <v>801</v>
      </c>
      <c r="G212" t="s">
        <v>23</v>
      </c>
      <c r="H212" t="s">
        <v>949</v>
      </c>
      <c r="I212" t="s">
        <v>869</v>
      </c>
      <c r="J212">
        <v>52.405219564359399</v>
      </c>
      <c r="K212">
        <v>-114.93634700775149</v>
      </c>
      <c r="M212" s="3" t="s">
        <v>63</v>
      </c>
      <c r="N212">
        <f t="shared" si="6"/>
        <v>0</v>
      </c>
      <c r="O212">
        <f>VLOOKUP($G212,Calcs!$A$1:$G$59,6,FALSE)</f>
        <v>0.7</v>
      </c>
      <c r="P212">
        <f>VLOOKUP($G212,Calcs!$A$1:$G$59,7,FALSE)</f>
        <v>1.5</v>
      </c>
      <c r="Q212" t="str">
        <f t="shared" si="7"/>
        <v>No Enough Data</v>
      </c>
    </row>
    <row r="213" spans="1:17" x14ac:dyDescent="0.25">
      <c r="A213" s="1">
        <v>2005</v>
      </c>
      <c r="B213" t="s">
        <v>291</v>
      </c>
      <c r="C213">
        <v>500</v>
      </c>
      <c r="D213" t="s">
        <v>805</v>
      </c>
      <c r="E213">
        <v>2022</v>
      </c>
      <c r="F213" t="s">
        <v>859</v>
      </c>
      <c r="G213" t="s">
        <v>41</v>
      </c>
      <c r="H213" t="s">
        <v>949</v>
      </c>
      <c r="I213" t="s">
        <v>1075</v>
      </c>
      <c r="J213">
        <v>49.994939721811242</v>
      </c>
      <c r="K213">
        <v>-110.4246139526367</v>
      </c>
      <c r="L213" s="3">
        <v>217.6</v>
      </c>
      <c r="M213" s="3" t="s">
        <v>69</v>
      </c>
      <c r="N213">
        <f t="shared" si="6"/>
        <v>2297.794117647059</v>
      </c>
      <c r="O213">
        <f>VLOOKUP($G213,Calcs!$A$1:$G$59,6,FALSE)</f>
        <v>1060.3728732233635</v>
      </c>
      <c r="P213">
        <f>VLOOKUP($G213,Calcs!$A$1:$G$59,7,FALSE)</f>
        <v>2272.2275854786358</v>
      </c>
      <c r="Q213" t="str">
        <f t="shared" si="7"/>
        <v>Too Expensive</v>
      </c>
    </row>
    <row r="214" spans="1:17" x14ac:dyDescent="0.25">
      <c r="A214" s="1">
        <v>2023</v>
      </c>
      <c r="B214" t="s">
        <v>292</v>
      </c>
      <c r="C214">
        <v>6</v>
      </c>
      <c r="D214" t="s">
        <v>840</v>
      </c>
      <c r="E214">
        <v>2017</v>
      </c>
      <c r="F214" t="s">
        <v>801</v>
      </c>
      <c r="G214" t="s">
        <v>48</v>
      </c>
      <c r="H214" t="s">
        <v>959</v>
      </c>
      <c r="I214" t="s">
        <v>978</v>
      </c>
      <c r="J214">
        <v>53.39879267834592</v>
      </c>
      <c r="K214">
        <v>-117.5914174318314</v>
      </c>
      <c r="L214"/>
      <c r="M214" s="3" t="s">
        <v>63</v>
      </c>
      <c r="N214">
        <f t="shared" si="6"/>
        <v>0</v>
      </c>
      <c r="O214">
        <f>VLOOKUP($G214,Calcs!$A$1:$G$59,6,FALSE)</f>
        <v>0.21679438058748404</v>
      </c>
      <c r="P214">
        <f>VLOOKUP($G214,Calcs!$A$1:$G$59,7,FALSE)</f>
        <v>0.46455938697318011</v>
      </c>
      <c r="Q214" t="str">
        <f t="shared" si="7"/>
        <v>No Enough Data</v>
      </c>
    </row>
    <row r="215" spans="1:17" x14ac:dyDescent="0.25">
      <c r="A215" s="1">
        <v>2024</v>
      </c>
      <c r="B215" t="s">
        <v>293</v>
      </c>
      <c r="C215">
        <v>56</v>
      </c>
      <c r="D215" t="s">
        <v>796</v>
      </c>
      <c r="E215">
        <v>2019</v>
      </c>
      <c r="F215" t="s">
        <v>788</v>
      </c>
      <c r="G215" t="s">
        <v>49</v>
      </c>
      <c r="H215" t="s">
        <v>959</v>
      </c>
      <c r="I215" t="s">
        <v>1076</v>
      </c>
      <c r="J215">
        <v>53.541097969345117</v>
      </c>
      <c r="K215">
        <v>-113.5283106565475</v>
      </c>
      <c r="M215" s="3" t="s">
        <v>63</v>
      </c>
      <c r="N215">
        <f t="shared" si="6"/>
        <v>0</v>
      </c>
      <c r="O215">
        <f>VLOOKUP($G215,Calcs!$A$1:$G$59,6,FALSE)</f>
        <v>0.32600839082603017</v>
      </c>
      <c r="P215">
        <f>VLOOKUP($G215,Calcs!$A$1:$G$59,7,FALSE)</f>
        <v>0.69858940891292187</v>
      </c>
      <c r="Q215" t="str">
        <f t="shared" si="7"/>
        <v>No Enough Data</v>
      </c>
    </row>
    <row r="216" spans="1:17" x14ac:dyDescent="0.25">
      <c r="A216" s="1">
        <v>2026</v>
      </c>
      <c r="B216" t="s">
        <v>294</v>
      </c>
      <c r="C216">
        <v>54</v>
      </c>
      <c r="D216" t="s">
        <v>796</v>
      </c>
      <c r="E216">
        <v>2020</v>
      </c>
      <c r="F216" t="s">
        <v>788</v>
      </c>
      <c r="G216" t="s">
        <v>49</v>
      </c>
      <c r="H216" t="s">
        <v>949</v>
      </c>
      <c r="I216" t="s">
        <v>1077</v>
      </c>
      <c r="J216">
        <v>53.541136222737343</v>
      </c>
      <c r="K216">
        <v>-113.5174316167831</v>
      </c>
      <c r="M216" s="3" t="s">
        <v>63</v>
      </c>
      <c r="N216">
        <f t="shared" si="6"/>
        <v>0</v>
      </c>
      <c r="O216">
        <f>VLOOKUP($G216,Calcs!$A$1:$G$59,6,FALSE)</f>
        <v>0.32600839082603017</v>
      </c>
      <c r="P216">
        <f>VLOOKUP($G216,Calcs!$A$1:$G$59,7,FALSE)</f>
        <v>0.69858940891292187</v>
      </c>
      <c r="Q216" t="str">
        <f t="shared" si="7"/>
        <v>No Enough Data</v>
      </c>
    </row>
    <row r="217" spans="1:17" x14ac:dyDescent="0.25">
      <c r="A217" s="1">
        <v>2029</v>
      </c>
      <c r="B217" t="s">
        <v>295</v>
      </c>
      <c r="C217">
        <v>56</v>
      </c>
      <c r="D217" t="s">
        <v>876</v>
      </c>
      <c r="E217">
        <v>2021</v>
      </c>
      <c r="F217" t="s">
        <v>793</v>
      </c>
      <c r="G217" t="s">
        <v>17</v>
      </c>
      <c r="H217" t="s">
        <v>946</v>
      </c>
      <c r="I217" t="s">
        <v>1078</v>
      </c>
      <c r="J217">
        <v>53.548620471412193</v>
      </c>
      <c r="K217">
        <v>-113.75587463378911</v>
      </c>
      <c r="M217" s="3" t="s">
        <v>64</v>
      </c>
      <c r="N217">
        <f t="shared" si="6"/>
        <v>0</v>
      </c>
      <c r="O217">
        <f>VLOOKUP($G217,Calcs!$A$1:$G$59,6,FALSE)</f>
        <v>8008.8888888888878</v>
      </c>
      <c r="P217">
        <f>VLOOKUP($G217,Calcs!$A$1:$G$59,7,FALSE)</f>
        <v>17161.904761904763</v>
      </c>
      <c r="Q217" t="str">
        <f t="shared" si="7"/>
        <v>No Enough Data</v>
      </c>
    </row>
    <row r="218" spans="1:17" x14ac:dyDescent="0.25">
      <c r="A218" s="1">
        <v>2030</v>
      </c>
      <c r="B218" t="s">
        <v>296</v>
      </c>
      <c r="C218">
        <v>57</v>
      </c>
      <c r="D218" t="s">
        <v>840</v>
      </c>
      <c r="E218">
        <v>2020</v>
      </c>
      <c r="F218" t="s">
        <v>790</v>
      </c>
      <c r="G218" t="s">
        <v>44</v>
      </c>
      <c r="H218" t="s">
        <v>949</v>
      </c>
      <c r="I218" t="s">
        <v>1079</v>
      </c>
      <c r="J218">
        <v>53.422627546099932</v>
      </c>
      <c r="K218">
        <v>-117.52538681030271</v>
      </c>
      <c r="M218" s="3" t="s">
        <v>63</v>
      </c>
      <c r="N218">
        <f t="shared" si="6"/>
        <v>0</v>
      </c>
      <c r="O218">
        <f>VLOOKUP($G218,Calcs!$A$1:$G$59,6,FALSE)</f>
        <v>0.27</v>
      </c>
      <c r="P218">
        <f>VLOOKUP($G218,Calcs!$A$1:$G$59,7,FALSE)</f>
        <v>0.57857142857142863</v>
      </c>
      <c r="Q218" t="str">
        <f t="shared" si="7"/>
        <v>No Enough Data</v>
      </c>
    </row>
    <row r="219" spans="1:17" x14ac:dyDescent="0.25">
      <c r="A219" s="1">
        <v>2050</v>
      </c>
      <c r="B219" t="s">
        <v>297</v>
      </c>
      <c r="C219">
        <v>52</v>
      </c>
      <c r="D219" t="s">
        <v>785</v>
      </c>
      <c r="E219">
        <v>2022</v>
      </c>
      <c r="F219" t="s">
        <v>801</v>
      </c>
      <c r="G219" t="s">
        <v>22</v>
      </c>
      <c r="H219" t="s">
        <v>949</v>
      </c>
      <c r="I219" t="s">
        <v>978</v>
      </c>
      <c r="J219">
        <v>51.064525357930549</v>
      </c>
      <c r="K219">
        <v>-114.1366665065289</v>
      </c>
      <c r="L219" s="3">
        <v>8</v>
      </c>
      <c r="M219" s="3" t="s">
        <v>69</v>
      </c>
      <c r="N219">
        <f t="shared" si="6"/>
        <v>6500</v>
      </c>
      <c r="O219">
        <f>VLOOKUP($G219,Calcs!$A$1:$G$59,6,FALSE)</f>
        <v>1519</v>
      </c>
      <c r="P219">
        <f>VLOOKUP($G219,Calcs!$A$1:$G$59,7,FALSE)</f>
        <v>3255</v>
      </c>
      <c r="Q219" t="str">
        <f t="shared" si="7"/>
        <v>Too Expensive</v>
      </c>
    </row>
    <row r="220" spans="1:17" x14ac:dyDescent="0.25">
      <c r="A220" s="1">
        <v>2053</v>
      </c>
      <c r="B220" t="s">
        <v>298</v>
      </c>
      <c r="C220">
        <v>116</v>
      </c>
      <c r="D220" t="s">
        <v>796</v>
      </c>
      <c r="E220">
        <v>2024</v>
      </c>
      <c r="F220" t="s">
        <v>790</v>
      </c>
      <c r="G220" t="s">
        <v>47</v>
      </c>
      <c r="H220" t="s">
        <v>949</v>
      </c>
      <c r="I220" t="s">
        <v>972</v>
      </c>
      <c r="J220">
        <v>53.56043601054926</v>
      </c>
      <c r="K220">
        <v>-113.56178998947139</v>
      </c>
      <c r="M220" s="3" t="s">
        <v>63</v>
      </c>
      <c r="N220">
        <f t="shared" si="6"/>
        <v>0</v>
      </c>
      <c r="O220">
        <f>VLOOKUP($G220,Calcs!$A$1:$G$59,6,FALSE)</f>
        <v>0</v>
      </c>
      <c r="P220">
        <f>VLOOKUP($G220,Calcs!$A$1:$G$59,7,FALSE)</f>
        <v>0</v>
      </c>
      <c r="Q220" t="str">
        <f t="shared" si="7"/>
        <v>No Enough Data</v>
      </c>
    </row>
    <row r="221" spans="1:17" x14ac:dyDescent="0.25">
      <c r="A221" s="1">
        <v>2079</v>
      </c>
      <c r="B221" t="s">
        <v>299</v>
      </c>
      <c r="C221">
        <v>65</v>
      </c>
      <c r="D221" t="s">
        <v>785</v>
      </c>
      <c r="E221">
        <v>2021</v>
      </c>
      <c r="F221" t="s">
        <v>790</v>
      </c>
      <c r="G221" t="s">
        <v>44</v>
      </c>
      <c r="H221" t="s">
        <v>949</v>
      </c>
      <c r="I221" t="s">
        <v>1080</v>
      </c>
      <c r="J221">
        <v>51.159632338202059</v>
      </c>
      <c r="K221">
        <v>-114.0652406215668</v>
      </c>
      <c r="M221" s="3" t="s">
        <v>63</v>
      </c>
      <c r="N221">
        <f t="shared" si="6"/>
        <v>0</v>
      </c>
      <c r="O221">
        <f>VLOOKUP($G221,Calcs!$A$1:$G$59,6,FALSE)</f>
        <v>0.27</v>
      </c>
      <c r="P221">
        <f>VLOOKUP($G221,Calcs!$A$1:$G$59,7,FALSE)</f>
        <v>0.57857142857142863</v>
      </c>
      <c r="Q221" t="str">
        <f t="shared" si="7"/>
        <v>No Enough Data</v>
      </c>
    </row>
    <row r="222" spans="1:17" x14ac:dyDescent="0.25">
      <c r="A222" s="1">
        <v>2086</v>
      </c>
      <c r="B222" t="s">
        <v>300</v>
      </c>
      <c r="C222">
        <v>155</v>
      </c>
      <c r="D222" t="s">
        <v>877</v>
      </c>
      <c r="E222">
        <v>2022</v>
      </c>
      <c r="F222" t="s">
        <v>859</v>
      </c>
      <c r="G222" t="s">
        <v>50</v>
      </c>
      <c r="H222" t="s">
        <v>949</v>
      </c>
      <c r="I222" t="s">
        <v>1081</v>
      </c>
      <c r="J222">
        <v>50.093318979030229</v>
      </c>
      <c r="K222">
        <v>-112.84812927246089</v>
      </c>
      <c r="L222" s="3">
        <v>77.5</v>
      </c>
      <c r="M222" s="3" t="s">
        <v>69</v>
      </c>
      <c r="N222">
        <f t="shared" si="6"/>
        <v>2000</v>
      </c>
      <c r="O222">
        <f>VLOOKUP($G222,Calcs!$A$1:$G$59,6,FALSE)</f>
        <v>1175.219272906005</v>
      </c>
      <c r="P222">
        <f>VLOOKUP($G222,Calcs!$A$1:$G$59,7,FALSE)</f>
        <v>2518.3270133700107</v>
      </c>
      <c r="Q222" t="str">
        <f t="shared" si="7"/>
        <v>In the Range</v>
      </c>
    </row>
    <row r="223" spans="1:17" x14ac:dyDescent="0.25">
      <c r="A223" s="1">
        <v>2507</v>
      </c>
      <c r="B223" t="s">
        <v>301</v>
      </c>
      <c r="C223">
        <v>1000</v>
      </c>
      <c r="D223" t="s">
        <v>796</v>
      </c>
      <c r="E223">
        <v>2026</v>
      </c>
      <c r="F223" t="s">
        <v>793</v>
      </c>
      <c r="G223" t="s">
        <v>10</v>
      </c>
      <c r="H223" t="s">
        <v>946</v>
      </c>
      <c r="I223" t="s">
        <v>972</v>
      </c>
      <c r="J223">
        <v>53.579276769445187</v>
      </c>
      <c r="K223">
        <v>-113.59185218811039</v>
      </c>
      <c r="M223" s="3" t="s">
        <v>64</v>
      </c>
      <c r="N223">
        <f t="shared" si="6"/>
        <v>0</v>
      </c>
      <c r="O223">
        <f>VLOOKUP($G223,Calcs!$A$1:$G$59,6,FALSE)</f>
        <v>19720.335023876538</v>
      </c>
      <c r="P223">
        <f>VLOOKUP($G223,Calcs!$A$1:$G$59,7,FALSE)</f>
        <v>42257.860765449725</v>
      </c>
      <c r="Q223" t="str">
        <f t="shared" si="7"/>
        <v>No Enough Data</v>
      </c>
    </row>
    <row r="224" spans="1:17" x14ac:dyDescent="0.25">
      <c r="A224" s="1">
        <v>2524</v>
      </c>
      <c r="B224" t="s">
        <v>302</v>
      </c>
      <c r="C224">
        <v>100</v>
      </c>
      <c r="D224" t="s">
        <v>878</v>
      </c>
      <c r="E224">
        <v>2027</v>
      </c>
      <c r="F224" t="s">
        <v>859</v>
      </c>
      <c r="G224" t="s">
        <v>41</v>
      </c>
      <c r="H224" t="s">
        <v>949</v>
      </c>
      <c r="I224" t="s">
        <v>1082</v>
      </c>
      <c r="J224">
        <v>51.252246122516183</v>
      </c>
      <c r="K224">
        <v>-112.72796630859381</v>
      </c>
      <c r="L224" s="3">
        <v>122.4</v>
      </c>
      <c r="M224" s="3" t="s">
        <v>69</v>
      </c>
      <c r="N224">
        <f t="shared" si="6"/>
        <v>816.99346405228755</v>
      </c>
      <c r="O224">
        <f>VLOOKUP($G224,Calcs!$A$1:$G$59,6,FALSE)</f>
        <v>1060.3728732233635</v>
      </c>
      <c r="P224">
        <f>VLOOKUP($G224,Calcs!$A$1:$G$59,7,FALSE)</f>
        <v>2272.2275854786358</v>
      </c>
      <c r="Q224" t="str">
        <f t="shared" si="7"/>
        <v>Too Cheap</v>
      </c>
    </row>
    <row r="225" spans="1:17" x14ac:dyDescent="0.25">
      <c r="A225" s="1">
        <v>2531</v>
      </c>
      <c r="B225" t="s">
        <v>303</v>
      </c>
      <c r="C225">
        <v>350</v>
      </c>
      <c r="D225" t="s">
        <v>785</v>
      </c>
      <c r="E225">
        <v>2020</v>
      </c>
      <c r="F225" t="s">
        <v>788</v>
      </c>
      <c r="G225" t="s">
        <v>15</v>
      </c>
      <c r="H225" t="s">
        <v>946</v>
      </c>
      <c r="I225" t="s">
        <v>1083</v>
      </c>
      <c r="J225">
        <v>51.045806239976962</v>
      </c>
      <c r="K225">
        <v>-114.0877068042755</v>
      </c>
      <c r="M225" s="3" t="s">
        <v>63</v>
      </c>
      <c r="N225">
        <f t="shared" si="6"/>
        <v>0</v>
      </c>
      <c r="O225">
        <f>VLOOKUP($G225,Calcs!$A$1:$G$59,6,FALSE)</f>
        <v>25.242424242424242</v>
      </c>
      <c r="P225">
        <f>VLOOKUP($G225,Calcs!$A$1:$G$59,7,FALSE)</f>
        <v>54.090909090909093</v>
      </c>
      <c r="Q225" t="str">
        <f t="shared" si="7"/>
        <v>No Enough Data</v>
      </c>
    </row>
    <row r="226" spans="1:17" x14ac:dyDescent="0.25">
      <c r="A226" s="1">
        <v>2679</v>
      </c>
      <c r="B226" t="s">
        <v>304</v>
      </c>
      <c r="C226">
        <v>51.9</v>
      </c>
      <c r="D226" t="s">
        <v>785</v>
      </c>
      <c r="E226">
        <v>2022</v>
      </c>
      <c r="F226" t="s">
        <v>801</v>
      </c>
      <c r="G226" t="s">
        <v>26</v>
      </c>
      <c r="H226" t="s">
        <v>946</v>
      </c>
      <c r="I226" t="s">
        <v>1084</v>
      </c>
      <c r="J226">
        <v>51.009839565315382</v>
      </c>
      <c r="K226">
        <v>-114.159300327301</v>
      </c>
      <c r="M226" s="3" t="s">
        <v>63</v>
      </c>
      <c r="N226">
        <f t="shared" si="6"/>
        <v>0</v>
      </c>
      <c r="O226">
        <f>VLOOKUP($G226,Calcs!$A$1:$G$59,6,FALSE)</f>
        <v>0.15195114196938511</v>
      </c>
      <c r="P226">
        <f>VLOOKUP($G226,Calcs!$A$1:$G$59,7,FALSE)</f>
        <v>0.3256095899343967</v>
      </c>
      <c r="Q226" t="str">
        <f t="shared" si="7"/>
        <v>No Enough Data</v>
      </c>
    </row>
    <row r="227" spans="1:17" x14ac:dyDescent="0.25">
      <c r="A227" s="1">
        <v>2680</v>
      </c>
      <c r="B227" t="s">
        <v>305</v>
      </c>
      <c r="C227">
        <v>1000</v>
      </c>
      <c r="D227" t="s">
        <v>802</v>
      </c>
      <c r="E227">
        <v>2021</v>
      </c>
      <c r="F227" t="s">
        <v>786</v>
      </c>
      <c r="G227" t="s">
        <v>3</v>
      </c>
      <c r="H227" t="s">
        <v>949</v>
      </c>
      <c r="I227" t="s">
        <v>1085</v>
      </c>
      <c r="J227">
        <v>51.098984380036683</v>
      </c>
      <c r="K227">
        <v>-115.3350895643234</v>
      </c>
      <c r="M227" s="3" t="s">
        <v>63</v>
      </c>
      <c r="N227">
        <f t="shared" si="6"/>
        <v>0</v>
      </c>
      <c r="O227">
        <f>VLOOKUP($G227,Calcs!$A$1:$G$59,6,FALSE)</f>
        <v>0.30309164537738104</v>
      </c>
      <c r="P227">
        <f>VLOOKUP($G227,Calcs!$A$1:$G$59,7,FALSE)</f>
        <v>0.64948209723724515</v>
      </c>
      <c r="Q227" t="str">
        <f t="shared" si="7"/>
        <v>No Enough Data</v>
      </c>
    </row>
    <row r="228" spans="1:17" x14ac:dyDescent="0.25">
      <c r="A228" s="1">
        <v>2697</v>
      </c>
      <c r="B228" t="s">
        <v>306</v>
      </c>
      <c r="C228">
        <v>130.5</v>
      </c>
      <c r="D228" t="s">
        <v>785</v>
      </c>
      <c r="E228">
        <v>2021</v>
      </c>
      <c r="F228" t="s">
        <v>801</v>
      </c>
      <c r="G228" t="s">
        <v>26</v>
      </c>
      <c r="H228" t="s">
        <v>949</v>
      </c>
      <c r="I228" t="s">
        <v>1014</v>
      </c>
      <c r="J228">
        <v>51.051855529690201</v>
      </c>
      <c r="K228">
        <v>-114.0383863449097</v>
      </c>
      <c r="M228" s="3" t="s">
        <v>63</v>
      </c>
      <c r="N228">
        <f t="shared" si="6"/>
        <v>0</v>
      </c>
      <c r="O228">
        <f>VLOOKUP($G228,Calcs!$A$1:$G$59,6,FALSE)</f>
        <v>0.15195114196938511</v>
      </c>
      <c r="P228">
        <f>VLOOKUP($G228,Calcs!$A$1:$G$59,7,FALSE)</f>
        <v>0.3256095899343967</v>
      </c>
      <c r="Q228" t="str">
        <f t="shared" si="7"/>
        <v>No Enough Data</v>
      </c>
    </row>
    <row r="229" spans="1:17" x14ac:dyDescent="0.25">
      <c r="A229" s="1">
        <v>2787</v>
      </c>
      <c r="B229" t="s">
        <v>307</v>
      </c>
      <c r="C229">
        <v>28</v>
      </c>
      <c r="D229" t="s">
        <v>806</v>
      </c>
      <c r="E229">
        <v>2021</v>
      </c>
      <c r="F229" t="s">
        <v>801</v>
      </c>
      <c r="G229" t="s">
        <v>26</v>
      </c>
      <c r="H229" t="s">
        <v>946</v>
      </c>
      <c r="I229" t="s">
        <v>1086</v>
      </c>
      <c r="J229">
        <v>52.252470396658659</v>
      </c>
      <c r="K229">
        <v>-113.8117879629135</v>
      </c>
      <c r="M229" s="3" t="s">
        <v>63</v>
      </c>
      <c r="N229">
        <f t="shared" si="6"/>
        <v>0</v>
      </c>
      <c r="O229">
        <f>VLOOKUP($G229,Calcs!$A$1:$G$59,6,FALSE)</f>
        <v>0.15195114196938511</v>
      </c>
      <c r="P229">
        <f>VLOOKUP($G229,Calcs!$A$1:$G$59,7,FALSE)</f>
        <v>0.3256095899343967</v>
      </c>
      <c r="Q229" t="str">
        <f t="shared" si="7"/>
        <v>No Enough Data</v>
      </c>
    </row>
    <row r="230" spans="1:17" x14ac:dyDescent="0.25">
      <c r="A230" s="1">
        <v>2853</v>
      </c>
      <c r="B230" t="s">
        <v>308</v>
      </c>
      <c r="C230">
        <v>200</v>
      </c>
      <c r="D230" t="s">
        <v>879</v>
      </c>
      <c r="E230">
        <v>2019</v>
      </c>
      <c r="F230" t="s">
        <v>793</v>
      </c>
      <c r="G230" t="s">
        <v>10</v>
      </c>
      <c r="H230" t="s">
        <v>959</v>
      </c>
      <c r="I230" t="s">
        <v>978</v>
      </c>
      <c r="J230">
        <v>53.697283644845967</v>
      </c>
      <c r="K230">
        <v>-113.3004726067884</v>
      </c>
      <c r="M230" s="3" t="s">
        <v>64</v>
      </c>
      <c r="N230">
        <f t="shared" si="6"/>
        <v>0</v>
      </c>
      <c r="O230">
        <f>VLOOKUP($G230,Calcs!$A$1:$G$59,6,FALSE)</f>
        <v>19720.335023876538</v>
      </c>
      <c r="P230">
        <f>VLOOKUP($G230,Calcs!$A$1:$G$59,7,FALSE)</f>
        <v>42257.860765449725</v>
      </c>
      <c r="Q230" t="str">
        <f t="shared" si="7"/>
        <v>No Enough Data</v>
      </c>
    </row>
    <row r="231" spans="1:17" x14ac:dyDescent="0.25">
      <c r="A231" s="1">
        <v>2898</v>
      </c>
      <c r="B231" t="s">
        <v>309</v>
      </c>
      <c r="C231">
        <v>40</v>
      </c>
      <c r="D231" t="s">
        <v>796</v>
      </c>
      <c r="E231">
        <v>2027</v>
      </c>
      <c r="F231" t="s">
        <v>788</v>
      </c>
      <c r="G231" t="s">
        <v>5</v>
      </c>
      <c r="H231" t="s">
        <v>949</v>
      </c>
      <c r="I231" t="s">
        <v>1087</v>
      </c>
      <c r="J231">
        <v>53.517330155172502</v>
      </c>
      <c r="K231">
        <v>-113.5008904337883</v>
      </c>
      <c r="M231" s="3" t="s">
        <v>63</v>
      </c>
      <c r="N231">
        <f t="shared" si="6"/>
        <v>0</v>
      </c>
      <c r="O231">
        <f>VLOOKUP($G231,Calcs!$A$1:$G$59,6,FALSE)</f>
        <v>0.27999999999999997</v>
      </c>
      <c r="P231">
        <f>VLOOKUP($G231,Calcs!$A$1:$G$59,7,FALSE)</f>
        <v>0.60000000000000009</v>
      </c>
      <c r="Q231" t="str">
        <f t="shared" si="7"/>
        <v>No Enough Data</v>
      </c>
    </row>
    <row r="232" spans="1:17" x14ac:dyDescent="0.25">
      <c r="A232" s="1">
        <v>2905</v>
      </c>
      <c r="B232" t="s">
        <v>310</v>
      </c>
      <c r="C232">
        <v>1500</v>
      </c>
      <c r="D232" t="s">
        <v>799</v>
      </c>
      <c r="E232">
        <v>2023</v>
      </c>
      <c r="F232" t="s">
        <v>844</v>
      </c>
      <c r="G232" t="s">
        <v>31</v>
      </c>
      <c r="H232" t="s">
        <v>949</v>
      </c>
      <c r="I232" t="s">
        <v>1019</v>
      </c>
      <c r="J232">
        <v>56.332670413758237</v>
      </c>
      <c r="K232">
        <v>-110.83900451660161</v>
      </c>
      <c r="L232" s="3">
        <v>40000</v>
      </c>
      <c r="M232" s="5" t="s">
        <v>67</v>
      </c>
      <c r="N232">
        <f t="shared" si="6"/>
        <v>37.5</v>
      </c>
      <c r="O232">
        <f>VLOOKUP($G232,Calcs!$A$1:$G$59,6,FALSE)</f>
        <v>22.736363636363638</v>
      </c>
      <c r="P232">
        <f>VLOOKUP($G232,Calcs!$A$1:$G$59,7,FALSE)</f>
        <v>48.720779220779221</v>
      </c>
      <c r="Q232" t="str">
        <f t="shared" si="7"/>
        <v>In the Range</v>
      </c>
    </row>
    <row r="233" spans="1:17" x14ac:dyDescent="0.25">
      <c r="A233" s="1">
        <v>2954</v>
      </c>
      <c r="B233" t="s">
        <v>311</v>
      </c>
      <c r="C233">
        <v>27</v>
      </c>
      <c r="D233" t="s">
        <v>785</v>
      </c>
      <c r="E233">
        <v>2021</v>
      </c>
      <c r="F233" t="s">
        <v>801</v>
      </c>
      <c r="G233" t="s">
        <v>29</v>
      </c>
      <c r="H233" t="s">
        <v>946</v>
      </c>
      <c r="I233" t="s">
        <v>1088</v>
      </c>
      <c r="J233">
        <v>51.112778640994911</v>
      </c>
      <c r="K233">
        <v>-114.0702241659164</v>
      </c>
      <c r="M233" s="3" t="s">
        <v>63</v>
      </c>
      <c r="N233">
        <f t="shared" si="6"/>
        <v>0</v>
      </c>
      <c r="O233">
        <f>VLOOKUP($G233,Calcs!$A$1:$G$59,6,FALSE)</f>
        <v>0.30570776255707754</v>
      </c>
      <c r="P233">
        <f>VLOOKUP($G233,Calcs!$A$1:$G$59,7,FALSE)</f>
        <v>0.65508806262230912</v>
      </c>
      <c r="Q233" t="str">
        <f t="shared" si="7"/>
        <v>No Enough Data</v>
      </c>
    </row>
    <row r="234" spans="1:17" x14ac:dyDescent="0.25">
      <c r="A234" s="1">
        <v>3028</v>
      </c>
      <c r="B234" t="s">
        <v>312</v>
      </c>
      <c r="C234">
        <v>88</v>
      </c>
      <c r="D234" t="s">
        <v>785</v>
      </c>
      <c r="E234">
        <v>2021</v>
      </c>
      <c r="F234" t="s">
        <v>786</v>
      </c>
      <c r="G234" t="s">
        <v>3</v>
      </c>
      <c r="H234" t="s">
        <v>946</v>
      </c>
      <c r="I234" t="s">
        <v>1089</v>
      </c>
      <c r="J234">
        <v>51.0848999023438</v>
      </c>
      <c r="K234">
        <v>-114.210899353027</v>
      </c>
      <c r="L234" s="3">
        <v>395000</v>
      </c>
      <c r="M234" s="3" t="s">
        <v>63</v>
      </c>
      <c r="N234">
        <f t="shared" si="6"/>
        <v>0.2227848101265823</v>
      </c>
      <c r="O234">
        <f>VLOOKUP($G234,Calcs!$A$1:$G$59,6,FALSE)</f>
        <v>0.30309164537738104</v>
      </c>
      <c r="P234">
        <f>VLOOKUP($G234,Calcs!$A$1:$G$59,7,FALSE)</f>
        <v>0.64948209723724515</v>
      </c>
      <c r="Q234" t="str">
        <f t="shared" si="7"/>
        <v>Too Cheap</v>
      </c>
    </row>
    <row r="235" spans="1:17" x14ac:dyDescent="0.25">
      <c r="A235" s="1">
        <v>3031</v>
      </c>
      <c r="B235" t="s">
        <v>313</v>
      </c>
      <c r="C235">
        <v>800</v>
      </c>
      <c r="D235" t="s">
        <v>880</v>
      </c>
      <c r="E235">
        <v>2023</v>
      </c>
      <c r="F235" t="s">
        <v>795</v>
      </c>
      <c r="G235" t="s">
        <v>13</v>
      </c>
      <c r="H235" t="s">
        <v>949</v>
      </c>
      <c r="I235" t="s">
        <v>1090</v>
      </c>
      <c r="J235">
        <v>49.671426868437763</v>
      </c>
      <c r="K235">
        <v>-114.41998958587649</v>
      </c>
      <c r="L235" s="3">
        <v>93000000</v>
      </c>
      <c r="M235" s="3" t="s">
        <v>68</v>
      </c>
      <c r="N235">
        <f t="shared" si="6"/>
        <v>8.6021505376344086E-3</v>
      </c>
      <c r="O235">
        <f>VLOOKUP($G235,Calcs!$A$1:$G$59,6,FALSE)</f>
        <v>280.23739144143383</v>
      </c>
      <c r="P235">
        <f>VLOOKUP($G235,Calcs!$A$1:$G$59,7,FALSE)</f>
        <v>600.50869594592973</v>
      </c>
      <c r="Q235" t="str">
        <f t="shared" si="7"/>
        <v>Too Cheap</v>
      </c>
    </row>
    <row r="236" spans="1:17" x14ac:dyDescent="0.25">
      <c r="A236" s="1">
        <v>3041</v>
      </c>
      <c r="B236" t="s">
        <v>314</v>
      </c>
      <c r="C236">
        <v>21</v>
      </c>
      <c r="D236" t="s">
        <v>785</v>
      </c>
      <c r="E236">
        <v>2022</v>
      </c>
      <c r="F236" t="s">
        <v>801</v>
      </c>
      <c r="G236" t="s">
        <v>26</v>
      </c>
      <c r="H236" t="s">
        <v>946</v>
      </c>
      <c r="I236" t="s">
        <v>1084</v>
      </c>
      <c r="J236">
        <v>51.078233083232512</v>
      </c>
      <c r="K236">
        <v>-113.9539343118667</v>
      </c>
      <c r="M236" s="3" t="s">
        <v>63</v>
      </c>
      <c r="N236">
        <f t="shared" si="6"/>
        <v>0</v>
      </c>
      <c r="O236">
        <f>VLOOKUP($G236,Calcs!$A$1:$G$59,6,FALSE)</f>
        <v>0.15195114196938511</v>
      </c>
      <c r="P236">
        <f>VLOOKUP($G236,Calcs!$A$1:$G$59,7,FALSE)</f>
        <v>0.3256095899343967</v>
      </c>
      <c r="Q236" t="str">
        <f t="shared" si="7"/>
        <v>No Enough Data</v>
      </c>
    </row>
    <row r="237" spans="1:17" x14ac:dyDescent="0.25">
      <c r="A237" s="1">
        <v>3070</v>
      </c>
      <c r="B237" t="s">
        <v>315</v>
      </c>
      <c r="C237">
        <v>32.799999999999997</v>
      </c>
      <c r="D237" t="s">
        <v>789</v>
      </c>
      <c r="E237">
        <v>2021</v>
      </c>
      <c r="F237" t="s">
        <v>793</v>
      </c>
      <c r="G237" t="s">
        <v>18</v>
      </c>
      <c r="H237" t="s">
        <v>946</v>
      </c>
      <c r="I237" t="s">
        <v>789</v>
      </c>
      <c r="J237">
        <v>50.951348949096207</v>
      </c>
      <c r="K237">
        <v>-114.5653438568115</v>
      </c>
      <c r="M237" s="3" t="s">
        <v>64</v>
      </c>
      <c r="N237">
        <f t="shared" si="6"/>
        <v>0</v>
      </c>
      <c r="O237">
        <f>VLOOKUP($G237,Calcs!$A$1:$G$59,6,FALSE)</f>
        <v>599.375</v>
      </c>
      <c r="P237">
        <f>VLOOKUP($G237,Calcs!$A$1:$G$59,7,FALSE)</f>
        <v>1284.375</v>
      </c>
      <c r="Q237" t="str">
        <f t="shared" si="7"/>
        <v>No Enough Data</v>
      </c>
    </row>
    <row r="238" spans="1:17" x14ac:dyDescent="0.25">
      <c r="A238" s="1">
        <v>3073</v>
      </c>
      <c r="B238" t="s">
        <v>316</v>
      </c>
      <c r="C238">
        <v>8</v>
      </c>
      <c r="D238" t="s">
        <v>785</v>
      </c>
      <c r="E238">
        <v>2017</v>
      </c>
      <c r="F238" t="s">
        <v>801</v>
      </c>
      <c r="G238" t="s">
        <v>20</v>
      </c>
      <c r="H238" t="s">
        <v>959</v>
      </c>
      <c r="I238" t="s">
        <v>960</v>
      </c>
      <c r="J238">
        <v>51.120338439941399</v>
      </c>
      <c r="K238">
        <v>-114.243217468262</v>
      </c>
      <c r="L238"/>
      <c r="M238" s="3" t="s">
        <v>63</v>
      </c>
      <c r="N238">
        <f t="shared" si="6"/>
        <v>0</v>
      </c>
      <c r="O238">
        <f>VLOOKUP($G238,Calcs!$A$1:$G$59,6,FALSE)</f>
        <v>1.4873122195022439</v>
      </c>
      <c r="P238">
        <f>VLOOKUP($G238,Calcs!$A$1:$G$59,7,FALSE)</f>
        <v>3.1870976132190947</v>
      </c>
      <c r="Q238" t="str">
        <f t="shared" si="7"/>
        <v>No Enough Data</v>
      </c>
    </row>
    <row r="239" spans="1:17" x14ac:dyDescent="0.25">
      <c r="A239" s="1">
        <v>3098</v>
      </c>
      <c r="B239" t="s">
        <v>317</v>
      </c>
      <c r="C239">
        <v>26.7</v>
      </c>
      <c r="D239" t="s">
        <v>798</v>
      </c>
      <c r="E239">
        <v>2021</v>
      </c>
      <c r="F239" t="s">
        <v>801</v>
      </c>
      <c r="G239" t="s">
        <v>29</v>
      </c>
      <c r="H239" t="s">
        <v>946</v>
      </c>
      <c r="I239" t="s">
        <v>978</v>
      </c>
      <c r="J239">
        <v>53.550729427462031</v>
      </c>
      <c r="K239">
        <v>-113.89968037627111</v>
      </c>
      <c r="M239" s="3" t="s">
        <v>63</v>
      </c>
      <c r="N239">
        <f t="shared" si="6"/>
        <v>0</v>
      </c>
      <c r="O239">
        <f>VLOOKUP($G239,Calcs!$A$1:$G$59,6,FALSE)</f>
        <v>0.30570776255707754</v>
      </c>
      <c r="P239">
        <f>VLOOKUP($G239,Calcs!$A$1:$G$59,7,FALSE)</f>
        <v>0.65508806262230912</v>
      </c>
      <c r="Q239" t="str">
        <f t="shared" si="7"/>
        <v>No Enough Data</v>
      </c>
    </row>
    <row r="240" spans="1:17" x14ac:dyDescent="0.25">
      <c r="A240" s="1">
        <v>3111</v>
      </c>
      <c r="B240" t="s">
        <v>318</v>
      </c>
      <c r="C240">
        <v>432</v>
      </c>
      <c r="D240" t="s">
        <v>789</v>
      </c>
      <c r="E240">
        <v>2027</v>
      </c>
      <c r="F240" t="s">
        <v>793</v>
      </c>
      <c r="G240" t="s">
        <v>21</v>
      </c>
      <c r="H240" t="s">
        <v>949</v>
      </c>
      <c r="I240" t="s">
        <v>957</v>
      </c>
      <c r="J240">
        <v>51.060426775176957</v>
      </c>
      <c r="K240">
        <v>-114.4574546813965</v>
      </c>
      <c r="M240" s="3" t="s">
        <v>65</v>
      </c>
      <c r="N240">
        <f t="shared" si="6"/>
        <v>0</v>
      </c>
      <c r="O240">
        <f>VLOOKUP($G240,Calcs!$A$1:$G$59,6,FALSE)</f>
        <v>4919.9475878787871</v>
      </c>
      <c r="P240">
        <f>VLOOKUP($G240,Calcs!$A$1:$G$59,7,FALSE)</f>
        <v>10542.744831168831</v>
      </c>
      <c r="Q240" t="str">
        <f t="shared" si="7"/>
        <v>No Enough Data</v>
      </c>
    </row>
    <row r="241" spans="1:17" x14ac:dyDescent="0.25">
      <c r="A241" s="1">
        <v>3235</v>
      </c>
      <c r="B241" t="s">
        <v>319</v>
      </c>
      <c r="C241">
        <v>500</v>
      </c>
      <c r="D241" t="s">
        <v>785</v>
      </c>
      <c r="E241">
        <v>2024</v>
      </c>
      <c r="F241" t="s">
        <v>790</v>
      </c>
      <c r="G241" t="s">
        <v>51</v>
      </c>
      <c r="H241" t="s">
        <v>949</v>
      </c>
      <c r="I241" t="s">
        <v>1091</v>
      </c>
      <c r="J241">
        <v>51.039251620505283</v>
      </c>
      <c r="K241">
        <v>-114.0568232544319</v>
      </c>
      <c r="L241" s="3">
        <v>500000</v>
      </c>
      <c r="M241" s="3" t="s">
        <v>63</v>
      </c>
      <c r="N241">
        <f t="shared" si="6"/>
        <v>1</v>
      </c>
      <c r="O241">
        <f>VLOOKUP($G241,Calcs!$A$1:$G$59,6,FALSE)</f>
        <v>0.67344527363184081</v>
      </c>
      <c r="P241">
        <f>VLOOKUP($G241,Calcs!$A$1:$G$59,7,FALSE)</f>
        <v>1.4430970149253732</v>
      </c>
      <c r="Q241" t="str">
        <f t="shared" si="7"/>
        <v>In the Range</v>
      </c>
    </row>
    <row r="242" spans="1:17" x14ac:dyDescent="0.25">
      <c r="A242" s="1">
        <v>3327</v>
      </c>
      <c r="B242" t="s">
        <v>320</v>
      </c>
      <c r="C242">
        <v>40</v>
      </c>
      <c r="D242" t="s">
        <v>796</v>
      </c>
      <c r="E242">
        <v>2018</v>
      </c>
      <c r="F242" t="s">
        <v>788</v>
      </c>
      <c r="G242" t="s">
        <v>5</v>
      </c>
      <c r="H242" t="s">
        <v>959</v>
      </c>
      <c r="I242" t="s">
        <v>1092</v>
      </c>
      <c r="J242">
        <v>53.548402810577869</v>
      </c>
      <c r="K242">
        <v>-113.5309302809037</v>
      </c>
      <c r="M242" s="3" t="s">
        <v>63</v>
      </c>
      <c r="N242">
        <f t="shared" si="6"/>
        <v>0</v>
      </c>
      <c r="O242">
        <f>VLOOKUP($G242,Calcs!$A$1:$G$59,6,FALSE)</f>
        <v>0.27999999999999997</v>
      </c>
      <c r="P242">
        <f>VLOOKUP($G242,Calcs!$A$1:$G$59,7,FALSE)</f>
        <v>0.60000000000000009</v>
      </c>
      <c r="Q242" t="str">
        <f t="shared" si="7"/>
        <v>No Enough Data</v>
      </c>
    </row>
    <row r="243" spans="1:17" x14ac:dyDescent="0.25">
      <c r="A243" s="1">
        <v>3332</v>
      </c>
      <c r="B243" t="s">
        <v>321</v>
      </c>
      <c r="C243">
        <v>200</v>
      </c>
      <c r="D243" t="s">
        <v>796</v>
      </c>
      <c r="E243">
        <v>2027</v>
      </c>
      <c r="F243" t="s">
        <v>786</v>
      </c>
      <c r="G243" t="s">
        <v>3</v>
      </c>
      <c r="H243" t="s">
        <v>949</v>
      </c>
      <c r="I243" t="s">
        <v>1093</v>
      </c>
      <c r="J243">
        <v>53.542347562278778</v>
      </c>
      <c r="K243">
        <v>-113.4840381145477</v>
      </c>
      <c r="M243" s="3" t="s">
        <v>63</v>
      </c>
      <c r="N243">
        <f t="shared" si="6"/>
        <v>0</v>
      </c>
      <c r="O243">
        <f>VLOOKUP($G243,Calcs!$A$1:$G$59,6,FALSE)</f>
        <v>0.30309164537738104</v>
      </c>
      <c r="P243">
        <f>VLOOKUP($G243,Calcs!$A$1:$G$59,7,FALSE)</f>
        <v>0.64948209723724515</v>
      </c>
      <c r="Q243" t="str">
        <f t="shared" si="7"/>
        <v>No Enough Data</v>
      </c>
    </row>
    <row r="244" spans="1:17" x14ac:dyDescent="0.25">
      <c r="A244" s="1">
        <v>3357</v>
      </c>
      <c r="B244" t="s">
        <v>322</v>
      </c>
      <c r="C244">
        <v>81.5</v>
      </c>
      <c r="D244" t="s">
        <v>881</v>
      </c>
      <c r="E244">
        <v>2022</v>
      </c>
      <c r="F244" t="s">
        <v>793</v>
      </c>
      <c r="G244" t="s">
        <v>17</v>
      </c>
      <c r="H244" t="s">
        <v>949</v>
      </c>
      <c r="I244" t="s">
        <v>1094</v>
      </c>
      <c r="J244">
        <v>53.277403576368208</v>
      </c>
      <c r="K244">
        <v>-110.0061249732971</v>
      </c>
      <c r="M244" s="3" t="s">
        <v>63</v>
      </c>
      <c r="N244">
        <f t="shared" si="6"/>
        <v>0</v>
      </c>
      <c r="O244">
        <f>VLOOKUP($G244,Calcs!$A$1:$G$59,6,FALSE)</f>
        <v>8008.8888888888878</v>
      </c>
      <c r="P244">
        <f>VLOOKUP($G244,Calcs!$A$1:$G$59,7,FALSE)</f>
        <v>17161.904761904763</v>
      </c>
      <c r="Q244" t="str">
        <f t="shared" si="7"/>
        <v>No Enough Data</v>
      </c>
    </row>
    <row r="245" spans="1:17" x14ac:dyDescent="0.25">
      <c r="A245" s="1">
        <v>3364</v>
      </c>
      <c r="B245" t="s">
        <v>323</v>
      </c>
      <c r="C245">
        <v>321</v>
      </c>
      <c r="D245" t="s">
        <v>796</v>
      </c>
      <c r="E245">
        <v>2027</v>
      </c>
      <c r="F245" t="s">
        <v>790</v>
      </c>
      <c r="G245" t="s">
        <v>44</v>
      </c>
      <c r="H245" t="s">
        <v>949</v>
      </c>
      <c r="I245" t="s">
        <v>972</v>
      </c>
      <c r="J245">
        <v>53.52709968938877</v>
      </c>
      <c r="K245">
        <v>-113.6944842338562</v>
      </c>
      <c r="M245" s="3" t="s">
        <v>63</v>
      </c>
      <c r="N245">
        <f t="shared" si="6"/>
        <v>0</v>
      </c>
      <c r="O245">
        <f>VLOOKUP($G245,Calcs!$A$1:$G$59,6,FALSE)</f>
        <v>0.27</v>
      </c>
      <c r="P245">
        <f>VLOOKUP($G245,Calcs!$A$1:$G$59,7,FALSE)</f>
        <v>0.57857142857142863</v>
      </c>
      <c r="Q245" t="str">
        <f t="shared" si="7"/>
        <v>No Enough Data</v>
      </c>
    </row>
    <row r="246" spans="1:17" x14ac:dyDescent="0.25">
      <c r="A246" s="1">
        <v>3369</v>
      </c>
      <c r="B246" t="s">
        <v>324</v>
      </c>
      <c r="C246">
        <v>10</v>
      </c>
      <c r="D246" t="s">
        <v>852</v>
      </c>
      <c r="E246">
        <v>2017</v>
      </c>
      <c r="F246" t="s">
        <v>793</v>
      </c>
      <c r="G246" t="s">
        <v>10</v>
      </c>
      <c r="H246" t="s">
        <v>959</v>
      </c>
      <c r="I246" t="s">
        <v>1095</v>
      </c>
      <c r="J246">
        <v>49.69739425472028</v>
      </c>
      <c r="K246">
        <v>-112.8162002563476</v>
      </c>
      <c r="M246" s="3" t="s">
        <v>64</v>
      </c>
      <c r="N246">
        <f t="shared" si="6"/>
        <v>0</v>
      </c>
      <c r="O246">
        <f>VLOOKUP($G246,Calcs!$A$1:$G$59,6,FALSE)</f>
        <v>19720.335023876538</v>
      </c>
      <c r="P246">
        <f>VLOOKUP($G246,Calcs!$A$1:$G$59,7,FALSE)</f>
        <v>42257.860765449725</v>
      </c>
      <c r="Q246" t="str">
        <f t="shared" si="7"/>
        <v>No Enough Data</v>
      </c>
    </row>
    <row r="247" spans="1:17" x14ac:dyDescent="0.25">
      <c r="A247" s="1">
        <v>3372</v>
      </c>
      <c r="B247" t="s">
        <v>325</v>
      </c>
      <c r="C247">
        <v>160</v>
      </c>
      <c r="D247" t="s">
        <v>851</v>
      </c>
      <c r="E247">
        <v>2020</v>
      </c>
      <c r="F247" t="s">
        <v>793</v>
      </c>
      <c r="G247" t="s">
        <v>10</v>
      </c>
      <c r="H247" t="s">
        <v>946</v>
      </c>
      <c r="I247" t="s">
        <v>957</v>
      </c>
      <c r="J247">
        <v>56.234843726417928</v>
      </c>
      <c r="K247">
        <v>-117.32548713684081</v>
      </c>
      <c r="M247" s="3" t="s">
        <v>64</v>
      </c>
      <c r="N247">
        <f t="shared" si="6"/>
        <v>0</v>
      </c>
      <c r="O247">
        <f>VLOOKUP($G247,Calcs!$A$1:$G$59,6,FALSE)</f>
        <v>19720.335023876538</v>
      </c>
      <c r="P247">
        <f>VLOOKUP($G247,Calcs!$A$1:$G$59,7,FALSE)</f>
        <v>42257.860765449725</v>
      </c>
      <c r="Q247" t="str">
        <f t="shared" si="7"/>
        <v>No Enough Data</v>
      </c>
    </row>
    <row r="248" spans="1:17" x14ac:dyDescent="0.25">
      <c r="A248" s="1">
        <v>3377</v>
      </c>
      <c r="B248" t="s">
        <v>326</v>
      </c>
      <c r="C248">
        <v>750</v>
      </c>
      <c r="D248" t="s">
        <v>812</v>
      </c>
      <c r="E248">
        <v>2019</v>
      </c>
      <c r="F248" t="s">
        <v>844</v>
      </c>
      <c r="G248" t="s">
        <v>31</v>
      </c>
      <c r="H248" t="s">
        <v>959</v>
      </c>
      <c r="I248" t="s">
        <v>1096</v>
      </c>
      <c r="J248">
        <v>54.227109161352701</v>
      </c>
      <c r="K248">
        <v>-110.6843376159668</v>
      </c>
      <c r="L248" s="3">
        <v>28000</v>
      </c>
      <c r="M248" s="5" t="s">
        <v>67</v>
      </c>
      <c r="N248">
        <f t="shared" si="6"/>
        <v>26.785714285714285</v>
      </c>
      <c r="O248">
        <f>VLOOKUP($G248,Calcs!$A$1:$G$59,6,FALSE)</f>
        <v>22.736363636363638</v>
      </c>
      <c r="P248">
        <f>VLOOKUP($G248,Calcs!$A$1:$G$59,7,FALSE)</f>
        <v>48.720779220779221</v>
      </c>
      <c r="Q248" t="str">
        <f t="shared" si="7"/>
        <v>In the Range</v>
      </c>
    </row>
    <row r="249" spans="1:17" x14ac:dyDescent="0.25">
      <c r="A249" s="1">
        <v>3396</v>
      </c>
      <c r="B249" t="s">
        <v>327</v>
      </c>
      <c r="C249">
        <v>42</v>
      </c>
      <c r="D249" t="s">
        <v>796</v>
      </c>
      <c r="E249">
        <v>2027</v>
      </c>
      <c r="F249" t="s">
        <v>788</v>
      </c>
      <c r="G249" t="s">
        <v>49</v>
      </c>
      <c r="H249" t="s">
        <v>949</v>
      </c>
      <c r="I249" t="s">
        <v>1076</v>
      </c>
      <c r="J249">
        <v>53.522031923838988</v>
      </c>
      <c r="K249">
        <v>-113.48645746707921</v>
      </c>
      <c r="M249" s="3" t="s">
        <v>63</v>
      </c>
      <c r="N249">
        <f t="shared" si="6"/>
        <v>0</v>
      </c>
      <c r="O249">
        <f>VLOOKUP($G249,Calcs!$A$1:$G$59,6,FALSE)</f>
        <v>0.32600839082603017</v>
      </c>
      <c r="P249">
        <f>VLOOKUP($G249,Calcs!$A$1:$G$59,7,FALSE)</f>
        <v>0.69858940891292187</v>
      </c>
      <c r="Q249" t="str">
        <f t="shared" si="7"/>
        <v>No Enough Data</v>
      </c>
    </row>
    <row r="250" spans="1:17" x14ac:dyDescent="0.25">
      <c r="A250" s="1">
        <v>3401</v>
      </c>
      <c r="B250" t="s">
        <v>328</v>
      </c>
      <c r="C250">
        <v>8.5</v>
      </c>
      <c r="D250" t="s">
        <v>852</v>
      </c>
      <c r="E250">
        <v>2017</v>
      </c>
      <c r="F250" t="s">
        <v>793</v>
      </c>
      <c r="G250" t="s">
        <v>10</v>
      </c>
      <c r="H250" t="s">
        <v>959</v>
      </c>
      <c r="I250" t="s">
        <v>1095</v>
      </c>
      <c r="J250">
        <v>49.67819185502433</v>
      </c>
      <c r="K250">
        <v>-112.8858518600464</v>
      </c>
      <c r="M250" s="3" t="s">
        <v>64</v>
      </c>
      <c r="N250">
        <f t="shared" si="6"/>
        <v>0</v>
      </c>
      <c r="O250">
        <f>VLOOKUP($G250,Calcs!$A$1:$G$59,6,FALSE)</f>
        <v>19720.335023876538</v>
      </c>
      <c r="P250">
        <f>VLOOKUP($G250,Calcs!$A$1:$G$59,7,FALSE)</f>
        <v>42257.860765449725</v>
      </c>
      <c r="Q250" t="str">
        <f t="shared" si="7"/>
        <v>No Enough Data</v>
      </c>
    </row>
    <row r="251" spans="1:17" x14ac:dyDescent="0.25">
      <c r="A251" s="1">
        <v>3412</v>
      </c>
      <c r="B251" t="s">
        <v>329</v>
      </c>
      <c r="C251">
        <v>25</v>
      </c>
      <c r="D251" t="s">
        <v>796</v>
      </c>
      <c r="E251">
        <v>2027</v>
      </c>
      <c r="F251" t="s">
        <v>786</v>
      </c>
      <c r="G251" t="s">
        <v>3</v>
      </c>
      <c r="H251" t="s">
        <v>949</v>
      </c>
      <c r="I251" t="s">
        <v>1097</v>
      </c>
      <c r="J251">
        <v>53.513574465136699</v>
      </c>
      <c r="K251">
        <v>-113.51244136691091</v>
      </c>
      <c r="M251" s="3" t="s">
        <v>63</v>
      </c>
      <c r="N251">
        <f t="shared" si="6"/>
        <v>0</v>
      </c>
      <c r="O251">
        <f>VLOOKUP($G251,Calcs!$A$1:$G$59,6,FALSE)</f>
        <v>0.30309164537738104</v>
      </c>
      <c r="P251">
        <f>VLOOKUP($G251,Calcs!$A$1:$G$59,7,FALSE)</f>
        <v>0.64948209723724515</v>
      </c>
      <c r="Q251" t="str">
        <f t="shared" si="7"/>
        <v>No Enough Data</v>
      </c>
    </row>
    <row r="252" spans="1:17" x14ac:dyDescent="0.25">
      <c r="A252" s="1">
        <v>3414</v>
      </c>
      <c r="B252" t="s">
        <v>330</v>
      </c>
      <c r="C252">
        <v>20.3</v>
      </c>
      <c r="D252" t="s">
        <v>796</v>
      </c>
      <c r="E252">
        <v>2017</v>
      </c>
      <c r="F252" t="s">
        <v>787</v>
      </c>
      <c r="G252" t="s">
        <v>12</v>
      </c>
      <c r="H252" t="s">
        <v>959</v>
      </c>
      <c r="I252" t="s">
        <v>972</v>
      </c>
      <c r="J252">
        <v>53.544355759359028</v>
      </c>
      <c r="K252">
        <v>-113.4880131483078</v>
      </c>
      <c r="M252" s="3" t="s">
        <v>63</v>
      </c>
      <c r="N252">
        <f t="shared" si="6"/>
        <v>0</v>
      </c>
      <c r="O252">
        <f>VLOOKUP($G252,Calcs!$A$1:$G$59,6,FALSE)</f>
        <v>0.46666666666666662</v>
      </c>
      <c r="P252">
        <f>VLOOKUP($G252,Calcs!$A$1:$G$59,7,FALSE)</f>
        <v>1</v>
      </c>
      <c r="Q252" t="str">
        <f t="shared" si="7"/>
        <v>No Enough Data</v>
      </c>
    </row>
    <row r="253" spans="1:17" x14ac:dyDescent="0.25">
      <c r="A253" s="1">
        <v>3420</v>
      </c>
      <c r="B253" t="s">
        <v>331</v>
      </c>
      <c r="C253">
        <v>1000</v>
      </c>
      <c r="D253" t="s">
        <v>785</v>
      </c>
      <c r="E253">
        <v>2027</v>
      </c>
      <c r="F253" t="s">
        <v>788</v>
      </c>
      <c r="G253" t="s">
        <v>15</v>
      </c>
      <c r="H253" t="s">
        <v>949</v>
      </c>
      <c r="I253" t="s">
        <v>1098</v>
      </c>
      <c r="J253">
        <v>51.094864344529817</v>
      </c>
      <c r="K253">
        <v>-114.06943023204801</v>
      </c>
      <c r="M253" s="3" t="s">
        <v>63</v>
      </c>
      <c r="N253">
        <f t="shared" si="6"/>
        <v>0</v>
      </c>
      <c r="O253">
        <f>VLOOKUP($G253,Calcs!$A$1:$G$59,6,FALSE)</f>
        <v>25.242424242424242</v>
      </c>
      <c r="P253">
        <f>VLOOKUP($G253,Calcs!$A$1:$G$59,7,FALSE)</f>
        <v>54.090909090909093</v>
      </c>
      <c r="Q253" t="str">
        <f t="shared" si="7"/>
        <v>No Enough Data</v>
      </c>
    </row>
    <row r="254" spans="1:17" x14ac:dyDescent="0.25">
      <c r="A254" s="1">
        <v>3421</v>
      </c>
      <c r="B254" t="s">
        <v>332</v>
      </c>
      <c r="C254">
        <v>107</v>
      </c>
      <c r="D254" t="s">
        <v>796</v>
      </c>
      <c r="E254">
        <v>2022</v>
      </c>
      <c r="F254" t="s">
        <v>788</v>
      </c>
      <c r="G254" t="s">
        <v>49</v>
      </c>
      <c r="H254" t="s">
        <v>946</v>
      </c>
      <c r="I254" t="s">
        <v>1099</v>
      </c>
      <c r="J254">
        <v>53.517477473348187</v>
      </c>
      <c r="K254">
        <v>-113.5069710016251</v>
      </c>
      <c r="M254" s="3" t="s">
        <v>63</v>
      </c>
      <c r="N254">
        <f t="shared" si="6"/>
        <v>0</v>
      </c>
      <c r="O254">
        <f>VLOOKUP($G254,Calcs!$A$1:$G$59,6,FALSE)</f>
        <v>0.32600839082603017</v>
      </c>
      <c r="P254">
        <f>VLOOKUP($G254,Calcs!$A$1:$G$59,7,FALSE)</f>
        <v>0.69858940891292187</v>
      </c>
      <c r="Q254" t="str">
        <f t="shared" si="7"/>
        <v>No Enough Data</v>
      </c>
    </row>
    <row r="255" spans="1:17" x14ac:dyDescent="0.25">
      <c r="A255" s="1">
        <v>3428</v>
      </c>
      <c r="B255" t="s">
        <v>333</v>
      </c>
      <c r="C255">
        <v>150</v>
      </c>
      <c r="D255" t="s">
        <v>785</v>
      </c>
      <c r="E255">
        <v>2027</v>
      </c>
      <c r="F255" t="s">
        <v>790</v>
      </c>
      <c r="G255" t="s">
        <v>47</v>
      </c>
      <c r="H255" t="s">
        <v>949</v>
      </c>
      <c r="I255" t="s">
        <v>1100</v>
      </c>
      <c r="J255">
        <v>51.037831952530659</v>
      </c>
      <c r="K255">
        <v>-114.0584814548492</v>
      </c>
      <c r="M255" s="3" t="s">
        <v>63</v>
      </c>
      <c r="N255">
        <f t="shared" si="6"/>
        <v>0</v>
      </c>
      <c r="O255">
        <f>VLOOKUP($G255,Calcs!$A$1:$G$59,6,FALSE)</f>
        <v>0</v>
      </c>
      <c r="P255">
        <f>VLOOKUP($G255,Calcs!$A$1:$G$59,7,FALSE)</f>
        <v>0</v>
      </c>
      <c r="Q255" t="str">
        <f t="shared" si="7"/>
        <v>No Enough Data</v>
      </c>
    </row>
    <row r="256" spans="1:17" x14ac:dyDescent="0.25">
      <c r="A256" s="1">
        <v>3443</v>
      </c>
      <c r="B256" t="s">
        <v>334</v>
      </c>
      <c r="C256">
        <v>72</v>
      </c>
      <c r="D256" t="s">
        <v>796</v>
      </c>
      <c r="E256">
        <v>2021</v>
      </c>
      <c r="F256" t="s">
        <v>788</v>
      </c>
      <c r="G256" t="s">
        <v>42</v>
      </c>
      <c r="H256" t="s">
        <v>946</v>
      </c>
      <c r="I256" t="s">
        <v>1101</v>
      </c>
      <c r="J256">
        <v>53.606244337847762</v>
      </c>
      <c r="K256">
        <v>-113.45129907131189</v>
      </c>
      <c r="M256" s="3" t="s">
        <v>63</v>
      </c>
      <c r="N256">
        <f t="shared" si="6"/>
        <v>0</v>
      </c>
      <c r="O256">
        <f>VLOOKUP($G256,Calcs!$A$1:$G$59,6,FALSE)</f>
        <v>0.17374358974358975</v>
      </c>
      <c r="P256">
        <f>VLOOKUP($G256,Calcs!$A$1:$G$59,7,FALSE)</f>
        <v>0.37230769230769234</v>
      </c>
      <c r="Q256" t="str">
        <f t="shared" si="7"/>
        <v>No Enough Data</v>
      </c>
    </row>
    <row r="257" spans="1:17" x14ac:dyDescent="0.25">
      <c r="A257" s="1">
        <v>3444</v>
      </c>
      <c r="B257" t="s">
        <v>335</v>
      </c>
      <c r="C257">
        <v>97</v>
      </c>
      <c r="D257" t="s">
        <v>806</v>
      </c>
      <c r="E257">
        <v>2023</v>
      </c>
      <c r="F257" t="s">
        <v>801</v>
      </c>
      <c r="G257" t="s">
        <v>48</v>
      </c>
      <c r="H257" t="s">
        <v>946</v>
      </c>
      <c r="I257" t="s">
        <v>978</v>
      </c>
      <c r="J257">
        <v>52.268592964132871</v>
      </c>
      <c r="K257">
        <v>-113.8082045316696</v>
      </c>
      <c r="L257" s="3">
        <v>313200</v>
      </c>
      <c r="M257" s="3" t="s">
        <v>63</v>
      </c>
      <c r="N257">
        <f t="shared" si="6"/>
        <v>0.30970625798212009</v>
      </c>
      <c r="O257">
        <f>VLOOKUP($G257,Calcs!$A$1:$G$59,6,FALSE)</f>
        <v>0.21679438058748404</v>
      </c>
      <c r="P257">
        <f>VLOOKUP($G257,Calcs!$A$1:$G$59,7,FALSE)</f>
        <v>0.46455938697318011</v>
      </c>
      <c r="Q257" t="str">
        <f t="shared" si="7"/>
        <v>In the Range</v>
      </c>
    </row>
    <row r="258" spans="1:17" x14ac:dyDescent="0.25">
      <c r="A258" s="1">
        <v>3447</v>
      </c>
      <c r="B258" t="s">
        <v>336</v>
      </c>
      <c r="C258">
        <v>65</v>
      </c>
      <c r="D258" t="s">
        <v>796</v>
      </c>
      <c r="E258">
        <v>2023</v>
      </c>
      <c r="F258" t="s">
        <v>801</v>
      </c>
      <c r="G258" t="s">
        <v>22</v>
      </c>
      <c r="H258" t="s">
        <v>946</v>
      </c>
      <c r="I258" t="s">
        <v>1014</v>
      </c>
      <c r="J258">
        <v>53.520621069295302</v>
      </c>
      <c r="K258">
        <v>-113.6119741201401</v>
      </c>
      <c r="M258" s="3" t="s">
        <v>63</v>
      </c>
      <c r="N258">
        <f t="shared" ref="N258:N321" si="8">IFERROR(C258/L258*1000,0)</f>
        <v>0</v>
      </c>
      <c r="O258">
        <f>VLOOKUP($G258,Calcs!$A$1:$G$59,6,FALSE)</f>
        <v>1519</v>
      </c>
      <c r="P258">
        <f>VLOOKUP($G258,Calcs!$A$1:$G$59,7,FALSE)</f>
        <v>3255</v>
      </c>
      <c r="Q258" t="str">
        <f t="shared" si="7"/>
        <v>No Enough Data</v>
      </c>
    </row>
    <row r="259" spans="1:17" x14ac:dyDescent="0.25">
      <c r="A259" s="1">
        <v>3448</v>
      </c>
      <c r="B259" t="s">
        <v>337</v>
      </c>
      <c r="C259">
        <v>1050</v>
      </c>
      <c r="D259" t="s">
        <v>796</v>
      </c>
      <c r="E259">
        <v>2021</v>
      </c>
      <c r="F259" t="s">
        <v>793</v>
      </c>
      <c r="G259" t="s">
        <v>11</v>
      </c>
      <c r="H259" t="s">
        <v>949</v>
      </c>
      <c r="I259" t="s">
        <v>972</v>
      </c>
      <c r="J259">
        <v>53.456884740005393</v>
      </c>
      <c r="K259">
        <v>-113.5164391994476</v>
      </c>
      <c r="L259" s="3">
        <v>4.5</v>
      </c>
      <c r="M259" s="3" t="s">
        <v>64</v>
      </c>
      <c r="N259">
        <f t="shared" si="8"/>
        <v>233333.33333333334</v>
      </c>
      <c r="O259">
        <f>VLOOKUP($G259,Calcs!$A$1:$G$59,6,FALSE)</f>
        <v>141651.28205128203</v>
      </c>
      <c r="P259">
        <f>VLOOKUP($G259,Calcs!$A$1:$G$59,7,FALSE)</f>
        <v>303538.4615384615</v>
      </c>
      <c r="Q259" t="str">
        <f t="shared" ref="Q259:Q322" si="9">IF(N259=0,"No Enough Data",IF(N259&lt;O259,"Too Cheap",IF(N259&gt;P259,"Too Expensive","In the Range")))</f>
        <v>In the Range</v>
      </c>
    </row>
    <row r="260" spans="1:17" x14ac:dyDescent="0.25">
      <c r="A260" s="1">
        <v>3450</v>
      </c>
      <c r="B260" t="s">
        <v>338</v>
      </c>
      <c r="C260">
        <v>79.3</v>
      </c>
      <c r="D260" t="s">
        <v>798</v>
      </c>
      <c r="E260">
        <v>2027</v>
      </c>
      <c r="F260" t="s">
        <v>790</v>
      </c>
      <c r="G260" t="s">
        <v>44</v>
      </c>
      <c r="H260" t="s">
        <v>949</v>
      </c>
      <c r="I260" t="s">
        <v>991</v>
      </c>
      <c r="J260">
        <v>53.567471850835759</v>
      </c>
      <c r="K260">
        <v>-113.8812625408173</v>
      </c>
      <c r="M260" s="3" t="s">
        <v>63</v>
      </c>
      <c r="N260">
        <f t="shared" si="8"/>
        <v>0</v>
      </c>
      <c r="O260">
        <f>VLOOKUP($G260,Calcs!$A$1:$G$59,6,FALSE)</f>
        <v>0.27</v>
      </c>
      <c r="P260">
        <f>VLOOKUP($G260,Calcs!$A$1:$G$59,7,FALSE)</f>
        <v>0.57857142857142863</v>
      </c>
      <c r="Q260" t="str">
        <f t="shared" si="9"/>
        <v>No Enough Data</v>
      </c>
    </row>
    <row r="261" spans="1:17" x14ac:dyDescent="0.25">
      <c r="A261" s="1">
        <v>3455</v>
      </c>
      <c r="B261" t="s">
        <v>339</v>
      </c>
      <c r="C261">
        <v>75</v>
      </c>
      <c r="D261" t="s">
        <v>882</v>
      </c>
      <c r="E261">
        <v>2027</v>
      </c>
      <c r="F261" t="s">
        <v>793</v>
      </c>
      <c r="G261" t="s">
        <v>10</v>
      </c>
      <c r="H261" t="s">
        <v>949</v>
      </c>
      <c r="I261" t="s">
        <v>1102</v>
      </c>
      <c r="J261">
        <v>51.198448249271607</v>
      </c>
      <c r="K261">
        <v>-114.48626562953</v>
      </c>
      <c r="M261" s="3" t="s">
        <v>64</v>
      </c>
      <c r="N261">
        <f t="shared" si="8"/>
        <v>0</v>
      </c>
      <c r="O261">
        <f>VLOOKUP($G261,Calcs!$A$1:$G$59,6,FALSE)</f>
        <v>19720.335023876538</v>
      </c>
      <c r="P261">
        <f>VLOOKUP($G261,Calcs!$A$1:$G$59,7,FALSE)</f>
        <v>42257.860765449725</v>
      </c>
      <c r="Q261" t="str">
        <f t="shared" si="9"/>
        <v>No Enough Data</v>
      </c>
    </row>
    <row r="262" spans="1:17" x14ac:dyDescent="0.25">
      <c r="A262" s="1">
        <v>3456</v>
      </c>
      <c r="B262" t="s">
        <v>340</v>
      </c>
      <c r="C262">
        <v>25</v>
      </c>
      <c r="D262" t="s">
        <v>785</v>
      </c>
      <c r="E262">
        <v>2019</v>
      </c>
      <c r="F262" t="s">
        <v>790</v>
      </c>
      <c r="G262" t="s">
        <v>44</v>
      </c>
      <c r="H262" t="s">
        <v>959</v>
      </c>
      <c r="I262" t="s">
        <v>1103</v>
      </c>
      <c r="J262">
        <v>51.07939243200267</v>
      </c>
      <c r="K262">
        <v>-114.21938717365261</v>
      </c>
      <c r="M262" s="3" t="s">
        <v>63</v>
      </c>
      <c r="N262">
        <f t="shared" si="8"/>
        <v>0</v>
      </c>
      <c r="O262">
        <f>VLOOKUP($G262,Calcs!$A$1:$G$59,6,FALSE)</f>
        <v>0.27</v>
      </c>
      <c r="P262">
        <f>VLOOKUP($G262,Calcs!$A$1:$G$59,7,FALSE)</f>
        <v>0.57857142857142863</v>
      </c>
      <c r="Q262" t="str">
        <f t="shared" si="9"/>
        <v>No Enough Data</v>
      </c>
    </row>
    <row r="263" spans="1:17" x14ac:dyDescent="0.25">
      <c r="A263" s="1">
        <v>3467</v>
      </c>
      <c r="B263" t="s">
        <v>341</v>
      </c>
      <c r="C263">
        <v>25</v>
      </c>
      <c r="D263" t="s">
        <v>808</v>
      </c>
      <c r="E263">
        <v>2023</v>
      </c>
      <c r="F263" t="s">
        <v>788</v>
      </c>
      <c r="G263" t="s">
        <v>42</v>
      </c>
      <c r="H263" t="s">
        <v>949</v>
      </c>
      <c r="I263" t="s">
        <v>1104</v>
      </c>
      <c r="J263">
        <v>55.171454100915888</v>
      </c>
      <c r="K263">
        <v>-118.7979286909103</v>
      </c>
      <c r="M263" s="3" t="s">
        <v>63</v>
      </c>
      <c r="N263">
        <f t="shared" si="8"/>
        <v>0</v>
      </c>
      <c r="O263">
        <f>VLOOKUP($G263,Calcs!$A$1:$G$59,6,FALSE)</f>
        <v>0.17374358974358975</v>
      </c>
      <c r="P263">
        <f>VLOOKUP($G263,Calcs!$A$1:$G$59,7,FALSE)</f>
        <v>0.37230769230769234</v>
      </c>
      <c r="Q263" t="str">
        <f t="shared" si="9"/>
        <v>No Enough Data</v>
      </c>
    </row>
    <row r="264" spans="1:17" x14ac:dyDescent="0.25">
      <c r="A264" s="1">
        <v>3471</v>
      </c>
      <c r="B264" t="s">
        <v>342</v>
      </c>
      <c r="C264">
        <v>50.3</v>
      </c>
      <c r="D264" t="s">
        <v>796</v>
      </c>
      <c r="E264">
        <v>2020</v>
      </c>
      <c r="F264" t="s">
        <v>788</v>
      </c>
      <c r="G264" t="s">
        <v>49</v>
      </c>
      <c r="H264" t="s">
        <v>946</v>
      </c>
      <c r="I264" t="s">
        <v>1105</v>
      </c>
      <c r="J264">
        <v>53.537463739457692</v>
      </c>
      <c r="K264">
        <v>-113.5044282674789</v>
      </c>
      <c r="L264" s="3">
        <v>155000</v>
      </c>
      <c r="M264" s="3" t="s">
        <v>63</v>
      </c>
      <c r="N264">
        <f t="shared" si="8"/>
        <v>0.32451612903225802</v>
      </c>
      <c r="O264">
        <f>VLOOKUP($G264,Calcs!$A$1:$G$59,6,FALSE)</f>
        <v>0.32600839082603017</v>
      </c>
      <c r="P264">
        <f>VLOOKUP($G264,Calcs!$A$1:$G$59,7,FALSE)</f>
        <v>0.69858940891292187</v>
      </c>
      <c r="Q264" t="str">
        <f t="shared" si="9"/>
        <v>Too Cheap</v>
      </c>
    </row>
    <row r="265" spans="1:17" x14ac:dyDescent="0.25">
      <c r="A265" s="1">
        <v>3485</v>
      </c>
      <c r="B265" t="s">
        <v>343</v>
      </c>
      <c r="C265">
        <v>14.8</v>
      </c>
      <c r="D265" t="s">
        <v>883</v>
      </c>
      <c r="E265">
        <v>2021</v>
      </c>
      <c r="F265" t="s">
        <v>793</v>
      </c>
      <c r="G265" t="s">
        <v>17</v>
      </c>
      <c r="H265" t="s">
        <v>946</v>
      </c>
      <c r="I265" t="s">
        <v>1106</v>
      </c>
      <c r="J265">
        <v>51.700670930709371</v>
      </c>
      <c r="K265">
        <v>-113.2667255401611</v>
      </c>
      <c r="M265" s="3" t="s">
        <v>63</v>
      </c>
      <c r="N265">
        <f t="shared" si="8"/>
        <v>0</v>
      </c>
      <c r="O265">
        <f>VLOOKUP($G265,Calcs!$A$1:$G$59,6,FALSE)</f>
        <v>8008.8888888888878</v>
      </c>
      <c r="P265">
        <f>VLOOKUP($G265,Calcs!$A$1:$G$59,7,FALSE)</f>
        <v>17161.904761904763</v>
      </c>
      <c r="Q265" t="str">
        <f t="shared" si="9"/>
        <v>No Enough Data</v>
      </c>
    </row>
    <row r="266" spans="1:17" x14ac:dyDescent="0.25">
      <c r="A266" s="1">
        <v>3499</v>
      </c>
      <c r="B266" t="s">
        <v>344</v>
      </c>
      <c r="C266">
        <v>31.5</v>
      </c>
      <c r="D266" t="s">
        <v>796</v>
      </c>
      <c r="E266">
        <v>2021</v>
      </c>
      <c r="F266" t="s">
        <v>801</v>
      </c>
      <c r="G266" t="s">
        <v>26</v>
      </c>
      <c r="H266" t="s">
        <v>946</v>
      </c>
      <c r="I266" t="s">
        <v>1107</v>
      </c>
      <c r="J266">
        <v>53.516803256098321</v>
      </c>
      <c r="K266">
        <v>-113.5651481151581</v>
      </c>
      <c r="L266" s="3">
        <v>359000</v>
      </c>
      <c r="M266" s="3" t="s">
        <v>63</v>
      </c>
      <c r="N266">
        <f t="shared" si="8"/>
        <v>8.7743732590529241E-2</v>
      </c>
      <c r="O266">
        <f>VLOOKUP($G266,Calcs!$A$1:$G$59,6,FALSE)</f>
        <v>0.15195114196938511</v>
      </c>
      <c r="P266">
        <f>VLOOKUP($G266,Calcs!$A$1:$G$59,7,FALSE)</f>
        <v>0.3256095899343967</v>
      </c>
      <c r="Q266" t="str">
        <f t="shared" si="9"/>
        <v>Too Cheap</v>
      </c>
    </row>
    <row r="267" spans="1:17" x14ac:dyDescent="0.25">
      <c r="A267" s="1">
        <v>3500</v>
      </c>
      <c r="B267" t="s">
        <v>345</v>
      </c>
      <c r="C267">
        <v>16</v>
      </c>
      <c r="D267" t="s">
        <v>796</v>
      </c>
      <c r="E267">
        <v>2021</v>
      </c>
      <c r="F267" t="s">
        <v>801</v>
      </c>
      <c r="G267" t="s">
        <v>48</v>
      </c>
      <c r="H267" t="s">
        <v>946</v>
      </c>
      <c r="I267" t="s">
        <v>1108</v>
      </c>
      <c r="J267">
        <v>53.550147103032259</v>
      </c>
      <c r="K267">
        <v>-113.4908080101013</v>
      </c>
      <c r="M267" s="3" t="s">
        <v>63</v>
      </c>
      <c r="N267">
        <f t="shared" si="8"/>
        <v>0</v>
      </c>
      <c r="O267">
        <f>VLOOKUP($G267,Calcs!$A$1:$G$59,6,FALSE)</f>
        <v>0.21679438058748404</v>
      </c>
      <c r="P267">
        <f>VLOOKUP($G267,Calcs!$A$1:$G$59,7,FALSE)</f>
        <v>0.46455938697318011</v>
      </c>
      <c r="Q267" t="str">
        <f t="shared" si="9"/>
        <v>No Enough Data</v>
      </c>
    </row>
    <row r="268" spans="1:17" x14ac:dyDescent="0.25">
      <c r="A268" s="1">
        <v>3515</v>
      </c>
      <c r="B268" t="s">
        <v>346</v>
      </c>
      <c r="C268">
        <v>7.7</v>
      </c>
      <c r="D268" t="s">
        <v>871</v>
      </c>
      <c r="E268">
        <v>2021</v>
      </c>
      <c r="F268" t="s">
        <v>793</v>
      </c>
      <c r="G268" t="s">
        <v>10</v>
      </c>
      <c r="H268" t="s">
        <v>946</v>
      </c>
      <c r="I268" t="s">
        <v>1109</v>
      </c>
      <c r="J268">
        <v>49.020533358796591</v>
      </c>
      <c r="K268">
        <v>-114.04632568359381</v>
      </c>
      <c r="M268" s="3" t="s">
        <v>64</v>
      </c>
      <c r="N268">
        <f t="shared" si="8"/>
        <v>0</v>
      </c>
      <c r="O268">
        <f>VLOOKUP($G268,Calcs!$A$1:$G$59,6,FALSE)</f>
        <v>19720.335023876538</v>
      </c>
      <c r="P268">
        <f>VLOOKUP($G268,Calcs!$A$1:$G$59,7,FALSE)</f>
        <v>42257.860765449725</v>
      </c>
      <c r="Q268" t="str">
        <f t="shared" si="9"/>
        <v>No Enough Data</v>
      </c>
    </row>
    <row r="269" spans="1:17" x14ac:dyDescent="0.25">
      <c r="A269" s="1">
        <v>3521</v>
      </c>
      <c r="B269" t="s">
        <v>347</v>
      </c>
      <c r="C269">
        <v>9</v>
      </c>
      <c r="D269" t="s">
        <v>796</v>
      </c>
      <c r="E269">
        <v>2027</v>
      </c>
      <c r="F269" t="s">
        <v>788</v>
      </c>
      <c r="G269" t="s">
        <v>42</v>
      </c>
      <c r="H269" t="s">
        <v>949</v>
      </c>
      <c r="I269" t="s">
        <v>1110</v>
      </c>
      <c r="J269">
        <v>53.636734078035893</v>
      </c>
      <c r="K269">
        <v>-113.464581966582</v>
      </c>
      <c r="M269" s="3" t="s">
        <v>63</v>
      </c>
      <c r="N269">
        <f t="shared" si="8"/>
        <v>0</v>
      </c>
      <c r="O269">
        <f>VLOOKUP($G269,Calcs!$A$1:$G$59,6,FALSE)</f>
        <v>0.17374358974358975</v>
      </c>
      <c r="P269">
        <f>VLOOKUP($G269,Calcs!$A$1:$G$59,7,FALSE)</f>
        <v>0.37230769230769234</v>
      </c>
      <c r="Q269" t="str">
        <f t="shared" si="9"/>
        <v>No Enough Data</v>
      </c>
    </row>
    <row r="270" spans="1:17" x14ac:dyDescent="0.25">
      <c r="A270" s="1">
        <v>3528</v>
      </c>
      <c r="B270" t="s">
        <v>348</v>
      </c>
      <c r="C270">
        <v>80</v>
      </c>
      <c r="D270" t="s">
        <v>808</v>
      </c>
      <c r="E270">
        <v>2022</v>
      </c>
      <c r="F270" t="s">
        <v>801</v>
      </c>
      <c r="G270" t="s">
        <v>29</v>
      </c>
      <c r="H270" t="s">
        <v>946</v>
      </c>
      <c r="I270" t="s">
        <v>1111</v>
      </c>
      <c r="J270">
        <v>55.182159669941747</v>
      </c>
      <c r="K270">
        <v>-118.8131126761436</v>
      </c>
      <c r="M270" s="3" t="s">
        <v>63</v>
      </c>
      <c r="N270">
        <f t="shared" si="8"/>
        <v>0</v>
      </c>
      <c r="O270">
        <f>VLOOKUP($G270,Calcs!$A$1:$G$59,6,FALSE)</f>
        <v>0.30570776255707754</v>
      </c>
      <c r="P270">
        <f>VLOOKUP($G270,Calcs!$A$1:$G$59,7,FALSE)</f>
        <v>0.65508806262230912</v>
      </c>
      <c r="Q270" t="str">
        <f t="shared" si="9"/>
        <v>No Enough Data</v>
      </c>
    </row>
    <row r="271" spans="1:17" x14ac:dyDescent="0.25">
      <c r="A271" s="1">
        <v>3530</v>
      </c>
      <c r="B271" t="s">
        <v>349</v>
      </c>
      <c r="C271">
        <v>21.3</v>
      </c>
      <c r="D271" t="s">
        <v>884</v>
      </c>
      <c r="E271">
        <v>2020</v>
      </c>
      <c r="F271" t="s">
        <v>793</v>
      </c>
      <c r="G271" t="s">
        <v>10</v>
      </c>
      <c r="H271" t="s">
        <v>946</v>
      </c>
      <c r="I271" t="s">
        <v>957</v>
      </c>
      <c r="J271">
        <v>51.64928423899007</v>
      </c>
      <c r="K271">
        <v>-112.90450662374499</v>
      </c>
      <c r="M271" s="3" t="s">
        <v>64</v>
      </c>
      <c r="N271">
        <f t="shared" si="8"/>
        <v>0</v>
      </c>
      <c r="O271">
        <f>VLOOKUP($G271,Calcs!$A$1:$G$59,6,FALSE)</f>
        <v>19720.335023876538</v>
      </c>
      <c r="P271">
        <f>VLOOKUP($G271,Calcs!$A$1:$G$59,7,FALSE)</f>
        <v>42257.860765449725</v>
      </c>
      <c r="Q271" t="str">
        <f t="shared" si="9"/>
        <v>No Enough Data</v>
      </c>
    </row>
    <row r="272" spans="1:17" x14ac:dyDescent="0.25">
      <c r="A272" s="1">
        <v>3534</v>
      </c>
      <c r="B272" t="s">
        <v>350</v>
      </c>
      <c r="C272">
        <v>20.9</v>
      </c>
      <c r="D272" t="s">
        <v>885</v>
      </c>
      <c r="E272">
        <v>2020</v>
      </c>
      <c r="F272" t="s">
        <v>793</v>
      </c>
      <c r="G272" t="s">
        <v>21</v>
      </c>
      <c r="H272" t="s">
        <v>946</v>
      </c>
      <c r="I272" t="s">
        <v>994</v>
      </c>
      <c r="J272">
        <v>50.572044684680783</v>
      </c>
      <c r="K272">
        <v>-113.8933086427278</v>
      </c>
      <c r="M272" s="3" t="s">
        <v>65</v>
      </c>
      <c r="N272">
        <f t="shared" si="8"/>
        <v>0</v>
      </c>
      <c r="O272">
        <f>VLOOKUP($G272,Calcs!$A$1:$G$59,6,FALSE)</f>
        <v>4919.9475878787871</v>
      </c>
      <c r="P272">
        <f>VLOOKUP($G272,Calcs!$A$1:$G$59,7,FALSE)</f>
        <v>10542.744831168831</v>
      </c>
      <c r="Q272" t="str">
        <f t="shared" si="9"/>
        <v>No Enough Data</v>
      </c>
    </row>
    <row r="273" spans="1:17" x14ac:dyDescent="0.25">
      <c r="A273" s="1">
        <v>3535</v>
      </c>
      <c r="B273" t="s">
        <v>351</v>
      </c>
      <c r="C273">
        <v>20.7</v>
      </c>
      <c r="D273" t="s">
        <v>886</v>
      </c>
      <c r="E273">
        <v>2021</v>
      </c>
      <c r="F273" t="s">
        <v>801</v>
      </c>
      <c r="G273" t="s">
        <v>24</v>
      </c>
      <c r="H273" t="s">
        <v>946</v>
      </c>
      <c r="I273" t="s">
        <v>1074</v>
      </c>
      <c r="J273">
        <v>55.433136980686797</v>
      </c>
      <c r="K273">
        <v>-116.4744195342064</v>
      </c>
      <c r="L273" s="3">
        <v>30000</v>
      </c>
      <c r="M273" s="3" t="s">
        <v>63</v>
      </c>
      <c r="N273">
        <f t="shared" si="8"/>
        <v>0.69</v>
      </c>
      <c r="O273">
        <f>VLOOKUP($G273,Calcs!$A$1:$G$59,6,FALSE)</f>
        <v>1.267359977324263</v>
      </c>
      <c r="P273">
        <f>VLOOKUP($G273,Calcs!$A$1:$G$59,7,FALSE)</f>
        <v>2.7157713799805636</v>
      </c>
      <c r="Q273" t="str">
        <f t="shared" si="9"/>
        <v>Too Cheap</v>
      </c>
    </row>
    <row r="274" spans="1:17" x14ac:dyDescent="0.25">
      <c r="A274" s="1">
        <v>3539</v>
      </c>
      <c r="B274" t="s">
        <v>352</v>
      </c>
      <c r="C274">
        <v>22.2</v>
      </c>
      <c r="D274" t="s">
        <v>794</v>
      </c>
      <c r="E274">
        <v>2018</v>
      </c>
      <c r="F274" t="s">
        <v>787</v>
      </c>
      <c r="G274" t="s">
        <v>38</v>
      </c>
      <c r="H274" t="s">
        <v>959</v>
      </c>
      <c r="I274" t="s">
        <v>1112</v>
      </c>
      <c r="J274">
        <v>53.526707958742698</v>
      </c>
      <c r="K274">
        <v>-113.2989911735058</v>
      </c>
      <c r="M274" s="3" t="s">
        <v>63</v>
      </c>
      <c r="N274">
        <f t="shared" si="8"/>
        <v>0</v>
      </c>
      <c r="O274">
        <f>VLOOKUP($G274,Calcs!$A$1:$G$59,6,FALSE)</f>
        <v>0.217</v>
      </c>
      <c r="P274">
        <f>VLOOKUP($G274,Calcs!$A$1:$G$59,7,FALSE)</f>
        <v>0.46499999999999997</v>
      </c>
      <c r="Q274" t="str">
        <f t="shared" si="9"/>
        <v>No Enough Data</v>
      </c>
    </row>
    <row r="275" spans="1:17" x14ac:dyDescent="0.25">
      <c r="A275" s="1">
        <v>3546</v>
      </c>
      <c r="B275" t="s">
        <v>353</v>
      </c>
      <c r="C275">
        <v>70</v>
      </c>
      <c r="D275" t="s">
        <v>785</v>
      </c>
      <c r="E275">
        <v>2019</v>
      </c>
      <c r="F275" t="s">
        <v>786</v>
      </c>
      <c r="G275" t="s">
        <v>3</v>
      </c>
      <c r="H275" t="s">
        <v>959</v>
      </c>
      <c r="I275" t="s">
        <v>1113</v>
      </c>
      <c r="J275">
        <v>51.050464069956561</v>
      </c>
      <c r="K275">
        <v>-114.07572671771049</v>
      </c>
      <c r="M275" s="3" t="s">
        <v>63</v>
      </c>
      <c r="N275">
        <f t="shared" si="8"/>
        <v>0</v>
      </c>
      <c r="O275">
        <f>VLOOKUP($G275,Calcs!$A$1:$G$59,6,FALSE)</f>
        <v>0.30309164537738104</v>
      </c>
      <c r="P275">
        <f>VLOOKUP($G275,Calcs!$A$1:$G$59,7,FALSE)</f>
        <v>0.64948209723724515</v>
      </c>
      <c r="Q275" t="str">
        <f t="shared" si="9"/>
        <v>No Enough Data</v>
      </c>
    </row>
    <row r="276" spans="1:17" x14ac:dyDescent="0.25">
      <c r="A276" s="1">
        <v>3548</v>
      </c>
      <c r="B276" t="s">
        <v>354</v>
      </c>
      <c r="C276">
        <v>94</v>
      </c>
      <c r="D276" t="s">
        <v>799</v>
      </c>
      <c r="E276">
        <v>2022</v>
      </c>
      <c r="F276" t="s">
        <v>793</v>
      </c>
      <c r="G276" t="s">
        <v>10</v>
      </c>
      <c r="H276" t="s">
        <v>946</v>
      </c>
      <c r="I276" t="s">
        <v>985</v>
      </c>
      <c r="J276">
        <v>56.657721410395382</v>
      </c>
      <c r="K276">
        <v>-111.25522971153261</v>
      </c>
      <c r="M276" s="3" t="s">
        <v>64</v>
      </c>
      <c r="N276">
        <f t="shared" si="8"/>
        <v>0</v>
      </c>
      <c r="O276">
        <f>VLOOKUP($G276,Calcs!$A$1:$G$59,6,FALSE)</f>
        <v>19720.335023876538</v>
      </c>
      <c r="P276">
        <f>VLOOKUP($G276,Calcs!$A$1:$G$59,7,FALSE)</f>
        <v>42257.860765449725</v>
      </c>
      <c r="Q276" t="str">
        <f t="shared" si="9"/>
        <v>No Enough Data</v>
      </c>
    </row>
    <row r="277" spans="1:17" x14ac:dyDescent="0.25">
      <c r="A277" s="1">
        <v>3556</v>
      </c>
      <c r="B277" t="s">
        <v>355</v>
      </c>
      <c r="C277">
        <v>563</v>
      </c>
      <c r="D277" t="s">
        <v>799</v>
      </c>
      <c r="E277">
        <v>2020</v>
      </c>
      <c r="F277" t="s">
        <v>844</v>
      </c>
      <c r="G277" t="s">
        <v>32</v>
      </c>
      <c r="H277" t="s">
        <v>946</v>
      </c>
      <c r="I277" t="s">
        <v>1114</v>
      </c>
      <c r="J277">
        <v>57.427717878979657</v>
      </c>
      <c r="K277">
        <v>-111.1876487731934</v>
      </c>
      <c r="L277" s="3">
        <v>20000</v>
      </c>
      <c r="M277" s="3" t="s">
        <v>67</v>
      </c>
      <c r="N277">
        <f t="shared" si="8"/>
        <v>28.150000000000002</v>
      </c>
      <c r="O277">
        <f>VLOOKUP($G277,Calcs!$A$1:$G$59,6,FALSE)</f>
        <v>16.012499999999999</v>
      </c>
      <c r="P277">
        <f>VLOOKUP($G277,Calcs!$A$1:$G$59,7,FALSE)</f>
        <v>34.3125</v>
      </c>
      <c r="Q277" t="str">
        <f t="shared" si="9"/>
        <v>In the Range</v>
      </c>
    </row>
    <row r="278" spans="1:17" x14ac:dyDescent="0.25">
      <c r="A278" s="1">
        <v>3566</v>
      </c>
      <c r="B278" t="s">
        <v>356</v>
      </c>
      <c r="C278">
        <v>249</v>
      </c>
      <c r="D278" t="s">
        <v>796</v>
      </c>
      <c r="E278">
        <v>2022</v>
      </c>
      <c r="F278" t="s">
        <v>801</v>
      </c>
      <c r="G278" t="s">
        <v>24</v>
      </c>
      <c r="H278" t="s">
        <v>946</v>
      </c>
      <c r="I278" t="s">
        <v>1068</v>
      </c>
      <c r="J278">
        <v>53.525530353349183</v>
      </c>
      <c r="K278">
        <v>-113.5234706103802</v>
      </c>
      <c r="M278" s="3" t="s">
        <v>63</v>
      </c>
      <c r="N278">
        <f t="shared" si="8"/>
        <v>0</v>
      </c>
      <c r="O278">
        <f>VLOOKUP($G278,Calcs!$A$1:$G$59,6,FALSE)</f>
        <v>1.267359977324263</v>
      </c>
      <c r="P278">
        <f>VLOOKUP($G278,Calcs!$A$1:$G$59,7,FALSE)</f>
        <v>2.7157713799805636</v>
      </c>
      <c r="Q278" t="str">
        <f t="shared" si="9"/>
        <v>No Enough Data</v>
      </c>
    </row>
    <row r="279" spans="1:17" x14ac:dyDescent="0.25">
      <c r="A279" s="1">
        <v>3568</v>
      </c>
      <c r="B279" t="s">
        <v>357</v>
      </c>
      <c r="C279">
        <v>13</v>
      </c>
      <c r="D279" t="s">
        <v>800</v>
      </c>
      <c r="E279">
        <v>2021</v>
      </c>
      <c r="F279" t="s">
        <v>801</v>
      </c>
      <c r="G279" t="s">
        <v>20</v>
      </c>
      <c r="H279" t="s">
        <v>946</v>
      </c>
      <c r="I279" t="s">
        <v>975</v>
      </c>
      <c r="J279">
        <v>53.253345544198901</v>
      </c>
      <c r="K279">
        <v>-113.5437266528606</v>
      </c>
      <c r="L279" s="3">
        <v>1900</v>
      </c>
      <c r="M279" s="3" t="s">
        <v>63</v>
      </c>
      <c r="N279">
        <f t="shared" si="8"/>
        <v>6.8421052631578947</v>
      </c>
      <c r="O279">
        <f>VLOOKUP($G279,Calcs!$A$1:$G$59,6,FALSE)</f>
        <v>1.4873122195022439</v>
      </c>
      <c r="P279">
        <f>VLOOKUP($G279,Calcs!$A$1:$G$59,7,FALSE)</f>
        <v>3.1870976132190947</v>
      </c>
      <c r="Q279" t="str">
        <f t="shared" si="9"/>
        <v>Too Expensive</v>
      </c>
    </row>
    <row r="280" spans="1:17" x14ac:dyDescent="0.25">
      <c r="A280" s="1">
        <v>3576</v>
      </c>
      <c r="B280" t="s">
        <v>358</v>
      </c>
      <c r="C280">
        <v>81</v>
      </c>
      <c r="D280" t="s">
        <v>796</v>
      </c>
      <c r="E280">
        <v>2020</v>
      </c>
      <c r="F280" t="s">
        <v>801</v>
      </c>
      <c r="G280" t="s">
        <v>24</v>
      </c>
      <c r="H280" t="s">
        <v>946</v>
      </c>
      <c r="I280" t="s">
        <v>1068</v>
      </c>
      <c r="J280">
        <v>53.521934428284943</v>
      </c>
      <c r="K280">
        <v>-113.5307984054089</v>
      </c>
      <c r="M280" s="3" t="s">
        <v>63</v>
      </c>
      <c r="N280">
        <f t="shared" si="8"/>
        <v>0</v>
      </c>
      <c r="O280">
        <f>VLOOKUP($G280,Calcs!$A$1:$G$59,6,FALSE)</f>
        <v>1.267359977324263</v>
      </c>
      <c r="P280">
        <f>VLOOKUP($G280,Calcs!$A$1:$G$59,7,FALSE)</f>
        <v>2.7157713799805636</v>
      </c>
      <c r="Q280" t="str">
        <f t="shared" si="9"/>
        <v>No Enough Data</v>
      </c>
    </row>
    <row r="281" spans="1:17" x14ac:dyDescent="0.25">
      <c r="A281" s="1">
        <v>3577</v>
      </c>
      <c r="B281" t="s">
        <v>359</v>
      </c>
      <c r="C281">
        <v>2000</v>
      </c>
      <c r="D281" t="s">
        <v>796</v>
      </c>
      <c r="E281">
        <v>2027</v>
      </c>
      <c r="F281" t="s">
        <v>801</v>
      </c>
      <c r="G281" t="s">
        <v>22</v>
      </c>
      <c r="H281" t="s">
        <v>949</v>
      </c>
      <c r="I281" t="s">
        <v>1014</v>
      </c>
      <c r="J281">
        <v>53.422114254381533</v>
      </c>
      <c r="K281">
        <v>-113.54498863220211</v>
      </c>
      <c r="M281" s="3" t="s">
        <v>63</v>
      </c>
      <c r="N281">
        <f t="shared" si="8"/>
        <v>0</v>
      </c>
      <c r="O281">
        <f>VLOOKUP($G281,Calcs!$A$1:$G$59,6,FALSE)</f>
        <v>1519</v>
      </c>
      <c r="P281">
        <f>VLOOKUP($G281,Calcs!$A$1:$G$59,7,FALSE)</f>
        <v>3255</v>
      </c>
      <c r="Q281" t="str">
        <f t="shared" si="9"/>
        <v>No Enough Data</v>
      </c>
    </row>
    <row r="282" spans="1:17" x14ac:dyDescent="0.25">
      <c r="A282" s="1">
        <v>3579</v>
      </c>
      <c r="B282" t="s">
        <v>360</v>
      </c>
      <c r="C282">
        <v>10000</v>
      </c>
      <c r="D282" t="s">
        <v>887</v>
      </c>
      <c r="E282">
        <v>2020</v>
      </c>
      <c r="F282" t="s">
        <v>844</v>
      </c>
      <c r="G282" t="s">
        <v>39</v>
      </c>
      <c r="H282" t="s">
        <v>946</v>
      </c>
      <c r="I282" t="s">
        <v>1115</v>
      </c>
      <c r="J282">
        <v>52.635032173014302</v>
      </c>
      <c r="K282">
        <v>-111.27543210983281</v>
      </c>
      <c r="L282" s="3">
        <v>1897</v>
      </c>
      <c r="M282" s="3" t="s">
        <v>64</v>
      </c>
      <c r="N282">
        <f t="shared" si="8"/>
        <v>5271.4812862414337</v>
      </c>
      <c r="O282">
        <f>VLOOKUP($G282,Calcs!$A$1:$G$59,6,FALSE)</f>
        <v>3547.9483773979364</v>
      </c>
      <c r="P282">
        <f>VLOOKUP($G282,Calcs!$A$1:$G$59,7,FALSE)</f>
        <v>7602.7465229955787</v>
      </c>
      <c r="Q282" t="str">
        <f t="shared" si="9"/>
        <v>In the Range</v>
      </c>
    </row>
    <row r="283" spans="1:17" x14ac:dyDescent="0.25">
      <c r="A283" s="1">
        <v>3580</v>
      </c>
      <c r="B283" t="s">
        <v>361</v>
      </c>
      <c r="C283">
        <v>12.8</v>
      </c>
      <c r="D283" t="s">
        <v>800</v>
      </c>
      <c r="E283">
        <v>2018</v>
      </c>
      <c r="F283" t="s">
        <v>788</v>
      </c>
      <c r="G283" t="s">
        <v>6</v>
      </c>
      <c r="H283" t="s">
        <v>959</v>
      </c>
      <c r="I283" t="s">
        <v>1116</v>
      </c>
      <c r="J283">
        <v>53.260039227651859</v>
      </c>
      <c r="K283">
        <v>-113.5589012503624</v>
      </c>
      <c r="M283" s="3" t="s">
        <v>63</v>
      </c>
      <c r="N283">
        <f t="shared" si="8"/>
        <v>0</v>
      </c>
      <c r="O283">
        <f>VLOOKUP($G283,Calcs!$A$1:$G$59,6,FALSE)</f>
        <v>2.3333333333333331E-2</v>
      </c>
      <c r="P283">
        <f>VLOOKUP($G283,Calcs!$A$1:$G$59,7,FALSE)</f>
        <v>0.05</v>
      </c>
      <c r="Q283" t="str">
        <f t="shared" si="9"/>
        <v>No Enough Data</v>
      </c>
    </row>
    <row r="284" spans="1:17" x14ac:dyDescent="0.25">
      <c r="A284" s="1">
        <v>3582</v>
      </c>
      <c r="B284" t="s">
        <v>362</v>
      </c>
      <c r="C284">
        <v>250</v>
      </c>
      <c r="D284" t="s">
        <v>888</v>
      </c>
      <c r="E284">
        <v>2020</v>
      </c>
      <c r="F284" t="s">
        <v>859</v>
      </c>
      <c r="G284" t="s">
        <v>41</v>
      </c>
      <c r="H284" t="s">
        <v>949</v>
      </c>
      <c r="I284" t="s">
        <v>1117</v>
      </c>
      <c r="J284">
        <v>49.330000898604162</v>
      </c>
      <c r="K284">
        <v>-112.9246044158936</v>
      </c>
      <c r="L284" s="3">
        <v>300</v>
      </c>
      <c r="M284" s="3" t="s">
        <v>69</v>
      </c>
      <c r="N284">
        <f t="shared" si="8"/>
        <v>833.33333333333337</v>
      </c>
      <c r="O284">
        <f>VLOOKUP($G284,Calcs!$A$1:$G$59,6,FALSE)</f>
        <v>1060.3728732233635</v>
      </c>
      <c r="P284">
        <f>VLOOKUP($G284,Calcs!$A$1:$G$59,7,FALSE)</f>
        <v>2272.2275854786358</v>
      </c>
      <c r="Q284" t="str">
        <f t="shared" si="9"/>
        <v>Too Cheap</v>
      </c>
    </row>
    <row r="285" spans="1:17" x14ac:dyDescent="0.25">
      <c r="A285" s="1">
        <v>3587</v>
      </c>
      <c r="B285" t="s">
        <v>363</v>
      </c>
      <c r="C285">
        <v>80</v>
      </c>
      <c r="D285" t="s">
        <v>785</v>
      </c>
      <c r="E285">
        <v>2020</v>
      </c>
      <c r="F285" t="s">
        <v>793</v>
      </c>
      <c r="G285" t="s">
        <v>18</v>
      </c>
      <c r="H285" t="s">
        <v>946</v>
      </c>
      <c r="I285" t="s">
        <v>1118</v>
      </c>
      <c r="J285">
        <v>51.044050369220912</v>
      </c>
      <c r="K285">
        <v>-114.05579656362529</v>
      </c>
      <c r="M285" s="3" t="s">
        <v>63</v>
      </c>
      <c r="N285">
        <f t="shared" si="8"/>
        <v>0</v>
      </c>
      <c r="O285">
        <f>VLOOKUP($G285,Calcs!$A$1:$G$59,6,FALSE)</f>
        <v>599.375</v>
      </c>
      <c r="P285">
        <f>VLOOKUP($G285,Calcs!$A$1:$G$59,7,FALSE)</f>
        <v>1284.375</v>
      </c>
      <c r="Q285" t="str">
        <f t="shared" si="9"/>
        <v>No Enough Data</v>
      </c>
    </row>
    <row r="286" spans="1:17" x14ac:dyDescent="0.25">
      <c r="A286" s="1">
        <v>3588</v>
      </c>
      <c r="B286" t="s">
        <v>364</v>
      </c>
      <c r="C286">
        <v>114.5</v>
      </c>
      <c r="D286" t="s">
        <v>832</v>
      </c>
      <c r="E286">
        <v>2020</v>
      </c>
      <c r="F286" t="s">
        <v>844</v>
      </c>
      <c r="G286" t="s">
        <v>33</v>
      </c>
      <c r="H286" t="s">
        <v>949</v>
      </c>
      <c r="I286" t="s">
        <v>1119</v>
      </c>
      <c r="J286">
        <v>51.953227464885352</v>
      </c>
      <c r="K286">
        <v>-114.02159973979001</v>
      </c>
      <c r="L286" s="3">
        <v>2800</v>
      </c>
      <c r="M286" s="3" t="s">
        <v>67</v>
      </c>
      <c r="N286">
        <f t="shared" si="8"/>
        <v>40.892857142857139</v>
      </c>
      <c r="O286">
        <f>VLOOKUP($G286,Calcs!$A$1:$G$59,6,FALSE)</f>
        <v>22.577112139357645</v>
      </c>
      <c r="P286">
        <f>VLOOKUP($G286,Calcs!$A$1:$G$59,7,FALSE)</f>
        <v>48.379526012909245</v>
      </c>
      <c r="Q286" t="str">
        <f t="shared" si="9"/>
        <v>In the Range</v>
      </c>
    </row>
    <row r="287" spans="1:17" x14ac:dyDescent="0.25">
      <c r="A287" s="1">
        <v>3590</v>
      </c>
      <c r="B287" t="s">
        <v>365</v>
      </c>
      <c r="C287">
        <v>82</v>
      </c>
      <c r="D287" t="s">
        <v>818</v>
      </c>
      <c r="E287">
        <v>2021</v>
      </c>
      <c r="F287" t="s">
        <v>790</v>
      </c>
      <c r="G287" t="s">
        <v>52</v>
      </c>
      <c r="H287" t="s">
        <v>949</v>
      </c>
      <c r="I287" t="s">
        <v>989</v>
      </c>
      <c r="J287">
        <v>51.284384171006032</v>
      </c>
      <c r="K287">
        <v>-113.9930838346481</v>
      </c>
      <c r="M287" s="3" t="s">
        <v>63</v>
      </c>
      <c r="N287">
        <f t="shared" si="8"/>
        <v>0</v>
      </c>
      <c r="O287">
        <f>VLOOKUP($G287,Calcs!$A$1:$G$59,6,FALSE)</f>
        <v>0.44778997681131982</v>
      </c>
      <c r="P287">
        <f>VLOOKUP($G287,Calcs!$A$1:$G$59,7,FALSE)</f>
        <v>0.95954995030997114</v>
      </c>
      <c r="Q287" t="str">
        <f t="shared" si="9"/>
        <v>No Enough Data</v>
      </c>
    </row>
    <row r="288" spans="1:17" x14ac:dyDescent="0.25">
      <c r="A288" s="1">
        <v>3591</v>
      </c>
      <c r="B288" t="s">
        <v>366</v>
      </c>
      <c r="C288">
        <v>100</v>
      </c>
      <c r="D288" t="s">
        <v>867</v>
      </c>
      <c r="E288">
        <v>2020</v>
      </c>
      <c r="F288" t="s">
        <v>844</v>
      </c>
      <c r="G288" t="s">
        <v>33</v>
      </c>
      <c r="H288" t="s">
        <v>949</v>
      </c>
      <c r="I288" t="s">
        <v>1120</v>
      </c>
      <c r="J288">
        <v>53.764289407683272</v>
      </c>
      <c r="K288">
        <v>-113.1261777877808</v>
      </c>
      <c r="L288" s="3">
        <v>2500</v>
      </c>
      <c r="M288" s="3" t="s">
        <v>67</v>
      </c>
      <c r="N288">
        <f t="shared" si="8"/>
        <v>40</v>
      </c>
      <c r="O288">
        <f>VLOOKUP($G288,Calcs!$A$1:$G$59,6,FALSE)</f>
        <v>22.577112139357645</v>
      </c>
      <c r="P288">
        <f>VLOOKUP($G288,Calcs!$A$1:$G$59,7,FALSE)</f>
        <v>48.379526012909245</v>
      </c>
      <c r="Q288" t="str">
        <f t="shared" si="9"/>
        <v>In the Range</v>
      </c>
    </row>
    <row r="289" spans="1:17" x14ac:dyDescent="0.25">
      <c r="A289" s="1">
        <v>3592</v>
      </c>
      <c r="B289" t="s">
        <v>367</v>
      </c>
      <c r="C289">
        <v>40.700000000000003</v>
      </c>
      <c r="D289" t="s">
        <v>796</v>
      </c>
      <c r="E289">
        <v>2020</v>
      </c>
      <c r="F289" t="s">
        <v>788</v>
      </c>
      <c r="G289" t="s">
        <v>49</v>
      </c>
      <c r="H289" t="s">
        <v>946</v>
      </c>
      <c r="I289" t="s">
        <v>1121</v>
      </c>
      <c r="J289">
        <v>53.539637316403557</v>
      </c>
      <c r="K289">
        <v>-113.51067110896111</v>
      </c>
      <c r="M289" s="3" t="s">
        <v>63</v>
      </c>
      <c r="N289">
        <f t="shared" si="8"/>
        <v>0</v>
      </c>
      <c r="O289">
        <f>VLOOKUP($G289,Calcs!$A$1:$G$59,6,FALSE)</f>
        <v>0.32600839082603017</v>
      </c>
      <c r="P289">
        <f>VLOOKUP($G289,Calcs!$A$1:$G$59,7,FALSE)</f>
        <v>0.69858940891292187</v>
      </c>
      <c r="Q289" t="str">
        <f t="shared" si="9"/>
        <v>No Enough Data</v>
      </c>
    </row>
    <row r="290" spans="1:17" x14ac:dyDescent="0.25">
      <c r="A290" s="1">
        <v>3595</v>
      </c>
      <c r="B290" t="s">
        <v>368</v>
      </c>
      <c r="C290">
        <v>28</v>
      </c>
      <c r="D290" t="s">
        <v>785</v>
      </c>
      <c r="E290">
        <v>2021</v>
      </c>
      <c r="F290" t="s">
        <v>786</v>
      </c>
      <c r="G290" t="s">
        <v>3</v>
      </c>
      <c r="H290" t="s">
        <v>949</v>
      </c>
      <c r="I290" t="s">
        <v>1122</v>
      </c>
      <c r="J290">
        <v>51.037609954519517</v>
      </c>
      <c r="K290">
        <v>-114.0810465816685</v>
      </c>
      <c r="L290" s="3">
        <v>160000</v>
      </c>
      <c r="M290" s="3" t="s">
        <v>63</v>
      </c>
      <c r="N290">
        <f t="shared" si="8"/>
        <v>0.17499999999999999</v>
      </c>
      <c r="O290">
        <f>VLOOKUP($G290,Calcs!$A$1:$G$59,6,FALSE)</f>
        <v>0.30309164537738104</v>
      </c>
      <c r="P290">
        <f>VLOOKUP($G290,Calcs!$A$1:$G$59,7,FALSE)</f>
        <v>0.64948209723724515</v>
      </c>
      <c r="Q290" t="str">
        <f t="shared" si="9"/>
        <v>Too Cheap</v>
      </c>
    </row>
    <row r="291" spans="1:17" x14ac:dyDescent="0.25">
      <c r="A291" s="1">
        <v>3599</v>
      </c>
      <c r="B291" t="s">
        <v>369</v>
      </c>
      <c r="C291">
        <v>11.1</v>
      </c>
      <c r="D291" t="s">
        <v>889</v>
      </c>
      <c r="E291">
        <v>2020</v>
      </c>
      <c r="F291" t="s">
        <v>793</v>
      </c>
      <c r="G291" t="s">
        <v>17</v>
      </c>
      <c r="H291" t="s">
        <v>946</v>
      </c>
      <c r="I291" t="s">
        <v>1123</v>
      </c>
      <c r="J291">
        <v>53.987274983796013</v>
      </c>
      <c r="K291">
        <v>-111.29070997238161</v>
      </c>
      <c r="M291" s="3" t="s">
        <v>63</v>
      </c>
      <c r="N291">
        <f t="shared" si="8"/>
        <v>0</v>
      </c>
      <c r="O291">
        <f>VLOOKUP($G291,Calcs!$A$1:$G$59,6,FALSE)</f>
        <v>8008.8888888888878</v>
      </c>
      <c r="P291">
        <f>VLOOKUP($G291,Calcs!$A$1:$G$59,7,FALSE)</f>
        <v>17161.904761904763</v>
      </c>
      <c r="Q291" t="str">
        <f t="shared" si="9"/>
        <v>No Enough Data</v>
      </c>
    </row>
    <row r="292" spans="1:17" x14ac:dyDescent="0.25">
      <c r="A292" s="1">
        <v>3606</v>
      </c>
      <c r="B292" t="s">
        <v>370</v>
      </c>
      <c r="C292">
        <v>7</v>
      </c>
      <c r="D292" t="s">
        <v>890</v>
      </c>
      <c r="E292">
        <v>2027</v>
      </c>
      <c r="F292" t="s">
        <v>793</v>
      </c>
      <c r="G292" t="s">
        <v>18</v>
      </c>
      <c r="H292" t="s">
        <v>949</v>
      </c>
      <c r="I292" t="s">
        <v>957</v>
      </c>
      <c r="J292">
        <v>51.066459329749073</v>
      </c>
      <c r="K292">
        <v>-115.0929772853851</v>
      </c>
      <c r="L292" s="3">
        <v>5</v>
      </c>
      <c r="M292" s="3" t="s">
        <v>64</v>
      </c>
      <c r="N292">
        <f t="shared" si="8"/>
        <v>1400</v>
      </c>
      <c r="O292">
        <f>VLOOKUP($G292,Calcs!$A$1:$G$59,6,FALSE)</f>
        <v>599.375</v>
      </c>
      <c r="P292">
        <f>VLOOKUP($G292,Calcs!$A$1:$G$59,7,FALSE)</f>
        <v>1284.375</v>
      </c>
      <c r="Q292" t="str">
        <f t="shared" si="9"/>
        <v>Too Expensive</v>
      </c>
    </row>
    <row r="293" spans="1:17" x14ac:dyDescent="0.25">
      <c r="A293" s="1">
        <v>3607</v>
      </c>
      <c r="B293" t="s">
        <v>371</v>
      </c>
      <c r="C293">
        <v>106</v>
      </c>
      <c r="D293" t="s">
        <v>785</v>
      </c>
      <c r="E293">
        <v>2021</v>
      </c>
      <c r="F293" t="s">
        <v>793</v>
      </c>
      <c r="G293" t="s">
        <v>10</v>
      </c>
      <c r="H293" t="s">
        <v>949</v>
      </c>
      <c r="I293" t="s">
        <v>960</v>
      </c>
      <c r="J293">
        <v>51.018071738591303</v>
      </c>
      <c r="K293">
        <v>-114.1651743650436</v>
      </c>
      <c r="M293" s="3" t="s">
        <v>64</v>
      </c>
      <c r="N293">
        <f t="shared" si="8"/>
        <v>0</v>
      </c>
      <c r="O293">
        <f>VLOOKUP($G293,Calcs!$A$1:$G$59,6,FALSE)</f>
        <v>19720.335023876538</v>
      </c>
      <c r="P293">
        <f>VLOOKUP($G293,Calcs!$A$1:$G$59,7,FALSE)</f>
        <v>42257.860765449725</v>
      </c>
      <c r="Q293" t="str">
        <f t="shared" si="9"/>
        <v>No Enough Data</v>
      </c>
    </row>
    <row r="294" spans="1:17" x14ac:dyDescent="0.25">
      <c r="A294" s="1">
        <v>3612</v>
      </c>
      <c r="B294" t="s">
        <v>372</v>
      </c>
      <c r="C294">
        <v>17.3</v>
      </c>
      <c r="D294" t="s">
        <v>796</v>
      </c>
      <c r="E294">
        <v>2024</v>
      </c>
      <c r="F294" t="s">
        <v>801</v>
      </c>
      <c r="G294" t="s">
        <v>20</v>
      </c>
      <c r="H294" t="s">
        <v>949</v>
      </c>
      <c r="I294" t="s">
        <v>972</v>
      </c>
      <c r="J294">
        <v>53.424028875673628</v>
      </c>
      <c r="K294">
        <v>-113.6059659719467</v>
      </c>
      <c r="M294" s="3" t="s">
        <v>63</v>
      </c>
      <c r="N294">
        <f t="shared" si="8"/>
        <v>0</v>
      </c>
      <c r="O294">
        <f>VLOOKUP($G294,Calcs!$A$1:$G$59,6,FALSE)</f>
        <v>1.4873122195022439</v>
      </c>
      <c r="P294">
        <f>VLOOKUP($G294,Calcs!$A$1:$G$59,7,FALSE)</f>
        <v>3.1870976132190947</v>
      </c>
      <c r="Q294" t="str">
        <f t="shared" si="9"/>
        <v>No Enough Data</v>
      </c>
    </row>
    <row r="295" spans="1:17" x14ac:dyDescent="0.25">
      <c r="A295" s="1">
        <v>3614</v>
      </c>
      <c r="B295" t="s">
        <v>373</v>
      </c>
      <c r="C295">
        <v>2400</v>
      </c>
      <c r="D295" t="s">
        <v>891</v>
      </c>
      <c r="E295">
        <v>2020</v>
      </c>
      <c r="F295" t="s">
        <v>844</v>
      </c>
      <c r="G295" t="s">
        <v>39</v>
      </c>
      <c r="H295" t="s">
        <v>946</v>
      </c>
      <c r="I295" t="s">
        <v>1037</v>
      </c>
      <c r="J295">
        <v>55.540457897331351</v>
      </c>
      <c r="K295">
        <v>-119.7660827636719</v>
      </c>
      <c r="M295" s="3" t="s">
        <v>64</v>
      </c>
      <c r="N295">
        <f t="shared" si="8"/>
        <v>0</v>
      </c>
      <c r="O295">
        <f>VLOOKUP($G295,Calcs!$A$1:$G$59,6,FALSE)</f>
        <v>3547.9483773979364</v>
      </c>
      <c r="P295">
        <f>VLOOKUP($G295,Calcs!$A$1:$G$59,7,FALSE)</f>
        <v>7602.7465229955787</v>
      </c>
      <c r="Q295" t="str">
        <f t="shared" si="9"/>
        <v>No Enough Data</v>
      </c>
    </row>
    <row r="296" spans="1:17" x14ac:dyDescent="0.25">
      <c r="A296" s="1">
        <v>3615</v>
      </c>
      <c r="B296" t="s">
        <v>374</v>
      </c>
      <c r="C296">
        <v>15.5</v>
      </c>
      <c r="D296" t="s">
        <v>796</v>
      </c>
      <c r="E296">
        <v>2020</v>
      </c>
      <c r="F296" t="s">
        <v>795</v>
      </c>
      <c r="G296" t="s">
        <v>16</v>
      </c>
      <c r="H296" t="s">
        <v>946</v>
      </c>
      <c r="I296" t="s">
        <v>1030</v>
      </c>
      <c r="J296">
        <v>53.542997534756303</v>
      </c>
      <c r="K296">
        <v>-113.4917863458395</v>
      </c>
      <c r="M296" s="3" t="s">
        <v>63</v>
      </c>
      <c r="N296">
        <f t="shared" si="8"/>
        <v>0</v>
      </c>
      <c r="O296">
        <f>VLOOKUP($G296,Calcs!$A$1:$G$59,6,FALSE)</f>
        <v>0</v>
      </c>
      <c r="P296">
        <f>VLOOKUP($G296,Calcs!$A$1:$G$59,7,FALSE)</f>
        <v>0</v>
      </c>
      <c r="Q296" t="str">
        <f t="shared" si="9"/>
        <v>No Enough Data</v>
      </c>
    </row>
    <row r="297" spans="1:17" x14ac:dyDescent="0.25">
      <c r="A297" s="1">
        <v>3616</v>
      </c>
      <c r="B297" t="s">
        <v>375</v>
      </c>
      <c r="C297">
        <v>30</v>
      </c>
      <c r="D297" t="s">
        <v>796</v>
      </c>
      <c r="E297">
        <v>2022</v>
      </c>
      <c r="F297" t="s">
        <v>859</v>
      </c>
      <c r="G297" t="s">
        <v>50</v>
      </c>
      <c r="H297" t="s">
        <v>949</v>
      </c>
      <c r="I297" t="s">
        <v>1124</v>
      </c>
      <c r="J297">
        <v>53.469962206735786</v>
      </c>
      <c r="K297">
        <v>-113.61299604177469</v>
      </c>
      <c r="L297" s="3">
        <v>12</v>
      </c>
      <c r="M297" s="3" t="s">
        <v>69</v>
      </c>
      <c r="N297">
        <f t="shared" si="8"/>
        <v>2500</v>
      </c>
      <c r="O297">
        <f>VLOOKUP($G297,Calcs!$A$1:$G$59,6,FALSE)</f>
        <v>1175.219272906005</v>
      </c>
      <c r="P297">
        <f>VLOOKUP($G297,Calcs!$A$1:$G$59,7,FALSE)</f>
        <v>2518.3270133700107</v>
      </c>
      <c r="Q297" t="str">
        <f t="shared" si="9"/>
        <v>In the Range</v>
      </c>
    </row>
    <row r="298" spans="1:17" x14ac:dyDescent="0.25">
      <c r="A298" s="1">
        <v>3619</v>
      </c>
      <c r="B298" t="s">
        <v>376</v>
      </c>
      <c r="C298">
        <v>120</v>
      </c>
      <c r="D298" t="s">
        <v>805</v>
      </c>
      <c r="E298">
        <v>2020</v>
      </c>
      <c r="F298" t="s">
        <v>844</v>
      </c>
      <c r="G298" t="s">
        <v>30</v>
      </c>
      <c r="H298" t="s">
        <v>946</v>
      </c>
      <c r="I298" t="s">
        <v>1125</v>
      </c>
      <c r="J298">
        <v>50.677632041482703</v>
      </c>
      <c r="K298">
        <v>-110.0319170951843</v>
      </c>
      <c r="L298" s="3">
        <v>30000</v>
      </c>
      <c r="M298" s="3" t="s">
        <v>67</v>
      </c>
      <c r="N298">
        <f t="shared" si="8"/>
        <v>4</v>
      </c>
      <c r="O298">
        <f>VLOOKUP($G298,Calcs!$A$1:$G$59,6,FALSE)</f>
        <v>1607.1944249960923</v>
      </c>
      <c r="P298">
        <f>VLOOKUP($G298,Calcs!$A$1:$G$59,7,FALSE)</f>
        <v>3443.9880535630555</v>
      </c>
      <c r="Q298" t="str">
        <f t="shared" si="9"/>
        <v>Too Cheap</v>
      </c>
    </row>
    <row r="299" spans="1:17" x14ac:dyDescent="0.25">
      <c r="A299" s="1">
        <v>3621</v>
      </c>
      <c r="B299" t="s">
        <v>377</v>
      </c>
      <c r="C299">
        <v>70</v>
      </c>
      <c r="D299" t="s">
        <v>785</v>
      </c>
      <c r="E299">
        <v>2018</v>
      </c>
      <c r="F299" t="s">
        <v>786</v>
      </c>
      <c r="G299" t="s">
        <v>3</v>
      </c>
      <c r="H299" t="s">
        <v>959</v>
      </c>
      <c r="I299" t="s">
        <v>1126</v>
      </c>
      <c r="J299">
        <v>51.069305898874248</v>
      </c>
      <c r="K299">
        <v>-114.1303472220898</v>
      </c>
      <c r="M299" s="3" t="s">
        <v>63</v>
      </c>
      <c r="N299">
        <f t="shared" si="8"/>
        <v>0</v>
      </c>
      <c r="O299">
        <f>VLOOKUP($G299,Calcs!$A$1:$G$59,6,FALSE)</f>
        <v>0.30309164537738104</v>
      </c>
      <c r="P299">
        <f>VLOOKUP($G299,Calcs!$A$1:$G$59,7,FALSE)</f>
        <v>0.64948209723724515</v>
      </c>
      <c r="Q299" t="str">
        <f t="shared" si="9"/>
        <v>No Enough Data</v>
      </c>
    </row>
    <row r="300" spans="1:17" x14ac:dyDescent="0.25">
      <c r="A300" s="1">
        <v>3622</v>
      </c>
      <c r="B300" t="s">
        <v>378</v>
      </c>
      <c r="C300">
        <v>48</v>
      </c>
      <c r="D300" t="s">
        <v>796</v>
      </c>
      <c r="E300">
        <v>2020</v>
      </c>
      <c r="F300" t="s">
        <v>793</v>
      </c>
      <c r="G300" t="s">
        <v>10</v>
      </c>
      <c r="H300" t="s">
        <v>946</v>
      </c>
      <c r="I300" t="s">
        <v>972</v>
      </c>
      <c r="J300">
        <v>53.540126381365567</v>
      </c>
      <c r="K300">
        <v>-113.53886783123021</v>
      </c>
      <c r="M300" s="3" t="s">
        <v>64</v>
      </c>
      <c r="N300">
        <f t="shared" si="8"/>
        <v>0</v>
      </c>
      <c r="O300">
        <f>VLOOKUP($G300,Calcs!$A$1:$G$59,6,FALSE)</f>
        <v>19720.335023876538</v>
      </c>
      <c r="P300">
        <f>VLOOKUP($G300,Calcs!$A$1:$G$59,7,FALSE)</f>
        <v>42257.860765449725</v>
      </c>
      <c r="Q300" t="str">
        <f t="shared" si="9"/>
        <v>No Enough Data</v>
      </c>
    </row>
    <row r="301" spans="1:17" x14ac:dyDescent="0.25">
      <c r="A301" s="1">
        <v>3626</v>
      </c>
      <c r="B301" t="s">
        <v>379</v>
      </c>
      <c r="C301">
        <v>10.9</v>
      </c>
      <c r="D301" t="s">
        <v>852</v>
      </c>
      <c r="E301">
        <v>2020</v>
      </c>
      <c r="F301" t="s">
        <v>793</v>
      </c>
      <c r="G301" t="s">
        <v>10</v>
      </c>
      <c r="H301" t="s">
        <v>946</v>
      </c>
      <c r="I301" t="s">
        <v>1095</v>
      </c>
      <c r="J301">
        <v>49.669016587507421</v>
      </c>
      <c r="K301">
        <v>-112.8681814670563</v>
      </c>
      <c r="L301" s="3">
        <v>1.8</v>
      </c>
      <c r="M301" s="3" t="s">
        <v>64</v>
      </c>
      <c r="N301">
        <f t="shared" si="8"/>
        <v>6055.5555555555557</v>
      </c>
      <c r="O301">
        <f>VLOOKUP($G301,Calcs!$A$1:$G$59,6,FALSE)</f>
        <v>19720.335023876538</v>
      </c>
      <c r="P301">
        <f>VLOOKUP($G301,Calcs!$A$1:$G$59,7,FALSE)</f>
        <v>42257.860765449725</v>
      </c>
      <c r="Q301" t="str">
        <f t="shared" si="9"/>
        <v>Too Cheap</v>
      </c>
    </row>
    <row r="302" spans="1:17" x14ac:dyDescent="0.25">
      <c r="A302" s="1">
        <v>3627</v>
      </c>
      <c r="B302" t="s">
        <v>380</v>
      </c>
      <c r="C302">
        <v>400</v>
      </c>
      <c r="D302" t="s">
        <v>799</v>
      </c>
      <c r="E302">
        <v>2022</v>
      </c>
      <c r="F302" t="s">
        <v>795</v>
      </c>
      <c r="G302" t="s">
        <v>36</v>
      </c>
      <c r="H302" t="s">
        <v>949</v>
      </c>
      <c r="I302" t="s">
        <v>1127</v>
      </c>
      <c r="J302">
        <v>57.328865450337751</v>
      </c>
      <c r="K302">
        <v>-111.7802882194519</v>
      </c>
      <c r="M302" s="3" t="s">
        <v>68</v>
      </c>
      <c r="N302">
        <f t="shared" si="8"/>
        <v>0</v>
      </c>
      <c r="O302">
        <f>VLOOKUP($G302,Calcs!$A$1:$G$59,6,FALSE)</f>
        <v>3.7701974865350082E-4</v>
      </c>
      <c r="P302">
        <f>VLOOKUP($G302,Calcs!$A$1:$G$59,7,FALSE)</f>
        <v>8.0789946140035905E-4</v>
      </c>
      <c r="Q302" t="str">
        <f t="shared" si="9"/>
        <v>No Enough Data</v>
      </c>
    </row>
    <row r="303" spans="1:17" x14ac:dyDescent="0.25">
      <c r="A303" s="1">
        <v>3630</v>
      </c>
      <c r="B303" t="s">
        <v>381</v>
      </c>
      <c r="C303">
        <v>7</v>
      </c>
      <c r="D303" t="s">
        <v>861</v>
      </c>
      <c r="E303">
        <v>2027</v>
      </c>
      <c r="F303" t="s">
        <v>793</v>
      </c>
      <c r="G303" t="s">
        <v>11</v>
      </c>
      <c r="H303" t="s">
        <v>949</v>
      </c>
      <c r="I303" t="s">
        <v>1050</v>
      </c>
      <c r="J303">
        <v>51.191064460069022</v>
      </c>
      <c r="K303">
        <v>-115.55586755275721</v>
      </c>
      <c r="M303" s="3" t="s">
        <v>63</v>
      </c>
      <c r="N303">
        <f t="shared" si="8"/>
        <v>0</v>
      </c>
      <c r="O303">
        <f>VLOOKUP($G303,Calcs!$A$1:$G$59,6,FALSE)</f>
        <v>141651.28205128203</v>
      </c>
      <c r="P303">
        <f>VLOOKUP($G303,Calcs!$A$1:$G$59,7,FALSE)</f>
        <v>303538.4615384615</v>
      </c>
      <c r="Q303" t="str">
        <f t="shared" si="9"/>
        <v>No Enough Data</v>
      </c>
    </row>
    <row r="304" spans="1:17" x14ac:dyDescent="0.25">
      <c r="A304" s="1">
        <v>3632</v>
      </c>
      <c r="B304" t="s">
        <v>382</v>
      </c>
      <c r="C304">
        <v>11.4</v>
      </c>
      <c r="D304" t="s">
        <v>892</v>
      </c>
      <c r="E304">
        <v>2020</v>
      </c>
      <c r="F304" t="s">
        <v>793</v>
      </c>
      <c r="G304" t="s">
        <v>17</v>
      </c>
      <c r="H304" t="s">
        <v>946</v>
      </c>
      <c r="I304" t="s">
        <v>1128</v>
      </c>
      <c r="J304">
        <v>52.3182121735816</v>
      </c>
      <c r="K304">
        <v>-114.0555310249329</v>
      </c>
      <c r="M304" s="3" t="s">
        <v>65</v>
      </c>
      <c r="N304">
        <f t="shared" si="8"/>
        <v>0</v>
      </c>
      <c r="O304">
        <f>VLOOKUP($G304,Calcs!$A$1:$G$59,6,FALSE)</f>
        <v>8008.8888888888878</v>
      </c>
      <c r="P304">
        <f>VLOOKUP($G304,Calcs!$A$1:$G$59,7,FALSE)</f>
        <v>17161.904761904763</v>
      </c>
      <c r="Q304" t="str">
        <f t="shared" si="9"/>
        <v>No Enough Data</v>
      </c>
    </row>
    <row r="305" spans="1:17" x14ac:dyDescent="0.25">
      <c r="A305" s="1">
        <v>3639</v>
      </c>
      <c r="B305" t="s">
        <v>383</v>
      </c>
      <c r="C305">
        <v>65</v>
      </c>
      <c r="D305" t="s">
        <v>796</v>
      </c>
      <c r="E305">
        <v>2022</v>
      </c>
      <c r="F305" t="s">
        <v>790</v>
      </c>
      <c r="G305" t="s">
        <v>51</v>
      </c>
      <c r="H305" t="s">
        <v>946</v>
      </c>
      <c r="I305" t="s">
        <v>1129</v>
      </c>
      <c r="J305">
        <v>53.543890502887848</v>
      </c>
      <c r="K305">
        <v>-113.48847985267641</v>
      </c>
      <c r="L305" s="3">
        <v>40000</v>
      </c>
      <c r="M305" s="3" t="s">
        <v>63</v>
      </c>
      <c r="N305">
        <f t="shared" si="8"/>
        <v>1.625</v>
      </c>
      <c r="O305">
        <f>VLOOKUP($G305,Calcs!$A$1:$G$59,6,FALSE)</f>
        <v>0.67344527363184081</v>
      </c>
      <c r="P305">
        <f>VLOOKUP($G305,Calcs!$A$1:$G$59,7,FALSE)</f>
        <v>1.4430970149253732</v>
      </c>
      <c r="Q305" t="str">
        <f t="shared" si="9"/>
        <v>Too Expensive</v>
      </c>
    </row>
    <row r="306" spans="1:17" x14ac:dyDescent="0.25">
      <c r="A306" s="1">
        <v>3646</v>
      </c>
      <c r="B306" t="s">
        <v>384</v>
      </c>
      <c r="C306">
        <v>130</v>
      </c>
      <c r="D306" t="s">
        <v>804</v>
      </c>
      <c r="E306">
        <v>2020</v>
      </c>
      <c r="F306" t="s">
        <v>795</v>
      </c>
      <c r="G306" t="s">
        <v>53</v>
      </c>
      <c r="H306" t="s">
        <v>946</v>
      </c>
      <c r="I306" t="s">
        <v>1130</v>
      </c>
      <c r="J306">
        <v>50.072313425860997</v>
      </c>
      <c r="K306">
        <v>-110.7371234893799</v>
      </c>
      <c r="L306" s="3">
        <v>1630000</v>
      </c>
      <c r="M306" s="3" t="s">
        <v>63</v>
      </c>
      <c r="N306">
        <f t="shared" si="8"/>
        <v>7.9754601226993863E-2</v>
      </c>
      <c r="O306">
        <f>VLOOKUP($G306,Calcs!$A$1:$G$59,6,FALSE)</f>
        <v>0.54268613502380703</v>
      </c>
      <c r="P306">
        <f>VLOOKUP($G306,Calcs!$A$1:$G$59,7,FALSE)</f>
        <v>1.1628988607653008</v>
      </c>
      <c r="Q306" t="str">
        <f t="shared" si="9"/>
        <v>Too Cheap</v>
      </c>
    </row>
    <row r="307" spans="1:17" x14ac:dyDescent="0.25">
      <c r="A307" s="1">
        <v>3648</v>
      </c>
      <c r="B307" t="s">
        <v>385</v>
      </c>
      <c r="C307">
        <v>117</v>
      </c>
      <c r="D307" t="s">
        <v>796</v>
      </c>
      <c r="E307">
        <v>2020</v>
      </c>
      <c r="F307" t="s">
        <v>801</v>
      </c>
      <c r="G307" t="s">
        <v>24</v>
      </c>
      <c r="H307" t="s">
        <v>946</v>
      </c>
      <c r="I307" t="s">
        <v>1068</v>
      </c>
      <c r="J307">
        <v>53.521603497097139</v>
      </c>
      <c r="K307">
        <v>-113.5311913490295</v>
      </c>
      <c r="M307" s="3" t="s">
        <v>63</v>
      </c>
      <c r="N307">
        <f t="shared" si="8"/>
        <v>0</v>
      </c>
      <c r="O307">
        <f>VLOOKUP($G307,Calcs!$A$1:$G$59,6,FALSE)</f>
        <v>1.267359977324263</v>
      </c>
      <c r="P307">
        <f>VLOOKUP($G307,Calcs!$A$1:$G$59,7,FALSE)</f>
        <v>2.7157713799805636</v>
      </c>
      <c r="Q307" t="str">
        <f t="shared" si="9"/>
        <v>No Enough Data</v>
      </c>
    </row>
    <row r="308" spans="1:17" x14ac:dyDescent="0.25">
      <c r="A308" s="1">
        <v>3651</v>
      </c>
      <c r="B308" t="s">
        <v>386</v>
      </c>
      <c r="C308">
        <v>11.5</v>
      </c>
      <c r="D308" t="s">
        <v>796</v>
      </c>
      <c r="E308">
        <v>2020</v>
      </c>
      <c r="F308" t="s">
        <v>790</v>
      </c>
      <c r="G308" t="s">
        <v>8</v>
      </c>
      <c r="H308" t="s">
        <v>946</v>
      </c>
      <c r="I308" t="s">
        <v>1131</v>
      </c>
      <c r="J308">
        <v>53.551207380876093</v>
      </c>
      <c r="K308">
        <v>-113.53628754615779</v>
      </c>
      <c r="M308" s="3" t="s">
        <v>63</v>
      </c>
      <c r="N308">
        <f t="shared" si="8"/>
        <v>0</v>
      </c>
      <c r="O308">
        <f>VLOOKUP($G308,Calcs!$A$1:$G$59,6,FALSE)</f>
        <v>1.2093770070648682</v>
      </c>
      <c r="P308">
        <f>VLOOKUP($G308,Calcs!$A$1:$G$59,7,FALSE)</f>
        <v>2.5915221579961463</v>
      </c>
      <c r="Q308" t="str">
        <f t="shared" si="9"/>
        <v>No Enough Data</v>
      </c>
    </row>
    <row r="309" spans="1:17" x14ac:dyDescent="0.25">
      <c r="A309" s="1">
        <v>3654</v>
      </c>
      <c r="B309" t="s">
        <v>387</v>
      </c>
      <c r="C309">
        <v>9</v>
      </c>
      <c r="D309" t="s">
        <v>785</v>
      </c>
      <c r="E309">
        <v>2018</v>
      </c>
      <c r="F309" t="s">
        <v>793</v>
      </c>
      <c r="G309" t="s">
        <v>10</v>
      </c>
      <c r="H309" t="s">
        <v>959</v>
      </c>
      <c r="I309" t="s">
        <v>960</v>
      </c>
      <c r="J309">
        <v>51.043631281560017</v>
      </c>
      <c r="K309">
        <v>-114.0426993370056</v>
      </c>
      <c r="M309" s="3" t="s">
        <v>64</v>
      </c>
      <c r="N309">
        <f t="shared" si="8"/>
        <v>0</v>
      </c>
      <c r="O309">
        <f>VLOOKUP($G309,Calcs!$A$1:$G$59,6,FALSE)</f>
        <v>19720.335023876538</v>
      </c>
      <c r="P309">
        <f>VLOOKUP($G309,Calcs!$A$1:$G$59,7,FALSE)</f>
        <v>42257.860765449725</v>
      </c>
      <c r="Q309" t="str">
        <f t="shared" si="9"/>
        <v>No Enough Data</v>
      </c>
    </row>
    <row r="310" spans="1:17" x14ac:dyDescent="0.25">
      <c r="A310" s="1">
        <v>3655</v>
      </c>
      <c r="B310" t="s">
        <v>388</v>
      </c>
      <c r="C310">
        <v>15.3</v>
      </c>
      <c r="D310" t="s">
        <v>785</v>
      </c>
      <c r="E310">
        <v>2020</v>
      </c>
      <c r="F310" t="s">
        <v>793</v>
      </c>
      <c r="G310" t="s">
        <v>18</v>
      </c>
      <c r="H310" t="s">
        <v>946</v>
      </c>
      <c r="I310" t="s">
        <v>960</v>
      </c>
      <c r="J310">
        <v>51.164222098197079</v>
      </c>
      <c r="K310">
        <v>-114.1876029968262</v>
      </c>
      <c r="M310" s="3" t="s">
        <v>63</v>
      </c>
      <c r="N310">
        <f t="shared" si="8"/>
        <v>0</v>
      </c>
      <c r="O310">
        <f>VLOOKUP($G310,Calcs!$A$1:$G$59,6,FALSE)</f>
        <v>599.375</v>
      </c>
      <c r="P310">
        <f>VLOOKUP($G310,Calcs!$A$1:$G$59,7,FALSE)</f>
        <v>1284.375</v>
      </c>
      <c r="Q310" t="str">
        <f t="shared" si="9"/>
        <v>No Enough Data</v>
      </c>
    </row>
    <row r="311" spans="1:17" x14ac:dyDescent="0.25">
      <c r="A311" s="1">
        <v>3656</v>
      </c>
      <c r="B311" t="s">
        <v>389</v>
      </c>
      <c r="C311">
        <v>500</v>
      </c>
      <c r="D311" t="s">
        <v>877</v>
      </c>
      <c r="E311">
        <v>2022</v>
      </c>
      <c r="F311" t="s">
        <v>859</v>
      </c>
      <c r="G311" t="s">
        <v>50</v>
      </c>
      <c r="H311" t="s">
        <v>949</v>
      </c>
      <c r="I311" t="s">
        <v>1132</v>
      </c>
      <c r="J311">
        <v>50.301550397873847</v>
      </c>
      <c r="K311">
        <v>-112.6524353027344</v>
      </c>
      <c r="L311" s="3">
        <v>400</v>
      </c>
      <c r="M311" s="3" t="s">
        <v>69</v>
      </c>
      <c r="N311">
        <f t="shared" si="8"/>
        <v>1250</v>
      </c>
      <c r="O311">
        <f>VLOOKUP($G311,Calcs!$A$1:$G$59,6,FALSE)</f>
        <v>1175.219272906005</v>
      </c>
      <c r="P311">
        <f>VLOOKUP($G311,Calcs!$A$1:$G$59,7,FALSE)</f>
        <v>2518.3270133700107</v>
      </c>
      <c r="Q311" t="str">
        <f t="shared" si="9"/>
        <v>In the Range</v>
      </c>
    </row>
    <row r="312" spans="1:17" x14ac:dyDescent="0.25">
      <c r="A312" s="1">
        <v>3666</v>
      </c>
      <c r="B312" t="s">
        <v>390</v>
      </c>
      <c r="C312">
        <v>60</v>
      </c>
      <c r="D312" t="s">
        <v>785</v>
      </c>
      <c r="E312">
        <v>2017</v>
      </c>
      <c r="F312" t="s">
        <v>801</v>
      </c>
      <c r="G312" t="s">
        <v>48</v>
      </c>
      <c r="H312" t="s">
        <v>959</v>
      </c>
      <c r="I312" t="s">
        <v>1133</v>
      </c>
      <c r="J312">
        <v>51.037467647204799</v>
      </c>
      <c r="K312">
        <v>-114.0234571695328</v>
      </c>
      <c r="M312" s="3" t="s">
        <v>63</v>
      </c>
      <c r="N312">
        <f t="shared" si="8"/>
        <v>0</v>
      </c>
      <c r="O312">
        <f>VLOOKUP($G312,Calcs!$A$1:$G$59,6,FALSE)</f>
        <v>0.21679438058748404</v>
      </c>
      <c r="P312">
        <f>VLOOKUP($G312,Calcs!$A$1:$G$59,7,FALSE)</f>
        <v>0.46455938697318011</v>
      </c>
      <c r="Q312" t="str">
        <f t="shared" si="9"/>
        <v>No Enough Data</v>
      </c>
    </row>
    <row r="313" spans="1:17" x14ac:dyDescent="0.25">
      <c r="A313" s="1">
        <v>3667</v>
      </c>
      <c r="B313" t="s">
        <v>391</v>
      </c>
      <c r="C313">
        <v>100</v>
      </c>
      <c r="D313" t="s">
        <v>785</v>
      </c>
      <c r="E313">
        <v>2022</v>
      </c>
      <c r="F313" t="s">
        <v>790</v>
      </c>
      <c r="G313" t="s">
        <v>46</v>
      </c>
      <c r="H313" t="s">
        <v>946</v>
      </c>
      <c r="I313" t="s">
        <v>1134</v>
      </c>
      <c r="J313">
        <v>51.048973428494669</v>
      </c>
      <c r="K313">
        <v>-114.0743064880371</v>
      </c>
      <c r="M313" s="3" t="s">
        <v>63</v>
      </c>
      <c r="N313">
        <f t="shared" si="8"/>
        <v>0</v>
      </c>
      <c r="O313">
        <f>VLOOKUP($G313,Calcs!$A$1:$G$59,6,FALSE)</f>
        <v>0</v>
      </c>
      <c r="P313">
        <f>VLOOKUP($G313,Calcs!$A$1:$G$59,7,FALSE)</f>
        <v>0</v>
      </c>
      <c r="Q313" t="str">
        <f t="shared" si="9"/>
        <v>No Enough Data</v>
      </c>
    </row>
    <row r="314" spans="1:17" x14ac:dyDescent="0.25">
      <c r="A314" s="1">
        <v>3669</v>
      </c>
      <c r="B314" t="s">
        <v>392</v>
      </c>
      <c r="C314">
        <v>90</v>
      </c>
      <c r="D314" t="s">
        <v>813</v>
      </c>
      <c r="E314">
        <v>2023</v>
      </c>
      <c r="F314" t="s">
        <v>793</v>
      </c>
      <c r="G314" t="s">
        <v>10</v>
      </c>
      <c r="H314" t="s">
        <v>949</v>
      </c>
      <c r="I314" t="s">
        <v>957</v>
      </c>
      <c r="J314">
        <v>53.887753279480968</v>
      </c>
      <c r="K314">
        <v>-112.9741287231445</v>
      </c>
      <c r="M314" s="3" t="s">
        <v>64</v>
      </c>
      <c r="N314">
        <f t="shared" si="8"/>
        <v>0</v>
      </c>
      <c r="O314">
        <f>VLOOKUP($G314,Calcs!$A$1:$G$59,6,FALSE)</f>
        <v>19720.335023876538</v>
      </c>
      <c r="P314">
        <f>VLOOKUP($G314,Calcs!$A$1:$G$59,7,FALSE)</f>
        <v>42257.860765449725</v>
      </c>
      <c r="Q314" t="str">
        <f t="shared" si="9"/>
        <v>No Enough Data</v>
      </c>
    </row>
    <row r="315" spans="1:17" x14ac:dyDescent="0.25">
      <c r="A315" s="1">
        <v>3671</v>
      </c>
      <c r="B315" t="s">
        <v>393</v>
      </c>
      <c r="C315">
        <v>70</v>
      </c>
      <c r="D315" t="s">
        <v>796</v>
      </c>
      <c r="E315">
        <v>2021</v>
      </c>
      <c r="F315" t="s">
        <v>790</v>
      </c>
      <c r="G315" t="s">
        <v>46</v>
      </c>
      <c r="H315" t="s">
        <v>946</v>
      </c>
      <c r="I315" t="s">
        <v>1135</v>
      </c>
      <c r="J315">
        <v>53.540598607332491</v>
      </c>
      <c r="K315">
        <v>-113.49606513977049</v>
      </c>
      <c r="M315" s="3" t="s">
        <v>63</v>
      </c>
      <c r="N315">
        <f t="shared" si="8"/>
        <v>0</v>
      </c>
      <c r="O315">
        <f>VLOOKUP($G315,Calcs!$A$1:$G$59,6,FALSE)</f>
        <v>0</v>
      </c>
      <c r="P315">
        <f>VLOOKUP($G315,Calcs!$A$1:$G$59,7,FALSE)</f>
        <v>0</v>
      </c>
      <c r="Q315" t="str">
        <f t="shared" si="9"/>
        <v>No Enough Data</v>
      </c>
    </row>
    <row r="316" spans="1:17" x14ac:dyDescent="0.25">
      <c r="A316" s="1">
        <v>3676</v>
      </c>
      <c r="B316" t="s">
        <v>394</v>
      </c>
      <c r="C316">
        <v>65.7</v>
      </c>
      <c r="D316" t="s">
        <v>796</v>
      </c>
      <c r="E316">
        <v>2020</v>
      </c>
      <c r="F316" t="s">
        <v>801</v>
      </c>
      <c r="G316" t="s">
        <v>22</v>
      </c>
      <c r="H316" t="s">
        <v>946</v>
      </c>
      <c r="I316" t="s">
        <v>1014</v>
      </c>
      <c r="J316">
        <v>53.520250652800172</v>
      </c>
      <c r="K316">
        <v>-113.52435708045959</v>
      </c>
      <c r="M316" s="3" t="s">
        <v>63</v>
      </c>
      <c r="N316">
        <f t="shared" si="8"/>
        <v>0</v>
      </c>
      <c r="O316">
        <f>VLOOKUP($G316,Calcs!$A$1:$G$59,6,FALSE)</f>
        <v>1519</v>
      </c>
      <c r="P316">
        <f>VLOOKUP($G316,Calcs!$A$1:$G$59,7,FALSE)</f>
        <v>3255</v>
      </c>
      <c r="Q316" t="str">
        <f t="shared" si="9"/>
        <v>No Enough Data</v>
      </c>
    </row>
    <row r="317" spans="1:17" x14ac:dyDescent="0.25">
      <c r="A317" s="1">
        <v>3677</v>
      </c>
      <c r="B317" t="s">
        <v>395</v>
      </c>
      <c r="C317">
        <v>50</v>
      </c>
      <c r="D317" t="s">
        <v>796</v>
      </c>
      <c r="E317">
        <v>2020</v>
      </c>
      <c r="F317" t="s">
        <v>786</v>
      </c>
      <c r="G317" t="s">
        <v>3</v>
      </c>
      <c r="H317" t="s">
        <v>949</v>
      </c>
      <c r="I317" t="s">
        <v>1136</v>
      </c>
      <c r="J317">
        <v>53.519411355355757</v>
      </c>
      <c r="K317">
        <v>-113.456883430481</v>
      </c>
      <c r="M317" s="3" t="s">
        <v>63</v>
      </c>
      <c r="N317">
        <f t="shared" si="8"/>
        <v>0</v>
      </c>
      <c r="O317">
        <f>VLOOKUP($G317,Calcs!$A$1:$G$59,6,FALSE)</f>
        <v>0.30309164537738104</v>
      </c>
      <c r="P317">
        <f>VLOOKUP($G317,Calcs!$A$1:$G$59,7,FALSE)</f>
        <v>0.64948209723724515</v>
      </c>
      <c r="Q317" t="str">
        <f t="shared" si="9"/>
        <v>No Enough Data</v>
      </c>
    </row>
    <row r="318" spans="1:17" x14ac:dyDescent="0.25">
      <c r="A318" s="1">
        <v>3678</v>
      </c>
      <c r="B318" t="s">
        <v>396</v>
      </c>
      <c r="C318">
        <v>59</v>
      </c>
      <c r="D318" t="s">
        <v>796</v>
      </c>
      <c r="E318">
        <v>2022</v>
      </c>
      <c r="F318" t="s">
        <v>788</v>
      </c>
      <c r="G318" t="s">
        <v>5</v>
      </c>
      <c r="H318" t="s">
        <v>946</v>
      </c>
      <c r="I318" t="s">
        <v>1092</v>
      </c>
      <c r="J318">
        <v>53.530253985244627</v>
      </c>
      <c r="K318">
        <v>-113.4567546844482</v>
      </c>
      <c r="M318" s="3" t="s">
        <v>63</v>
      </c>
      <c r="N318">
        <f t="shared" si="8"/>
        <v>0</v>
      </c>
      <c r="O318">
        <f>VLOOKUP($G318,Calcs!$A$1:$G$59,6,FALSE)</f>
        <v>0.27999999999999997</v>
      </c>
      <c r="P318">
        <f>VLOOKUP($G318,Calcs!$A$1:$G$59,7,FALSE)</f>
        <v>0.60000000000000009</v>
      </c>
      <c r="Q318" t="str">
        <f t="shared" si="9"/>
        <v>No Enough Data</v>
      </c>
    </row>
    <row r="319" spans="1:17" x14ac:dyDescent="0.25">
      <c r="A319" s="1">
        <v>3681</v>
      </c>
      <c r="B319" t="s">
        <v>397</v>
      </c>
      <c r="C319">
        <v>300</v>
      </c>
      <c r="D319" t="s">
        <v>789</v>
      </c>
      <c r="E319">
        <v>2021</v>
      </c>
      <c r="F319" t="s">
        <v>786</v>
      </c>
      <c r="G319" t="s">
        <v>3</v>
      </c>
      <c r="H319" t="s">
        <v>949</v>
      </c>
      <c r="I319" t="s">
        <v>1137</v>
      </c>
      <c r="J319">
        <v>51.126350073106437</v>
      </c>
      <c r="K319">
        <v>-113.90968322753911</v>
      </c>
      <c r="L319" s="3">
        <v>600000</v>
      </c>
      <c r="M319" s="3" t="s">
        <v>63</v>
      </c>
      <c r="N319">
        <f t="shared" si="8"/>
        <v>0.5</v>
      </c>
      <c r="O319">
        <f>VLOOKUP($G319,Calcs!$A$1:$G$59,6,FALSE)</f>
        <v>0.30309164537738104</v>
      </c>
      <c r="P319">
        <f>VLOOKUP($G319,Calcs!$A$1:$G$59,7,FALSE)</f>
        <v>0.64948209723724515</v>
      </c>
      <c r="Q319" t="str">
        <f t="shared" si="9"/>
        <v>In the Range</v>
      </c>
    </row>
    <row r="320" spans="1:17" x14ac:dyDescent="0.25">
      <c r="A320" s="1">
        <v>3682</v>
      </c>
      <c r="B320" t="s">
        <v>398</v>
      </c>
      <c r="C320">
        <v>100</v>
      </c>
      <c r="D320" t="s">
        <v>796</v>
      </c>
      <c r="E320">
        <v>2027</v>
      </c>
      <c r="F320" t="s">
        <v>793</v>
      </c>
      <c r="G320" t="s">
        <v>10</v>
      </c>
      <c r="H320" t="s">
        <v>949</v>
      </c>
      <c r="I320" t="s">
        <v>957</v>
      </c>
      <c r="J320">
        <v>53.512087821151752</v>
      </c>
      <c r="K320">
        <v>-113.65940093994141</v>
      </c>
      <c r="L320" s="3">
        <v>18</v>
      </c>
      <c r="M320" s="3" t="s">
        <v>64</v>
      </c>
      <c r="N320">
        <f t="shared" si="8"/>
        <v>5555.5555555555557</v>
      </c>
      <c r="O320">
        <f>VLOOKUP($G320,Calcs!$A$1:$G$59,6,FALSE)</f>
        <v>19720.335023876538</v>
      </c>
      <c r="P320">
        <f>VLOOKUP($G320,Calcs!$A$1:$G$59,7,FALSE)</f>
        <v>42257.860765449725</v>
      </c>
      <c r="Q320" t="str">
        <f t="shared" si="9"/>
        <v>Too Cheap</v>
      </c>
    </row>
    <row r="321" spans="1:17" x14ac:dyDescent="0.25">
      <c r="A321" s="1">
        <v>3684</v>
      </c>
      <c r="B321" t="s">
        <v>399</v>
      </c>
      <c r="C321">
        <v>400</v>
      </c>
      <c r="D321" t="s">
        <v>799</v>
      </c>
      <c r="E321">
        <v>2020</v>
      </c>
      <c r="F321" t="s">
        <v>844</v>
      </c>
      <c r="G321" t="s">
        <v>31</v>
      </c>
      <c r="H321" t="s">
        <v>946</v>
      </c>
      <c r="I321" t="s">
        <v>1138</v>
      </c>
      <c r="J321">
        <v>56.40700837184356</v>
      </c>
      <c r="K321">
        <v>-110.94457626342771</v>
      </c>
      <c r="L321" s="3">
        <v>26000</v>
      </c>
      <c r="M321" s="3" t="s">
        <v>67</v>
      </c>
      <c r="N321">
        <f t="shared" si="8"/>
        <v>15.384615384615385</v>
      </c>
      <c r="O321">
        <f>VLOOKUP($G321,Calcs!$A$1:$G$59,6,FALSE)</f>
        <v>22.736363636363638</v>
      </c>
      <c r="P321">
        <f>VLOOKUP($G321,Calcs!$A$1:$G$59,7,FALSE)</f>
        <v>48.720779220779221</v>
      </c>
      <c r="Q321" t="str">
        <f t="shared" si="9"/>
        <v>Too Cheap</v>
      </c>
    </row>
    <row r="322" spans="1:17" x14ac:dyDescent="0.25">
      <c r="A322" s="1">
        <v>3687</v>
      </c>
      <c r="B322" t="s">
        <v>400</v>
      </c>
      <c r="C322">
        <v>6.9</v>
      </c>
      <c r="D322" t="s">
        <v>796</v>
      </c>
      <c r="E322">
        <v>2018</v>
      </c>
      <c r="F322" t="s">
        <v>786</v>
      </c>
      <c r="G322" t="s">
        <v>54</v>
      </c>
      <c r="H322" t="s">
        <v>959</v>
      </c>
      <c r="I322" t="s">
        <v>1139</v>
      </c>
      <c r="J322">
        <v>53.539056705921347</v>
      </c>
      <c r="K322">
        <v>-113.50345730781559</v>
      </c>
      <c r="M322" s="3" t="s">
        <v>63</v>
      </c>
      <c r="N322">
        <f t="shared" ref="N322:N385" si="10">IFERROR(C322/L322*1000,0)</f>
        <v>0</v>
      </c>
      <c r="O322">
        <f>VLOOKUP($G322,Calcs!$A$1:$G$59,6,FALSE)</f>
        <v>0</v>
      </c>
      <c r="P322">
        <f>VLOOKUP($G322,Calcs!$A$1:$G$59,7,FALSE)</f>
        <v>0</v>
      </c>
      <c r="Q322" t="str">
        <f t="shared" si="9"/>
        <v>No Enough Data</v>
      </c>
    </row>
    <row r="323" spans="1:17" x14ac:dyDescent="0.25">
      <c r="A323" s="1">
        <v>3689</v>
      </c>
      <c r="B323" t="s">
        <v>401</v>
      </c>
      <c r="C323">
        <v>113</v>
      </c>
      <c r="D323" t="s">
        <v>797</v>
      </c>
      <c r="E323">
        <v>2018</v>
      </c>
      <c r="F323" t="s">
        <v>787</v>
      </c>
      <c r="G323" t="s">
        <v>9</v>
      </c>
      <c r="H323" t="s">
        <v>959</v>
      </c>
      <c r="I323" t="s">
        <v>1076</v>
      </c>
      <c r="J323">
        <v>53.389616529488713</v>
      </c>
      <c r="K323">
        <v>-113.49821090698239</v>
      </c>
      <c r="L323" s="3">
        <v>1000000</v>
      </c>
      <c r="M323" s="3" t="s">
        <v>63</v>
      </c>
      <c r="N323">
        <f t="shared" si="10"/>
        <v>0.11299999999999999</v>
      </c>
      <c r="O323">
        <f>VLOOKUP($G323,Calcs!$A$1:$G$59,6,FALSE)</f>
        <v>9.1401851851851845E-2</v>
      </c>
      <c r="P323">
        <f>VLOOKUP($G323,Calcs!$A$1:$G$59,7,FALSE)</f>
        <v>0.1958611111111111</v>
      </c>
      <c r="Q323" t="str">
        <f t="shared" ref="Q323:Q386" si="11">IF(N323=0,"No Enough Data",IF(N323&lt;O323,"Too Cheap",IF(N323&gt;P323,"Too Expensive","In the Range")))</f>
        <v>In the Range</v>
      </c>
    </row>
    <row r="324" spans="1:17" x14ac:dyDescent="0.25">
      <c r="A324" s="1">
        <v>3691</v>
      </c>
      <c r="B324" t="s">
        <v>402</v>
      </c>
      <c r="C324">
        <v>1000</v>
      </c>
      <c r="D324" t="s">
        <v>820</v>
      </c>
      <c r="E324">
        <v>2027</v>
      </c>
      <c r="F324" t="s">
        <v>788</v>
      </c>
      <c r="G324" t="s">
        <v>15</v>
      </c>
      <c r="H324" t="s">
        <v>949</v>
      </c>
      <c r="I324" t="s">
        <v>1140</v>
      </c>
      <c r="J324">
        <v>50.827016009746089</v>
      </c>
      <c r="K324">
        <v>-113.9084815979004</v>
      </c>
      <c r="M324" s="3" t="s">
        <v>63</v>
      </c>
      <c r="N324">
        <f t="shared" si="10"/>
        <v>0</v>
      </c>
      <c r="O324">
        <f>VLOOKUP($G324,Calcs!$A$1:$G$59,6,FALSE)</f>
        <v>25.242424242424242</v>
      </c>
      <c r="P324">
        <f>VLOOKUP($G324,Calcs!$A$1:$G$59,7,FALSE)</f>
        <v>54.090909090909093</v>
      </c>
      <c r="Q324" t="str">
        <f t="shared" si="11"/>
        <v>No Enough Data</v>
      </c>
    </row>
    <row r="325" spans="1:17" x14ac:dyDescent="0.25">
      <c r="A325" s="1">
        <v>3692</v>
      </c>
      <c r="B325" t="s">
        <v>403</v>
      </c>
      <c r="C325">
        <v>2240</v>
      </c>
      <c r="D325" t="s">
        <v>796</v>
      </c>
      <c r="E325">
        <v>2026</v>
      </c>
      <c r="F325" t="s">
        <v>793</v>
      </c>
      <c r="G325" t="s">
        <v>11</v>
      </c>
      <c r="H325" t="s">
        <v>949</v>
      </c>
      <c r="I325" t="s">
        <v>972</v>
      </c>
      <c r="J325">
        <v>53.542996813723711</v>
      </c>
      <c r="K325">
        <v>-113.501912355423</v>
      </c>
      <c r="L325" s="3">
        <v>14</v>
      </c>
      <c r="M325" s="3" t="s">
        <v>64</v>
      </c>
      <c r="N325">
        <f t="shared" si="10"/>
        <v>160000</v>
      </c>
      <c r="O325">
        <f>VLOOKUP($G325,Calcs!$A$1:$G$59,6,FALSE)</f>
        <v>141651.28205128203</v>
      </c>
      <c r="P325">
        <f>VLOOKUP($G325,Calcs!$A$1:$G$59,7,FALSE)</f>
        <v>303538.4615384615</v>
      </c>
      <c r="Q325" t="str">
        <f t="shared" si="11"/>
        <v>In the Range</v>
      </c>
    </row>
    <row r="326" spans="1:17" x14ac:dyDescent="0.25">
      <c r="A326" s="1">
        <v>3699</v>
      </c>
      <c r="B326" t="s">
        <v>404</v>
      </c>
      <c r="C326">
        <v>32.4</v>
      </c>
      <c r="D326" t="s">
        <v>794</v>
      </c>
      <c r="E326">
        <v>2020</v>
      </c>
      <c r="F326" t="s">
        <v>801</v>
      </c>
      <c r="G326" t="s">
        <v>26</v>
      </c>
      <c r="H326" t="s">
        <v>946</v>
      </c>
      <c r="I326" t="s">
        <v>1141</v>
      </c>
      <c r="J326">
        <v>53.559887161840912</v>
      </c>
      <c r="K326">
        <v>-113.2975270527822</v>
      </c>
      <c r="M326" s="3" t="s">
        <v>63</v>
      </c>
      <c r="N326">
        <f t="shared" si="10"/>
        <v>0</v>
      </c>
      <c r="O326">
        <f>VLOOKUP($G326,Calcs!$A$1:$G$59,6,FALSE)</f>
        <v>0.15195114196938511</v>
      </c>
      <c r="P326">
        <f>VLOOKUP($G326,Calcs!$A$1:$G$59,7,FALSE)</f>
        <v>0.3256095899343967</v>
      </c>
      <c r="Q326" t="str">
        <f t="shared" si="11"/>
        <v>No Enough Data</v>
      </c>
    </row>
    <row r="327" spans="1:17" x14ac:dyDescent="0.25">
      <c r="A327" s="1">
        <v>3706</v>
      </c>
      <c r="B327" t="s">
        <v>405</v>
      </c>
      <c r="C327">
        <v>6.4</v>
      </c>
      <c r="D327" t="s">
        <v>785</v>
      </c>
      <c r="E327">
        <v>2018</v>
      </c>
      <c r="F327" t="s">
        <v>801</v>
      </c>
      <c r="G327" t="s">
        <v>23</v>
      </c>
      <c r="H327" t="s">
        <v>959</v>
      </c>
      <c r="I327" t="s">
        <v>960</v>
      </c>
      <c r="J327">
        <v>51.045588534442437</v>
      </c>
      <c r="K327">
        <v>-114.0570330619812</v>
      </c>
      <c r="M327" s="3" t="s">
        <v>63</v>
      </c>
      <c r="N327">
        <f t="shared" si="10"/>
        <v>0</v>
      </c>
      <c r="O327">
        <f>VLOOKUP($G327,Calcs!$A$1:$G$59,6,FALSE)</f>
        <v>0.7</v>
      </c>
      <c r="P327">
        <f>VLOOKUP($G327,Calcs!$A$1:$G$59,7,FALSE)</f>
        <v>1.5</v>
      </c>
      <c r="Q327" t="str">
        <f t="shared" si="11"/>
        <v>No Enough Data</v>
      </c>
    </row>
    <row r="328" spans="1:17" x14ac:dyDescent="0.25">
      <c r="A328" s="1">
        <v>3710</v>
      </c>
      <c r="B328" t="s">
        <v>406</v>
      </c>
      <c r="C328">
        <v>1500</v>
      </c>
      <c r="D328" t="s">
        <v>821</v>
      </c>
      <c r="E328">
        <v>2023</v>
      </c>
      <c r="F328" t="s">
        <v>859</v>
      </c>
      <c r="G328" t="s">
        <v>40</v>
      </c>
      <c r="H328" t="s">
        <v>946</v>
      </c>
      <c r="I328" t="s">
        <v>1142</v>
      </c>
      <c r="J328">
        <v>53.522051856457253</v>
      </c>
      <c r="K328">
        <v>-116.5938127040863</v>
      </c>
      <c r="L328" s="3">
        <v>900</v>
      </c>
      <c r="M328" s="3" t="s">
        <v>69</v>
      </c>
      <c r="N328">
        <f t="shared" si="10"/>
        <v>1666.6666666666667</v>
      </c>
      <c r="O328">
        <f>VLOOKUP($G328,Calcs!$A$1:$G$59,6,FALSE)</f>
        <v>1266.7294547866757</v>
      </c>
      <c r="P328">
        <f>VLOOKUP($G328,Calcs!$A$1:$G$59,7,FALSE)</f>
        <v>2714.4202602571622</v>
      </c>
      <c r="Q328" t="str">
        <f t="shared" si="11"/>
        <v>In the Range</v>
      </c>
    </row>
    <row r="329" spans="1:17" x14ac:dyDescent="0.25">
      <c r="A329" s="1">
        <v>3711</v>
      </c>
      <c r="B329" t="s">
        <v>407</v>
      </c>
      <c r="C329">
        <v>65</v>
      </c>
      <c r="D329" t="s">
        <v>877</v>
      </c>
      <c r="E329">
        <v>2020</v>
      </c>
      <c r="F329" t="s">
        <v>795</v>
      </c>
      <c r="G329" t="s">
        <v>53</v>
      </c>
      <c r="H329" t="s">
        <v>946</v>
      </c>
      <c r="I329" t="s">
        <v>1143</v>
      </c>
      <c r="J329">
        <v>50.776122224047363</v>
      </c>
      <c r="K329">
        <v>-113.42112153768539</v>
      </c>
      <c r="L329" s="3">
        <v>58000</v>
      </c>
      <c r="M329" s="3" t="s">
        <v>63</v>
      </c>
      <c r="N329">
        <f t="shared" si="10"/>
        <v>1.1206896551724137</v>
      </c>
      <c r="O329">
        <f>VLOOKUP($G329,Calcs!$A$1:$G$59,6,FALSE)</f>
        <v>0.54268613502380703</v>
      </c>
      <c r="P329">
        <f>VLOOKUP($G329,Calcs!$A$1:$G$59,7,FALSE)</f>
        <v>1.1628988607653008</v>
      </c>
      <c r="Q329" t="str">
        <f t="shared" si="11"/>
        <v>In the Range</v>
      </c>
    </row>
    <row r="330" spans="1:17" x14ac:dyDescent="0.25">
      <c r="A330" s="1">
        <v>3712</v>
      </c>
      <c r="B330" t="s">
        <v>408</v>
      </c>
      <c r="C330">
        <v>5.8</v>
      </c>
      <c r="D330" t="s">
        <v>796</v>
      </c>
      <c r="E330">
        <v>2021</v>
      </c>
      <c r="F330" t="s">
        <v>793</v>
      </c>
      <c r="G330" t="s">
        <v>18</v>
      </c>
      <c r="H330" t="s">
        <v>946</v>
      </c>
      <c r="I330" t="s">
        <v>972</v>
      </c>
      <c r="J330">
        <v>53.512323723943148</v>
      </c>
      <c r="K330">
        <v>-113.51506322622301</v>
      </c>
      <c r="M330" s="3" t="s">
        <v>64</v>
      </c>
      <c r="N330">
        <f t="shared" si="10"/>
        <v>0</v>
      </c>
      <c r="O330">
        <f>VLOOKUP($G330,Calcs!$A$1:$G$59,6,FALSE)</f>
        <v>599.375</v>
      </c>
      <c r="P330">
        <f>VLOOKUP($G330,Calcs!$A$1:$G$59,7,FALSE)</f>
        <v>1284.375</v>
      </c>
      <c r="Q330" t="str">
        <f t="shared" si="11"/>
        <v>No Enough Data</v>
      </c>
    </row>
    <row r="331" spans="1:17" x14ac:dyDescent="0.25">
      <c r="A331" s="1">
        <v>3714</v>
      </c>
      <c r="B331" t="s">
        <v>409</v>
      </c>
      <c r="C331">
        <v>1000</v>
      </c>
      <c r="D331" t="s">
        <v>893</v>
      </c>
      <c r="E331">
        <v>2024</v>
      </c>
      <c r="F331" t="s">
        <v>793</v>
      </c>
      <c r="G331" t="s">
        <v>10</v>
      </c>
      <c r="H331" t="s">
        <v>946</v>
      </c>
      <c r="I331" t="s">
        <v>978</v>
      </c>
      <c r="J331">
        <v>51.130065728365267</v>
      </c>
      <c r="K331">
        <v>-114.22704219818119</v>
      </c>
      <c r="L331" s="3">
        <v>9</v>
      </c>
      <c r="M331" s="3" t="s">
        <v>64</v>
      </c>
      <c r="N331">
        <f t="shared" si="10"/>
        <v>111111.11111111111</v>
      </c>
      <c r="O331">
        <f>VLOOKUP($G331,Calcs!$A$1:$G$59,6,FALSE)</f>
        <v>19720.335023876538</v>
      </c>
      <c r="P331">
        <f>VLOOKUP($G331,Calcs!$A$1:$G$59,7,FALSE)</f>
        <v>42257.860765449725</v>
      </c>
      <c r="Q331" t="str">
        <f t="shared" si="11"/>
        <v>Too Expensive</v>
      </c>
    </row>
    <row r="332" spans="1:17" x14ac:dyDescent="0.25">
      <c r="A332" s="1">
        <v>3718</v>
      </c>
      <c r="B332" t="s">
        <v>410</v>
      </c>
      <c r="C332">
        <v>76.2</v>
      </c>
      <c r="D332" t="s">
        <v>785</v>
      </c>
      <c r="E332">
        <v>2020</v>
      </c>
      <c r="F332" t="s">
        <v>793</v>
      </c>
      <c r="G332" t="s">
        <v>17</v>
      </c>
      <c r="H332" t="s">
        <v>946</v>
      </c>
      <c r="I332" t="s">
        <v>960</v>
      </c>
      <c r="J332">
        <v>51.048020062164817</v>
      </c>
      <c r="K332">
        <v>-114.0379437804222</v>
      </c>
      <c r="L332" s="3">
        <v>3.5</v>
      </c>
      <c r="M332" s="3" t="s">
        <v>64</v>
      </c>
      <c r="N332">
        <f t="shared" si="10"/>
        <v>21771.428571428572</v>
      </c>
      <c r="O332">
        <f>VLOOKUP($G332,Calcs!$A$1:$G$59,6,FALSE)</f>
        <v>8008.8888888888878</v>
      </c>
      <c r="P332">
        <f>VLOOKUP($G332,Calcs!$A$1:$G$59,7,FALSE)</f>
        <v>17161.904761904763</v>
      </c>
      <c r="Q332" t="str">
        <f t="shared" si="11"/>
        <v>Too Expensive</v>
      </c>
    </row>
    <row r="333" spans="1:17" x14ac:dyDescent="0.25">
      <c r="A333" s="1">
        <v>3719</v>
      </c>
      <c r="B333" t="s">
        <v>411</v>
      </c>
      <c r="C333">
        <v>4500</v>
      </c>
      <c r="D333" t="s">
        <v>894</v>
      </c>
      <c r="E333">
        <v>2019</v>
      </c>
      <c r="F333" t="s">
        <v>786</v>
      </c>
      <c r="G333" t="s">
        <v>3</v>
      </c>
      <c r="H333" t="s">
        <v>959</v>
      </c>
      <c r="I333" t="s">
        <v>1144</v>
      </c>
      <c r="J333">
        <v>50.998542166621093</v>
      </c>
      <c r="K333">
        <v>-114.2053484916687</v>
      </c>
      <c r="L333" s="3">
        <v>17000000</v>
      </c>
      <c r="M333" s="3" t="s">
        <v>63</v>
      </c>
      <c r="N333">
        <f t="shared" si="10"/>
        <v>0.26470588235294118</v>
      </c>
      <c r="O333">
        <f>VLOOKUP($G333,Calcs!$A$1:$G$59,6,FALSE)</f>
        <v>0.30309164537738104</v>
      </c>
      <c r="P333">
        <f>VLOOKUP($G333,Calcs!$A$1:$G$59,7,FALSE)</f>
        <v>0.64948209723724515</v>
      </c>
      <c r="Q333" t="str">
        <f t="shared" si="11"/>
        <v>Too Cheap</v>
      </c>
    </row>
    <row r="334" spans="1:17" x14ac:dyDescent="0.25">
      <c r="A334" s="1">
        <v>3720</v>
      </c>
      <c r="B334" t="s">
        <v>412</v>
      </c>
      <c r="C334">
        <v>125</v>
      </c>
      <c r="D334" t="s">
        <v>785</v>
      </c>
      <c r="E334">
        <v>2021</v>
      </c>
      <c r="F334" t="s">
        <v>786</v>
      </c>
      <c r="G334" t="s">
        <v>3</v>
      </c>
      <c r="H334" t="s">
        <v>946</v>
      </c>
      <c r="I334" t="s">
        <v>1145</v>
      </c>
      <c r="J334">
        <v>50.865186558822217</v>
      </c>
      <c r="K334">
        <v>-114.0333384275436</v>
      </c>
      <c r="L334" s="3">
        <v>1500000</v>
      </c>
      <c r="M334" s="3" t="s">
        <v>63</v>
      </c>
      <c r="N334">
        <f t="shared" si="10"/>
        <v>8.3333333333333329E-2</v>
      </c>
      <c r="O334">
        <f>VLOOKUP($G334,Calcs!$A$1:$G$59,6,FALSE)</f>
        <v>0.30309164537738104</v>
      </c>
      <c r="P334">
        <f>VLOOKUP($G334,Calcs!$A$1:$G$59,7,FALSE)</f>
        <v>0.64948209723724515</v>
      </c>
      <c r="Q334" t="str">
        <f t="shared" si="11"/>
        <v>Too Cheap</v>
      </c>
    </row>
    <row r="335" spans="1:17" x14ac:dyDescent="0.25">
      <c r="A335" s="1">
        <v>3728</v>
      </c>
      <c r="B335" t="s">
        <v>413</v>
      </c>
      <c r="C335">
        <v>50</v>
      </c>
      <c r="D335" t="s">
        <v>796</v>
      </c>
      <c r="E335">
        <v>2021</v>
      </c>
      <c r="F335" t="s">
        <v>786</v>
      </c>
      <c r="G335" t="s">
        <v>3</v>
      </c>
      <c r="H335" t="s">
        <v>949</v>
      </c>
      <c r="I335" t="s">
        <v>1146</v>
      </c>
      <c r="J335">
        <v>53.541847614972752</v>
      </c>
      <c r="K335">
        <v>-113.49900685250761</v>
      </c>
      <c r="M335" s="3" t="s">
        <v>63</v>
      </c>
      <c r="N335">
        <f t="shared" si="10"/>
        <v>0</v>
      </c>
      <c r="O335">
        <f>VLOOKUP($G335,Calcs!$A$1:$G$59,6,FALSE)</f>
        <v>0.30309164537738104</v>
      </c>
      <c r="P335">
        <f>VLOOKUP($G335,Calcs!$A$1:$G$59,7,FALSE)</f>
        <v>0.64948209723724515</v>
      </c>
      <c r="Q335" t="str">
        <f t="shared" si="11"/>
        <v>No Enough Data</v>
      </c>
    </row>
    <row r="336" spans="1:17" x14ac:dyDescent="0.25">
      <c r="A336" s="1">
        <v>3729</v>
      </c>
      <c r="B336" t="s">
        <v>414</v>
      </c>
      <c r="C336">
        <v>70</v>
      </c>
      <c r="D336" t="s">
        <v>785</v>
      </c>
      <c r="E336">
        <v>2022</v>
      </c>
      <c r="F336" t="s">
        <v>788</v>
      </c>
      <c r="G336" t="s">
        <v>5</v>
      </c>
      <c r="H336" t="s">
        <v>946</v>
      </c>
      <c r="I336" t="s">
        <v>1147</v>
      </c>
      <c r="J336">
        <v>51.103968779519597</v>
      </c>
      <c r="K336">
        <v>-114.1563472151756</v>
      </c>
      <c r="M336" s="3" t="s">
        <v>63</v>
      </c>
      <c r="N336">
        <f t="shared" si="10"/>
        <v>0</v>
      </c>
      <c r="O336">
        <f>VLOOKUP($G336,Calcs!$A$1:$G$59,6,FALSE)</f>
        <v>0.27999999999999997</v>
      </c>
      <c r="P336">
        <f>VLOOKUP($G336,Calcs!$A$1:$G$59,7,FALSE)</f>
        <v>0.60000000000000009</v>
      </c>
      <c r="Q336" t="str">
        <f t="shared" si="11"/>
        <v>No Enough Data</v>
      </c>
    </row>
    <row r="337" spans="1:17" x14ac:dyDescent="0.25">
      <c r="A337" s="1">
        <v>3735</v>
      </c>
      <c r="B337" t="s">
        <v>415</v>
      </c>
      <c r="C337">
        <v>8500</v>
      </c>
      <c r="D337" t="s">
        <v>895</v>
      </c>
      <c r="E337">
        <v>2021</v>
      </c>
      <c r="F337" t="s">
        <v>844</v>
      </c>
      <c r="G337" t="s">
        <v>33</v>
      </c>
      <c r="H337" t="s">
        <v>949</v>
      </c>
      <c r="I337" t="s">
        <v>1148</v>
      </c>
      <c r="J337">
        <v>53.775939458368782</v>
      </c>
      <c r="K337">
        <v>-112.82525539398191</v>
      </c>
      <c r="L337" s="3">
        <v>167000</v>
      </c>
      <c r="M337" s="3" t="s">
        <v>67</v>
      </c>
      <c r="N337">
        <f t="shared" si="10"/>
        <v>50.898203592814369</v>
      </c>
      <c r="O337">
        <f>VLOOKUP($G337,Calcs!$A$1:$G$59,6,FALSE)</f>
        <v>22.577112139357645</v>
      </c>
      <c r="P337">
        <f>VLOOKUP($G337,Calcs!$A$1:$G$59,7,FALSE)</f>
        <v>48.379526012909245</v>
      </c>
      <c r="Q337" t="str">
        <f t="shared" si="11"/>
        <v>Too Expensive</v>
      </c>
    </row>
    <row r="338" spans="1:17" x14ac:dyDescent="0.25">
      <c r="A338" s="1">
        <v>3736</v>
      </c>
      <c r="B338" t="s">
        <v>416</v>
      </c>
      <c r="C338">
        <v>600</v>
      </c>
      <c r="D338" t="s">
        <v>794</v>
      </c>
      <c r="E338">
        <v>2021</v>
      </c>
      <c r="F338" t="s">
        <v>859</v>
      </c>
      <c r="G338" t="s">
        <v>55</v>
      </c>
      <c r="H338" t="s">
        <v>946</v>
      </c>
      <c r="I338" t="s">
        <v>1149</v>
      </c>
      <c r="J338">
        <v>53.777545862250719</v>
      </c>
      <c r="K338">
        <v>-113.0535006523132</v>
      </c>
      <c r="L338" s="3">
        <v>102</v>
      </c>
      <c r="M338" s="3" t="s">
        <v>69</v>
      </c>
      <c r="N338">
        <f t="shared" si="10"/>
        <v>5882.3529411764712</v>
      </c>
      <c r="O338">
        <f>VLOOKUP($G338,Calcs!$A$1:$G$59,6,FALSE)</f>
        <v>4300.0679110950095</v>
      </c>
      <c r="P338">
        <f>VLOOKUP($G338,Calcs!$A$1:$G$59,7,FALSE)</f>
        <v>9214.4312380607334</v>
      </c>
      <c r="Q338" t="str">
        <f t="shared" si="11"/>
        <v>In the Range</v>
      </c>
    </row>
    <row r="339" spans="1:17" x14ac:dyDescent="0.25">
      <c r="A339" s="1">
        <v>3742</v>
      </c>
      <c r="B339" t="s">
        <v>417</v>
      </c>
      <c r="C339">
        <v>13</v>
      </c>
      <c r="D339" t="s">
        <v>796</v>
      </c>
      <c r="E339">
        <v>2021</v>
      </c>
      <c r="F339" t="s">
        <v>790</v>
      </c>
      <c r="G339" t="s">
        <v>46</v>
      </c>
      <c r="H339" t="s">
        <v>946</v>
      </c>
      <c r="I339" t="s">
        <v>1150</v>
      </c>
      <c r="J339">
        <v>53.430068786684203</v>
      </c>
      <c r="K339">
        <v>-113.58819603960001</v>
      </c>
      <c r="M339" s="3" t="s">
        <v>63</v>
      </c>
      <c r="N339">
        <f t="shared" si="10"/>
        <v>0</v>
      </c>
      <c r="O339">
        <f>VLOOKUP($G339,Calcs!$A$1:$G$59,6,FALSE)</f>
        <v>0</v>
      </c>
      <c r="P339">
        <f>VLOOKUP($G339,Calcs!$A$1:$G$59,7,FALSE)</f>
        <v>0</v>
      </c>
      <c r="Q339" t="str">
        <f t="shared" si="11"/>
        <v>No Enough Data</v>
      </c>
    </row>
    <row r="340" spans="1:17" x14ac:dyDescent="0.25">
      <c r="A340" s="1">
        <v>3746</v>
      </c>
      <c r="B340" t="s">
        <v>418</v>
      </c>
      <c r="C340">
        <v>150</v>
      </c>
      <c r="D340" t="s">
        <v>785</v>
      </c>
      <c r="E340">
        <v>2017</v>
      </c>
      <c r="F340" t="s">
        <v>786</v>
      </c>
      <c r="G340" t="s">
        <v>3</v>
      </c>
      <c r="H340" t="s">
        <v>959</v>
      </c>
      <c r="I340" t="s">
        <v>1151</v>
      </c>
      <c r="J340">
        <v>51.020244909572668</v>
      </c>
      <c r="K340">
        <v>-114.1251873978035</v>
      </c>
      <c r="M340" s="3" t="s">
        <v>63</v>
      </c>
      <c r="N340">
        <f t="shared" si="10"/>
        <v>0</v>
      </c>
      <c r="O340">
        <f>VLOOKUP($G340,Calcs!$A$1:$G$59,6,FALSE)</f>
        <v>0.30309164537738104</v>
      </c>
      <c r="P340">
        <f>VLOOKUP($G340,Calcs!$A$1:$G$59,7,FALSE)</f>
        <v>0.64948209723724515</v>
      </c>
      <c r="Q340" t="str">
        <f t="shared" si="11"/>
        <v>No Enough Data</v>
      </c>
    </row>
    <row r="341" spans="1:17" x14ac:dyDescent="0.25">
      <c r="A341" s="1">
        <v>3747</v>
      </c>
      <c r="B341" t="s">
        <v>419</v>
      </c>
      <c r="C341">
        <v>140</v>
      </c>
      <c r="D341" t="s">
        <v>785</v>
      </c>
      <c r="E341">
        <v>2020</v>
      </c>
      <c r="F341" t="s">
        <v>786</v>
      </c>
      <c r="G341" t="s">
        <v>3</v>
      </c>
      <c r="H341" t="s">
        <v>949</v>
      </c>
      <c r="I341" t="s">
        <v>1045</v>
      </c>
      <c r="J341">
        <v>51.019305533944276</v>
      </c>
      <c r="K341">
        <v>-114.1263389619417</v>
      </c>
      <c r="M341" s="3" t="s">
        <v>63</v>
      </c>
      <c r="N341">
        <f t="shared" si="10"/>
        <v>0</v>
      </c>
      <c r="O341">
        <f>VLOOKUP($G341,Calcs!$A$1:$G$59,6,FALSE)</f>
        <v>0.30309164537738104</v>
      </c>
      <c r="P341">
        <f>VLOOKUP($G341,Calcs!$A$1:$G$59,7,FALSE)</f>
        <v>0.64948209723724515</v>
      </c>
      <c r="Q341" t="str">
        <f t="shared" si="11"/>
        <v>No Enough Data</v>
      </c>
    </row>
    <row r="342" spans="1:17" x14ac:dyDescent="0.25">
      <c r="A342" s="1">
        <v>3748</v>
      </c>
      <c r="B342" t="s">
        <v>420</v>
      </c>
      <c r="C342">
        <v>2400</v>
      </c>
      <c r="D342" t="s">
        <v>809</v>
      </c>
      <c r="E342">
        <v>2020</v>
      </c>
      <c r="F342" t="s">
        <v>795</v>
      </c>
      <c r="G342" t="s">
        <v>35</v>
      </c>
      <c r="H342" t="s">
        <v>949</v>
      </c>
      <c r="I342" t="s">
        <v>1152</v>
      </c>
      <c r="J342">
        <v>55.076972000738671</v>
      </c>
      <c r="K342">
        <v>-118.7025070254458</v>
      </c>
      <c r="L342" s="3">
        <v>3000000</v>
      </c>
      <c r="M342" s="3" t="s">
        <v>68</v>
      </c>
      <c r="N342">
        <f t="shared" si="10"/>
        <v>0.8</v>
      </c>
      <c r="O342">
        <f>VLOOKUP($G342,Calcs!$A$1:$G$59,6,FALSE)</f>
        <v>4.1660606044018955</v>
      </c>
      <c r="P342">
        <f>VLOOKUP($G342,Calcs!$A$1:$G$59,7,FALSE)</f>
        <v>8.9272727237183478</v>
      </c>
      <c r="Q342" t="str">
        <f t="shared" si="11"/>
        <v>Too Cheap</v>
      </c>
    </row>
    <row r="343" spans="1:17" x14ac:dyDescent="0.25">
      <c r="A343" s="1">
        <v>3749</v>
      </c>
      <c r="B343" t="s">
        <v>421</v>
      </c>
      <c r="C343">
        <v>100</v>
      </c>
      <c r="D343" t="s">
        <v>896</v>
      </c>
      <c r="E343">
        <v>2027</v>
      </c>
      <c r="F343" t="s">
        <v>859</v>
      </c>
      <c r="G343" t="s">
        <v>40</v>
      </c>
      <c r="H343" t="s">
        <v>949</v>
      </c>
      <c r="I343" t="s">
        <v>1142</v>
      </c>
      <c r="J343">
        <v>56.226482673256037</v>
      </c>
      <c r="K343">
        <v>-117.4048614758067</v>
      </c>
      <c r="L343" s="3">
        <v>100</v>
      </c>
      <c r="M343" s="3" t="s">
        <v>69</v>
      </c>
      <c r="N343">
        <f t="shared" si="10"/>
        <v>1000</v>
      </c>
      <c r="O343">
        <f>VLOOKUP($G343,Calcs!$A$1:$G$59,6,FALSE)</f>
        <v>1266.7294547866757</v>
      </c>
      <c r="P343">
        <f>VLOOKUP($G343,Calcs!$A$1:$G$59,7,FALSE)</f>
        <v>2714.4202602571622</v>
      </c>
      <c r="Q343" t="str">
        <f t="shared" si="11"/>
        <v>Too Cheap</v>
      </c>
    </row>
    <row r="344" spans="1:17" x14ac:dyDescent="0.25">
      <c r="A344" s="1">
        <v>3752</v>
      </c>
      <c r="B344" t="s">
        <v>422</v>
      </c>
      <c r="C344">
        <v>100</v>
      </c>
      <c r="D344" t="s">
        <v>785</v>
      </c>
      <c r="E344">
        <v>2027</v>
      </c>
      <c r="F344" t="s">
        <v>786</v>
      </c>
      <c r="G344" t="s">
        <v>3</v>
      </c>
      <c r="H344" t="s">
        <v>949</v>
      </c>
      <c r="I344" t="s">
        <v>1153</v>
      </c>
      <c r="J344">
        <v>51.050694156249861</v>
      </c>
      <c r="K344">
        <v>-114.06413793603861</v>
      </c>
      <c r="M344" s="3" t="s">
        <v>63</v>
      </c>
      <c r="N344">
        <f t="shared" si="10"/>
        <v>0</v>
      </c>
      <c r="O344">
        <f>VLOOKUP($G344,Calcs!$A$1:$G$59,6,FALSE)</f>
        <v>0.30309164537738104</v>
      </c>
      <c r="P344">
        <f>VLOOKUP($G344,Calcs!$A$1:$G$59,7,FALSE)</f>
        <v>0.64948209723724515</v>
      </c>
      <c r="Q344" t="str">
        <f t="shared" si="11"/>
        <v>No Enough Data</v>
      </c>
    </row>
    <row r="345" spans="1:17" x14ac:dyDescent="0.25">
      <c r="A345" s="1">
        <v>3754</v>
      </c>
      <c r="B345" t="s">
        <v>423</v>
      </c>
      <c r="C345">
        <v>100</v>
      </c>
      <c r="D345" t="s">
        <v>785</v>
      </c>
      <c r="E345">
        <v>2027</v>
      </c>
      <c r="F345" t="s">
        <v>786</v>
      </c>
      <c r="G345" t="s">
        <v>3</v>
      </c>
      <c r="H345" t="s">
        <v>949</v>
      </c>
      <c r="I345" t="s">
        <v>1154</v>
      </c>
      <c r="J345">
        <v>51.032240281527223</v>
      </c>
      <c r="K345">
        <v>-114.0464639679703</v>
      </c>
      <c r="M345" s="3" t="s">
        <v>63</v>
      </c>
      <c r="N345">
        <f t="shared" si="10"/>
        <v>0</v>
      </c>
      <c r="O345">
        <f>VLOOKUP($G345,Calcs!$A$1:$G$59,6,FALSE)</f>
        <v>0.30309164537738104</v>
      </c>
      <c r="P345">
        <f>VLOOKUP($G345,Calcs!$A$1:$G$59,7,FALSE)</f>
        <v>0.64948209723724515</v>
      </c>
      <c r="Q345" t="str">
        <f t="shared" si="11"/>
        <v>No Enough Data</v>
      </c>
    </row>
    <row r="346" spans="1:17" x14ac:dyDescent="0.25">
      <c r="A346" s="1">
        <v>3757</v>
      </c>
      <c r="B346" t="s">
        <v>424</v>
      </c>
      <c r="C346">
        <v>500</v>
      </c>
      <c r="D346" t="s">
        <v>897</v>
      </c>
      <c r="E346">
        <v>2023</v>
      </c>
      <c r="F346" t="s">
        <v>859</v>
      </c>
      <c r="G346" t="s">
        <v>55</v>
      </c>
      <c r="H346" t="s">
        <v>949</v>
      </c>
      <c r="I346" t="s">
        <v>1155</v>
      </c>
      <c r="J346">
        <v>49.788663807400738</v>
      </c>
      <c r="K346">
        <v>-114.30259707150979</v>
      </c>
      <c r="L346" s="3">
        <v>47</v>
      </c>
      <c r="M346" s="3" t="s">
        <v>64</v>
      </c>
      <c r="N346">
        <f t="shared" si="10"/>
        <v>10638.297872340425</v>
      </c>
      <c r="O346">
        <f>VLOOKUP($G346,Calcs!$A$1:$G$59,6,FALSE)</f>
        <v>4300.0679110950095</v>
      </c>
      <c r="P346">
        <f>VLOOKUP($G346,Calcs!$A$1:$G$59,7,FALSE)</f>
        <v>9214.4312380607334</v>
      </c>
      <c r="Q346" t="str">
        <f t="shared" si="11"/>
        <v>Too Expensive</v>
      </c>
    </row>
    <row r="347" spans="1:17" x14ac:dyDescent="0.25">
      <c r="A347" s="1">
        <v>3758</v>
      </c>
      <c r="B347" t="s">
        <v>425</v>
      </c>
      <c r="C347">
        <v>105</v>
      </c>
      <c r="D347" t="s">
        <v>785</v>
      </c>
      <c r="E347">
        <v>2022</v>
      </c>
      <c r="F347" t="s">
        <v>788</v>
      </c>
      <c r="G347" t="s">
        <v>49</v>
      </c>
      <c r="H347" t="s">
        <v>946</v>
      </c>
      <c r="I347" t="s">
        <v>1156</v>
      </c>
      <c r="J347">
        <v>51.043234143515008</v>
      </c>
      <c r="K347">
        <v>-114.0890073780247</v>
      </c>
      <c r="L347" s="3">
        <v>173000</v>
      </c>
      <c r="M347" s="3" t="s">
        <v>63</v>
      </c>
      <c r="N347">
        <f t="shared" si="10"/>
        <v>0.60693641618497107</v>
      </c>
      <c r="O347">
        <f>VLOOKUP($G347,Calcs!$A$1:$G$59,6,FALSE)</f>
        <v>0.32600839082603017</v>
      </c>
      <c r="P347">
        <f>VLOOKUP($G347,Calcs!$A$1:$G$59,7,FALSE)</f>
        <v>0.69858940891292187</v>
      </c>
      <c r="Q347" t="str">
        <f t="shared" si="11"/>
        <v>In the Range</v>
      </c>
    </row>
    <row r="348" spans="1:17" x14ac:dyDescent="0.25">
      <c r="A348" s="1">
        <v>3759</v>
      </c>
      <c r="B348" t="s">
        <v>426</v>
      </c>
      <c r="C348">
        <v>153.4</v>
      </c>
      <c r="D348" t="s">
        <v>785</v>
      </c>
      <c r="E348">
        <v>2022</v>
      </c>
      <c r="F348" t="s">
        <v>793</v>
      </c>
      <c r="G348" t="s">
        <v>10</v>
      </c>
      <c r="H348" t="s">
        <v>946</v>
      </c>
      <c r="I348" t="s">
        <v>960</v>
      </c>
      <c r="J348">
        <v>51.139756016820712</v>
      </c>
      <c r="K348">
        <v>-114.026260379178</v>
      </c>
      <c r="M348" s="3" t="s">
        <v>64</v>
      </c>
      <c r="N348">
        <f t="shared" si="10"/>
        <v>0</v>
      </c>
      <c r="O348">
        <f>VLOOKUP($G348,Calcs!$A$1:$G$59,6,FALSE)</f>
        <v>19720.335023876538</v>
      </c>
      <c r="P348">
        <f>VLOOKUP($G348,Calcs!$A$1:$G$59,7,FALSE)</f>
        <v>42257.860765449725</v>
      </c>
      <c r="Q348" t="str">
        <f t="shared" si="11"/>
        <v>No Enough Data</v>
      </c>
    </row>
    <row r="349" spans="1:17" x14ac:dyDescent="0.25">
      <c r="A349" s="1">
        <v>3760</v>
      </c>
      <c r="B349" t="s">
        <v>427</v>
      </c>
      <c r="C349">
        <v>36</v>
      </c>
      <c r="D349" t="s">
        <v>796</v>
      </c>
      <c r="E349">
        <v>2023</v>
      </c>
      <c r="F349" t="s">
        <v>801</v>
      </c>
      <c r="G349" t="s">
        <v>22</v>
      </c>
      <c r="H349" t="s">
        <v>949</v>
      </c>
      <c r="I349" t="s">
        <v>1014</v>
      </c>
      <c r="J349">
        <v>53.611125528189874</v>
      </c>
      <c r="K349">
        <v>-113.6106872622622</v>
      </c>
      <c r="L349" s="3">
        <v>40000</v>
      </c>
      <c r="M349" s="3" t="s">
        <v>63</v>
      </c>
      <c r="N349">
        <f t="shared" si="10"/>
        <v>0.9</v>
      </c>
      <c r="O349">
        <f>VLOOKUP($G349,Calcs!$A$1:$G$59,6,FALSE)</f>
        <v>1519</v>
      </c>
      <c r="P349">
        <f>VLOOKUP($G349,Calcs!$A$1:$G$59,7,FALSE)</f>
        <v>3255</v>
      </c>
      <c r="Q349" t="str">
        <f t="shared" si="11"/>
        <v>Too Cheap</v>
      </c>
    </row>
    <row r="350" spans="1:17" x14ac:dyDescent="0.25">
      <c r="A350" s="1">
        <v>3764</v>
      </c>
      <c r="B350" t="s">
        <v>428</v>
      </c>
      <c r="C350">
        <v>444</v>
      </c>
      <c r="D350" t="s">
        <v>785</v>
      </c>
      <c r="E350">
        <v>2024</v>
      </c>
      <c r="F350" t="s">
        <v>790</v>
      </c>
      <c r="G350" t="s">
        <v>8</v>
      </c>
      <c r="H350" t="s">
        <v>949</v>
      </c>
      <c r="I350" t="s">
        <v>960</v>
      </c>
      <c r="J350">
        <v>51.044927253607732</v>
      </c>
      <c r="K350">
        <v>-114.05898809473</v>
      </c>
      <c r="L350" s="3">
        <v>173000</v>
      </c>
      <c r="M350" s="3" t="s">
        <v>63</v>
      </c>
      <c r="N350">
        <f t="shared" si="10"/>
        <v>2.5664739884393062</v>
      </c>
      <c r="O350">
        <f>VLOOKUP($G350,Calcs!$A$1:$G$59,6,FALSE)</f>
        <v>1.2093770070648682</v>
      </c>
      <c r="P350">
        <f>VLOOKUP($G350,Calcs!$A$1:$G$59,7,FALSE)</f>
        <v>2.5915221579961463</v>
      </c>
      <c r="Q350" t="str">
        <f t="shared" si="11"/>
        <v>In the Range</v>
      </c>
    </row>
    <row r="351" spans="1:17" x14ac:dyDescent="0.25">
      <c r="A351" s="1">
        <v>3765</v>
      </c>
      <c r="B351" t="s">
        <v>429</v>
      </c>
      <c r="C351">
        <v>2300</v>
      </c>
      <c r="D351" t="s">
        <v>898</v>
      </c>
      <c r="E351">
        <v>2022</v>
      </c>
      <c r="F351" t="s">
        <v>844</v>
      </c>
      <c r="G351" t="s">
        <v>30</v>
      </c>
      <c r="H351" t="s">
        <v>949</v>
      </c>
      <c r="I351" t="s">
        <v>1157</v>
      </c>
      <c r="J351">
        <v>54.362690999999998</v>
      </c>
      <c r="K351">
        <v>-118.090822</v>
      </c>
      <c r="L351" s="3">
        <v>344</v>
      </c>
      <c r="M351" s="3" t="s">
        <v>64</v>
      </c>
      <c r="N351">
        <f t="shared" si="10"/>
        <v>6686.0465116279074</v>
      </c>
      <c r="O351">
        <f>VLOOKUP($G351,Calcs!$A$1:$G$59,6,FALSE)</f>
        <v>1607.1944249960923</v>
      </c>
      <c r="P351">
        <f>VLOOKUP($G351,Calcs!$A$1:$G$59,7,FALSE)</f>
        <v>3443.9880535630555</v>
      </c>
      <c r="Q351" t="str">
        <f t="shared" si="11"/>
        <v>Too Expensive</v>
      </c>
    </row>
    <row r="352" spans="1:17" x14ac:dyDescent="0.25">
      <c r="A352" s="1">
        <v>3766</v>
      </c>
      <c r="B352" t="s">
        <v>430</v>
      </c>
      <c r="C352">
        <v>510</v>
      </c>
      <c r="D352" t="s">
        <v>899</v>
      </c>
      <c r="E352">
        <v>2020</v>
      </c>
      <c r="F352" t="s">
        <v>859</v>
      </c>
      <c r="G352" t="s">
        <v>41</v>
      </c>
      <c r="H352" t="s">
        <v>946</v>
      </c>
      <c r="I352" t="s">
        <v>1158</v>
      </c>
      <c r="J352">
        <v>51.661823939676907</v>
      </c>
      <c r="K352">
        <v>-110.665435816627</v>
      </c>
      <c r="L352" s="3">
        <v>300</v>
      </c>
      <c r="M352" s="3" t="s">
        <v>69</v>
      </c>
      <c r="N352">
        <f t="shared" si="10"/>
        <v>1700</v>
      </c>
      <c r="O352">
        <f>VLOOKUP($G352,Calcs!$A$1:$G$59,6,FALSE)</f>
        <v>1060.3728732233635</v>
      </c>
      <c r="P352">
        <f>VLOOKUP($G352,Calcs!$A$1:$G$59,7,FALSE)</f>
        <v>2272.2275854786358</v>
      </c>
      <c r="Q352" t="str">
        <f t="shared" si="11"/>
        <v>In the Range</v>
      </c>
    </row>
    <row r="353" spans="1:17" x14ac:dyDescent="0.25">
      <c r="A353" s="1">
        <v>3767</v>
      </c>
      <c r="B353" t="s">
        <v>431</v>
      </c>
      <c r="C353">
        <v>53</v>
      </c>
      <c r="D353" t="s">
        <v>796</v>
      </c>
      <c r="E353">
        <v>2020</v>
      </c>
      <c r="F353" t="s">
        <v>788</v>
      </c>
      <c r="G353" t="s">
        <v>49</v>
      </c>
      <c r="H353" t="s">
        <v>949</v>
      </c>
      <c r="I353" t="s">
        <v>1159</v>
      </c>
      <c r="J353">
        <v>53.539247752354953</v>
      </c>
      <c r="K353">
        <v>-113.4963679317661</v>
      </c>
      <c r="M353" s="3" t="s">
        <v>63</v>
      </c>
      <c r="N353">
        <f t="shared" si="10"/>
        <v>0</v>
      </c>
      <c r="O353">
        <f>VLOOKUP($G353,Calcs!$A$1:$G$59,6,FALSE)</f>
        <v>0.32600839082603017</v>
      </c>
      <c r="P353">
        <f>VLOOKUP($G353,Calcs!$A$1:$G$59,7,FALSE)</f>
        <v>0.69858940891292187</v>
      </c>
      <c r="Q353" t="str">
        <f t="shared" si="11"/>
        <v>No Enough Data</v>
      </c>
    </row>
    <row r="354" spans="1:17" x14ac:dyDescent="0.25">
      <c r="A354" s="1">
        <v>3768</v>
      </c>
      <c r="B354" t="s">
        <v>432</v>
      </c>
      <c r="C354">
        <v>49</v>
      </c>
      <c r="D354" t="s">
        <v>796</v>
      </c>
      <c r="E354">
        <v>2020</v>
      </c>
      <c r="F354" t="s">
        <v>787</v>
      </c>
      <c r="G354" t="s">
        <v>4</v>
      </c>
      <c r="H354" t="s">
        <v>949</v>
      </c>
      <c r="I354" t="s">
        <v>1160</v>
      </c>
      <c r="J354">
        <v>53.537767268167663</v>
      </c>
      <c r="K354">
        <v>-113.6352229126351</v>
      </c>
      <c r="L354" s="3">
        <v>120000</v>
      </c>
      <c r="M354" s="3" t="s">
        <v>63</v>
      </c>
      <c r="N354">
        <f t="shared" si="10"/>
        <v>0.40833333333333338</v>
      </c>
      <c r="O354">
        <f>VLOOKUP($G354,Calcs!$A$1:$G$59,6,FALSE)</f>
        <v>0.18655918729741774</v>
      </c>
      <c r="P354">
        <f>VLOOKUP($G354,Calcs!$A$1:$G$59,7,FALSE)</f>
        <v>0.39976968706589522</v>
      </c>
      <c r="Q354" t="str">
        <f t="shared" si="11"/>
        <v>Too Expensive</v>
      </c>
    </row>
    <row r="355" spans="1:17" x14ac:dyDescent="0.25">
      <c r="A355" s="1">
        <v>3769</v>
      </c>
      <c r="B355" t="s">
        <v>433</v>
      </c>
      <c r="C355">
        <v>11</v>
      </c>
      <c r="D355" t="s">
        <v>796</v>
      </c>
      <c r="E355">
        <v>2019</v>
      </c>
      <c r="F355" t="s">
        <v>786</v>
      </c>
      <c r="G355" t="s">
        <v>14</v>
      </c>
      <c r="H355" t="s">
        <v>959</v>
      </c>
      <c r="I355" t="s">
        <v>1161</v>
      </c>
      <c r="J355">
        <v>53.585963287707912</v>
      </c>
      <c r="K355">
        <v>-113.4924626354404</v>
      </c>
      <c r="L355" s="3">
        <v>42000</v>
      </c>
      <c r="M355" s="3" t="s">
        <v>63</v>
      </c>
      <c r="N355">
        <f t="shared" si="10"/>
        <v>0.26190476190476192</v>
      </c>
      <c r="O355">
        <f>VLOOKUP($G355,Calcs!$A$1:$G$59,6,FALSE)</f>
        <v>0.18333333333333332</v>
      </c>
      <c r="P355">
        <f>VLOOKUP($G355,Calcs!$A$1:$G$59,7,FALSE)</f>
        <v>0.3928571428571429</v>
      </c>
      <c r="Q355" t="str">
        <f t="shared" si="11"/>
        <v>In the Range</v>
      </c>
    </row>
    <row r="356" spans="1:17" x14ac:dyDescent="0.25">
      <c r="A356" s="1">
        <v>3770</v>
      </c>
      <c r="B356" t="s">
        <v>434</v>
      </c>
      <c r="C356">
        <v>5</v>
      </c>
      <c r="D356" t="s">
        <v>871</v>
      </c>
      <c r="E356">
        <v>2019</v>
      </c>
      <c r="F356" t="s">
        <v>790</v>
      </c>
      <c r="G356" t="s">
        <v>45</v>
      </c>
      <c r="H356" t="s">
        <v>959</v>
      </c>
      <c r="I356" t="s">
        <v>1162</v>
      </c>
      <c r="J356">
        <v>49.046543616162218</v>
      </c>
      <c r="K356">
        <v>-113.91419410785601</v>
      </c>
      <c r="M356" s="3" t="s">
        <v>63</v>
      </c>
      <c r="N356">
        <f t="shared" si="10"/>
        <v>0</v>
      </c>
      <c r="O356">
        <f>VLOOKUP($G356,Calcs!$A$1:$G$59,6,FALSE)</f>
        <v>0</v>
      </c>
      <c r="P356">
        <f>VLOOKUP($G356,Calcs!$A$1:$G$59,7,FALSE)</f>
        <v>0</v>
      </c>
      <c r="Q356" t="str">
        <f t="shared" si="11"/>
        <v>No Enough Data</v>
      </c>
    </row>
    <row r="357" spans="1:17" x14ac:dyDescent="0.25">
      <c r="A357" s="1">
        <v>3771</v>
      </c>
      <c r="B357" t="s">
        <v>435</v>
      </c>
      <c r="C357">
        <v>5.5</v>
      </c>
      <c r="D357" t="s">
        <v>852</v>
      </c>
      <c r="E357">
        <v>2019</v>
      </c>
      <c r="F357" t="s">
        <v>793</v>
      </c>
      <c r="G357" t="s">
        <v>10</v>
      </c>
      <c r="H357" t="s">
        <v>959</v>
      </c>
      <c r="I357" t="s">
        <v>1095</v>
      </c>
      <c r="J357">
        <v>49.689283750183748</v>
      </c>
      <c r="K357">
        <v>-112.8597855575936</v>
      </c>
      <c r="M357" s="3" t="s">
        <v>64</v>
      </c>
      <c r="N357">
        <f t="shared" si="10"/>
        <v>0</v>
      </c>
      <c r="O357">
        <f>VLOOKUP($G357,Calcs!$A$1:$G$59,6,FALSE)</f>
        <v>19720.335023876538</v>
      </c>
      <c r="P357">
        <f>VLOOKUP($G357,Calcs!$A$1:$G$59,7,FALSE)</f>
        <v>42257.860765449725</v>
      </c>
      <c r="Q357" t="str">
        <f t="shared" si="11"/>
        <v>No Enough Data</v>
      </c>
    </row>
    <row r="358" spans="1:17" x14ac:dyDescent="0.25">
      <c r="A358" s="1">
        <v>3773</v>
      </c>
      <c r="B358" t="s">
        <v>436</v>
      </c>
      <c r="C358">
        <v>5</v>
      </c>
      <c r="D358" t="s">
        <v>861</v>
      </c>
      <c r="E358">
        <v>2027</v>
      </c>
      <c r="F358" t="s">
        <v>793</v>
      </c>
      <c r="G358" t="s">
        <v>18</v>
      </c>
      <c r="H358" t="s">
        <v>949</v>
      </c>
      <c r="I358" t="s">
        <v>1050</v>
      </c>
      <c r="J358">
        <v>51.173207361729908</v>
      </c>
      <c r="K358">
        <v>-115.5744040016361</v>
      </c>
      <c r="M358" s="3" t="s">
        <v>64</v>
      </c>
      <c r="N358">
        <f t="shared" si="10"/>
        <v>0</v>
      </c>
      <c r="O358">
        <f>VLOOKUP($G358,Calcs!$A$1:$G$59,6,FALSE)</f>
        <v>599.375</v>
      </c>
      <c r="P358">
        <f>VLOOKUP($G358,Calcs!$A$1:$G$59,7,FALSE)</f>
        <v>1284.375</v>
      </c>
      <c r="Q358" t="str">
        <f t="shared" si="11"/>
        <v>No Enough Data</v>
      </c>
    </row>
    <row r="359" spans="1:17" x14ac:dyDescent="0.25">
      <c r="A359" s="1">
        <v>3774</v>
      </c>
      <c r="B359" t="s">
        <v>437</v>
      </c>
      <c r="C359">
        <v>49</v>
      </c>
      <c r="D359" t="s">
        <v>785</v>
      </c>
      <c r="E359">
        <v>2020</v>
      </c>
      <c r="F359" t="s">
        <v>788</v>
      </c>
      <c r="G359" t="s">
        <v>49</v>
      </c>
      <c r="H359" t="s">
        <v>949</v>
      </c>
      <c r="I359" t="s">
        <v>1163</v>
      </c>
      <c r="J359">
        <v>51.040158056088771</v>
      </c>
      <c r="K359">
        <v>-114.0928590301701</v>
      </c>
      <c r="M359" s="3" t="s">
        <v>63</v>
      </c>
      <c r="N359">
        <f t="shared" si="10"/>
        <v>0</v>
      </c>
      <c r="O359">
        <f>VLOOKUP($G359,Calcs!$A$1:$G$59,6,FALSE)</f>
        <v>0.32600839082603017</v>
      </c>
      <c r="P359">
        <f>VLOOKUP($G359,Calcs!$A$1:$G$59,7,FALSE)</f>
        <v>0.69858940891292187</v>
      </c>
      <c r="Q359" t="str">
        <f t="shared" si="11"/>
        <v>No Enough Data</v>
      </c>
    </row>
    <row r="360" spans="1:17" x14ac:dyDescent="0.25">
      <c r="A360" s="1">
        <v>3775</v>
      </c>
      <c r="B360" t="s">
        <v>438</v>
      </c>
      <c r="C360">
        <v>950</v>
      </c>
      <c r="D360" t="s">
        <v>900</v>
      </c>
      <c r="E360">
        <v>2027</v>
      </c>
      <c r="F360" t="s">
        <v>844</v>
      </c>
      <c r="G360" t="s">
        <v>39</v>
      </c>
      <c r="H360" t="s">
        <v>949</v>
      </c>
      <c r="I360" t="s">
        <v>1164</v>
      </c>
      <c r="J360">
        <v>54.389520882234713</v>
      </c>
      <c r="K360">
        <v>-116.88476582989099</v>
      </c>
      <c r="L360" s="3">
        <v>220</v>
      </c>
      <c r="M360" s="3" t="s">
        <v>64</v>
      </c>
      <c r="N360">
        <f t="shared" si="10"/>
        <v>4318.181818181818</v>
      </c>
      <c r="O360">
        <f>VLOOKUP($G360,Calcs!$A$1:$G$59,6,FALSE)</f>
        <v>3547.9483773979364</v>
      </c>
      <c r="P360">
        <f>VLOOKUP($G360,Calcs!$A$1:$G$59,7,FALSE)</f>
        <v>7602.7465229955787</v>
      </c>
      <c r="Q360" t="str">
        <f t="shared" si="11"/>
        <v>In the Range</v>
      </c>
    </row>
    <row r="361" spans="1:17" x14ac:dyDescent="0.25">
      <c r="A361" s="1">
        <v>3776</v>
      </c>
      <c r="B361" t="s">
        <v>439</v>
      </c>
      <c r="C361">
        <v>500</v>
      </c>
      <c r="D361" t="s">
        <v>815</v>
      </c>
      <c r="E361">
        <v>2027</v>
      </c>
      <c r="F361" t="s">
        <v>844</v>
      </c>
      <c r="G361" t="s">
        <v>39</v>
      </c>
      <c r="H361" t="s">
        <v>949</v>
      </c>
      <c r="I361" t="s">
        <v>1164</v>
      </c>
      <c r="J361">
        <v>55.016844855893019</v>
      </c>
      <c r="K361">
        <v>-118.8133240258321</v>
      </c>
      <c r="M361" s="3" t="s">
        <v>64</v>
      </c>
      <c r="N361">
        <f t="shared" si="10"/>
        <v>0</v>
      </c>
      <c r="O361">
        <f>VLOOKUP($G361,Calcs!$A$1:$G$59,6,FALSE)</f>
        <v>3547.9483773979364</v>
      </c>
      <c r="P361">
        <f>VLOOKUP($G361,Calcs!$A$1:$G$59,7,FALSE)</f>
        <v>7602.7465229955787</v>
      </c>
      <c r="Q361" t="str">
        <f t="shared" si="11"/>
        <v>No Enough Data</v>
      </c>
    </row>
    <row r="362" spans="1:17" x14ac:dyDescent="0.25">
      <c r="A362" s="1">
        <v>3780</v>
      </c>
      <c r="B362" t="s">
        <v>440</v>
      </c>
      <c r="C362">
        <v>76.8</v>
      </c>
      <c r="D362" t="s">
        <v>796</v>
      </c>
      <c r="E362">
        <v>2021</v>
      </c>
      <c r="F362" t="s">
        <v>801</v>
      </c>
      <c r="G362" t="s">
        <v>29</v>
      </c>
      <c r="H362" t="s">
        <v>946</v>
      </c>
      <c r="I362" t="s">
        <v>1165</v>
      </c>
      <c r="J362">
        <v>53.402048616816131</v>
      </c>
      <c r="K362">
        <v>-113.54487061500549</v>
      </c>
      <c r="M362" s="3" t="s">
        <v>63</v>
      </c>
      <c r="N362">
        <f t="shared" si="10"/>
        <v>0</v>
      </c>
      <c r="O362">
        <f>VLOOKUP($G362,Calcs!$A$1:$G$59,6,FALSE)</f>
        <v>0.30570776255707754</v>
      </c>
      <c r="P362">
        <f>VLOOKUP($G362,Calcs!$A$1:$G$59,7,FALSE)</f>
        <v>0.65508806262230912</v>
      </c>
      <c r="Q362" t="str">
        <f t="shared" si="11"/>
        <v>No Enough Data</v>
      </c>
    </row>
    <row r="363" spans="1:17" x14ac:dyDescent="0.25">
      <c r="A363" s="1">
        <v>3781</v>
      </c>
      <c r="B363" t="s">
        <v>441</v>
      </c>
      <c r="C363">
        <v>328</v>
      </c>
      <c r="D363" t="s">
        <v>796</v>
      </c>
      <c r="E363">
        <v>2025</v>
      </c>
      <c r="F363" t="s">
        <v>793</v>
      </c>
      <c r="G363" t="s">
        <v>11</v>
      </c>
      <c r="H363" t="s">
        <v>946</v>
      </c>
      <c r="I363" t="s">
        <v>972</v>
      </c>
      <c r="J363">
        <v>53.566082820198503</v>
      </c>
      <c r="K363">
        <v>-113.506429195404</v>
      </c>
      <c r="L363" s="3">
        <v>1.6</v>
      </c>
      <c r="M363" s="3" t="s">
        <v>64</v>
      </c>
      <c r="N363">
        <f t="shared" si="10"/>
        <v>205000</v>
      </c>
      <c r="O363">
        <f>VLOOKUP($G363,Calcs!$A$1:$G$59,6,FALSE)</f>
        <v>141651.28205128203</v>
      </c>
      <c r="P363">
        <f>VLOOKUP($G363,Calcs!$A$1:$G$59,7,FALSE)</f>
        <v>303538.4615384615</v>
      </c>
      <c r="Q363" t="str">
        <f t="shared" si="11"/>
        <v>In the Range</v>
      </c>
    </row>
    <row r="364" spans="1:17" x14ac:dyDescent="0.25">
      <c r="A364" s="1">
        <v>3787</v>
      </c>
      <c r="B364" t="s">
        <v>442</v>
      </c>
      <c r="C364">
        <v>200</v>
      </c>
      <c r="D364" t="s">
        <v>785</v>
      </c>
      <c r="E364">
        <v>2020</v>
      </c>
      <c r="F364" t="s">
        <v>788</v>
      </c>
      <c r="G364" t="s">
        <v>49</v>
      </c>
      <c r="H364" t="s">
        <v>946</v>
      </c>
      <c r="I364" t="s">
        <v>1076</v>
      </c>
      <c r="J364">
        <v>51.040811666778772</v>
      </c>
      <c r="K364">
        <v>-114.0591275695988</v>
      </c>
      <c r="M364" s="3" t="s">
        <v>63</v>
      </c>
      <c r="N364">
        <f t="shared" si="10"/>
        <v>0</v>
      </c>
      <c r="O364">
        <f>VLOOKUP($G364,Calcs!$A$1:$G$59,6,FALSE)</f>
        <v>0.32600839082603017</v>
      </c>
      <c r="P364">
        <f>VLOOKUP($G364,Calcs!$A$1:$G$59,7,FALSE)</f>
        <v>0.69858940891292187</v>
      </c>
      <c r="Q364" t="str">
        <f t="shared" si="11"/>
        <v>No Enough Data</v>
      </c>
    </row>
    <row r="365" spans="1:17" x14ac:dyDescent="0.25">
      <c r="A365" s="1">
        <v>3788</v>
      </c>
      <c r="B365" t="s">
        <v>443</v>
      </c>
      <c r="C365">
        <v>19</v>
      </c>
      <c r="D365" t="s">
        <v>785</v>
      </c>
      <c r="E365">
        <v>2020</v>
      </c>
      <c r="F365" t="s">
        <v>788</v>
      </c>
      <c r="G365" t="s">
        <v>5</v>
      </c>
      <c r="H365" t="s">
        <v>946</v>
      </c>
      <c r="I365" t="s">
        <v>1166</v>
      </c>
      <c r="J365">
        <v>51.039712815988338</v>
      </c>
      <c r="K365">
        <v>-114.0796625618168</v>
      </c>
      <c r="M365" s="3" t="s">
        <v>63</v>
      </c>
      <c r="N365">
        <f t="shared" si="10"/>
        <v>0</v>
      </c>
      <c r="O365">
        <f>VLOOKUP($G365,Calcs!$A$1:$G$59,6,FALSE)</f>
        <v>0.27999999999999997</v>
      </c>
      <c r="P365">
        <f>VLOOKUP($G365,Calcs!$A$1:$G$59,7,FALSE)</f>
        <v>0.60000000000000009</v>
      </c>
      <c r="Q365" t="str">
        <f t="shared" si="11"/>
        <v>No Enough Data</v>
      </c>
    </row>
    <row r="366" spans="1:17" x14ac:dyDescent="0.25">
      <c r="A366" s="1">
        <v>3789</v>
      </c>
      <c r="B366" t="s">
        <v>444</v>
      </c>
      <c r="C366">
        <v>9</v>
      </c>
      <c r="D366" t="s">
        <v>832</v>
      </c>
      <c r="E366">
        <v>2020</v>
      </c>
      <c r="F366" t="s">
        <v>793</v>
      </c>
      <c r="G366" t="s">
        <v>19</v>
      </c>
      <c r="H366" t="s">
        <v>949</v>
      </c>
      <c r="I366" t="s">
        <v>1167</v>
      </c>
      <c r="J366">
        <v>52.177026755705057</v>
      </c>
      <c r="K366">
        <v>-113.88884544692699</v>
      </c>
      <c r="M366" s="3" t="s">
        <v>63</v>
      </c>
      <c r="N366">
        <f t="shared" si="10"/>
        <v>0</v>
      </c>
      <c r="O366">
        <f>VLOOKUP($G366,Calcs!$A$1:$G$59,6,FALSE)</f>
        <v>0</v>
      </c>
      <c r="P366">
        <f>VLOOKUP($G366,Calcs!$A$1:$G$59,7,FALSE)</f>
        <v>0</v>
      </c>
      <c r="Q366" t="str">
        <f t="shared" si="11"/>
        <v>No Enough Data</v>
      </c>
    </row>
    <row r="367" spans="1:17" x14ac:dyDescent="0.25">
      <c r="A367" s="1">
        <v>3795</v>
      </c>
      <c r="B367" t="s">
        <v>445</v>
      </c>
      <c r="C367">
        <v>12.9</v>
      </c>
      <c r="D367" t="s">
        <v>796</v>
      </c>
      <c r="E367">
        <v>2018</v>
      </c>
      <c r="F367" t="s">
        <v>801</v>
      </c>
      <c r="G367" t="s">
        <v>26</v>
      </c>
      <c r="H367" t="s">
        <v>959</v>
      </c>
      <c r="I367" t="s">
        <v>1168</v>
      </c>
      <c r="J367">
        <v>53.597201481310059</v>
      </c>
      <c r="K367">
        <v>-113.4278130539315</v>
      </c>
      <c r="M367" s="3" t="s">
        <v>63</v>
      </c>
      <c r="N367">
        <f t="shared" si="10"/>
        <v>0</v>
      </c>
      <c r="O367">
        <f>VLOOKUP($G367,Calcs!$A$1:$G$59,6,FALSE)</f>
        <v>0.15195114196938511</v>
      </c>
      <c r="P367">
        <f>VLOOKUP($G367,Calcs!$A$1:$G$59,7,FALSE)</f>
        <v>0.3256095899343967</v>
      </c>
      <c r="Q367" t="str">
        <f t="shared" si="11"/>
        <v>No Enough Data</v>
      </c>
    </row>
    <row r="368" spans="1:17" x14ac:dyDescent="0.25">
      <c r="A368" s="1">
        <v>3799</v>
      </c>
      <c r="B368" t="s">
        <v>446</v>
      </c>
      <c r="C368">
        <v>31.4</v>
      </c>
      <c r="D368" t="s">
        <v>796</v>
      </c>
      <c r="E368">
        <v>2020</v>
      </c>
      <c r="F368" t="s">
        <v>788</v>
      </c>
      <c r="G368" t="s">
        <v>5</v>
      </c>
      <c r="H368" t="s">
        <v>946</v>
      </c>
      <c r="I368" t="s">
        <v>950</v>
      </c>
      <c r="J368">
        <v>53.53899130080417</v>
      </c>
      <c r="K368">
        <v>-113.5060024265476</v>
      </c>
      <c r="M368" s="3" t="s">
        <v>63</v>
      </c>
      <c r="N368">
        <f t="shared" si="10"/>
        <v>0</v>
      </c>
      <c r="O368">
        <f>VLOOKUP($G368,Calcs!$A$1:$G$59,6,FALSE)</f>
        <v>0.27999999999999997</v>
      </c>
      <c r="P368">
        <f>VLOOKUP($G368,Calcs!$A$1:$G$59,7,FALSE)</f>
        <v>0.60000000000000009</v>
      </c>
      <c r="Q368" t="str">
        <f t="shared" si="11"/>
        <v>No Enough Data</v>
      </c>
    </row>
    <row r="369" spans="1:17" x14ac:dyDescent="0.25">
      <c r="A369" s="1">
        <v>3800</v>
      </c>
      <c r="B369" t="s">
        <v>447</v>
      </c>
      <c r="C369">
        <v>12</v>
      </c>
      <c r="D369" t="s">
        <v>796</v>
      </c>
      <c r="E369">
        <v>2018</v>
      </c>
      <c r="F369" t="s">
        <v>788</v>
      </c>
      <c r="G369" t="s">
        <v>42</v>
      </c>
      <c r="H369" t="s">
        <v>959</v>
      </c>
      <c r="I369" t="s">
        <v>1169</v>
      </c>
      <c r="J369">
        <v>53.547993093979187</v>
      </c>
      <c r="K369">
        <v>-113.5151112083622</v>
      </c>
      <c r="M369" s="3" t="s">
        <v>63</v>
      </c>
      <c r="N369">
        <f t="shared" si="10"/>
        <v>0</v>
      </c>
      <c r="O369">
        <f>VLOOKUP($G369,Calcs!$A$1:$G$59,6,FALSE)</f>
        <v>0.17374358974358975</v>
      </c>
      <c r="P369">
        <f>VLOOKUP($G369,Calcs!$A$1:$G$59,7,FALSE)</f>
        <v>0.37230769230769234</v>
      </c>
      <c r="Q369" t="str">
        <f t="shared" si="11"/>
        <v>No Enough Data</v>
      </c>
    </row>
    <row r="370" spans="1:17" x14ac:dyDescent="0.25">
      <c r="A370" s="1">
        <v>3801</v>
      </c>
      <c r="B370" t="s">
        <v>448</v>
      </c>
      <c r="C370">
        <v>8</v>
      </c>
      <c r="D370" t="s">
        <v>796</v>
      </c>
      <c r="E370">
        <v>2018</v>
      </c>
      <c r="F370" t="s">
        <v>790</v>
      </c>
      <c r="G370" t="s">
        <v>46</v>
      </c>
      <c r="H370" t="s">
        <v>959</v>
      </c>
      <c r="I370" t="s">
        <v>1170</v>
      </c>
      <c r="J370">
        <v>53.601505432288391</v>
      </c>
      <c r="K370">
        <v>-113.5801839836495</v>
      </c>
      <c r="M370" s="3" t="s">
        <v>63</v>
      </c>
      <c r="N370">
        <f t="shared" si="10"/>
        <v>0</v>
      </c>
      <c r="O370">
        <f>VLOOKUP($G370,Calcs!$A$1:$G$59,6,FALSE)</f>
        <v>0</v>
      </c>
      <c r="P370">
        <f>VLOOKUP($G370,Calcs!$A$1:$G$59,7,FALSE)</f>
        <v>0</v>
      </c>
      <c r="Q370" t="str">
        <f t="shared" si="11"/>
        <v>No Enough Data</v>
      </c>
    </row>
    <row r="371" spans="1:17" x14ac:dyDescent="0.25">
      <c r="A371" s="1">
        <v>3802</v>
      </c>
      <c r="B371" t="s">
        <v>449</v>
      </c>
      <c r="C371">
        <v>71.2</v>
      </c>
      <c r="D371" t="s">
        <v>794</v>
      </c>
      <c r="E371">
        <v>2022</v>
      </c>
      <c r="F371" t="s">
        <v>790</v>
      </c>
      <c r="G371" t="s">
        <v>51</v>
      </c>
      <c r="H371" t="s">
        <v>949</v>
      </c>
      <c r="I371" t="s">
        <v>794</v>
      </c>
      <c r="J371">
        <v>53.609001999999997</v>
      </c>
      <c r="K371">
        <v>-113.23012900000001</v>
      </c>
      <c r="M371" s="3" t="s">
        <v>63</v>
      </c>
      <c r="N371">
        <f t="shared" si="10"/>
        <v>0</v>
      </c>
      <c r="O371">
        <f>VLOOKUP($G371,Calcs!$A$1:$G$59,6,FALSE)</f>
        <v>0.67344527363184081</v>
      </c>
      <c r="P371">
        <f>VLOOKUP($G371,Calcs!$A$1:$G$59,7,FALSE)</f>
        <v>1.4430970149253732</v>
      </c>
      <c r="Q371" t="str">
        <f t="shared" si="11"/>
        <v>No Enough Data</v>
      </c>
    </row>
    <row r="372" spans="1:17" x14ac:dyDescent="0.25">
      <c r="A372" s="1">
        <v>3804</v>
      </c>
      <c r="B372" t="s">
        <v>450</v>
      </c>
      <c r="C372">
        <v>2000</v>
      </c>
      <c r="D372" t="s">
        <v>794</v>
      </c>
      <c r="E372">
        <v>2022</v>
      </c>
      <c r="F372" t="s">
        <v>844</v>
      </c>
      <c r="G372" t="s">
        <v>33</v>
      </c>
      <c r="H372" t="s">
        <v>949</v>
      </c>
      <c r="I372" t="s">
        <v>1171</v>
      </c>
      <c r="J372">
        <v>53.772173774891357</v>
      </c>
      <c r="K372">
        <v>-113.11676027951761</v>
      </c>
      <c r="L372" s="3">
        <v>77000</v>
      </c>
      <c r="M372" s="3" t="s">
        <v>67</v>
      </c>
      <c r="N372">
        <f t="shared" si="10"/>
        <v>25.974025974025977</v>
      </c>
      <c r="O372">
        <f>VLOOKUP($G372,Calcs!$A$1:$G$59,6,FALSE)</f>
        <v>22.577112139357645</v>
      </c>
      <c r="P372">
        <f>VLOOKUP($G372,Calcs!$A$1:$G$59,7,FALSE)</f>
        <v>48.379526012909245</v>
      </c>
      <c r="Q372" t="str">
        <f t="shared" si="11"/>
        <v>In the Range</v>
      </c>
    </row>
    <row r="373" spans="1:17" x14ac:dyDescent="0.25">
      <c r="A373" s="1">
        <v>3805</v>
      </c>
      <c r="B373" t="s">
        <v>451</v>
      </c>
      <c r="C373">
        <v>50</v>
      </c>
      <c r="D373" t="s">
        <v>833</v>
      </c>
      <c r="E373">
        <v>2020</v>
      </c>
      <c r="F373" t="s">
        <v>795</v>
      </c>
      <c r="G373" t="s">
        <v>13</v>
      </c>
      <c r="H373" t="s">
        <v>949</v>
      </c>
      <c r="I373" t="s">
        <v>1172</v>
      </c>
      <c r="J373">
        <v>55.094795173350242</v>
      </c>
      <c r="K373">
        <v>-111.4997101086192</v>
      </c>
      <c r="M373" s="3" t="s">
        <v>68</v>
      </c>
      <c r="N373">
        <f t="shared" si="10"/>
        <v>0</v>
      </c>
      <c r="O373">
        <f>VLOOKUP($G373,Calcs!$A$1:$G$59,6,FALSE)</f>
        <v>280.23739144143383</v>
      </c>
      <c r="P373">
        <f>VLOOKUP($G373,Calcs!$A$1:$G$59,7,FALSE)</f>
        <v>600.50869594592973</v>
      </c>
      <c r="Q373" t="str">
        <f t="shared" si="11"/>
        <v>No Enough Data</v>
      </c>
    </row>
    <row r="374" spans="1:17" x14ac:dyDescent="0.25">
      <c r="A374" s="1">
        <v>3806</v>
      </c>
      <c r="B374" t="s">
        <v>452</v>
      </c>
      <c r="C374">
        <v>50</v>
      </c>
      <c r="D374" t="s">
        <v>796</v>
      </c>
      <c r="E374">
        <v>2027</v>
      </c>
      <c r="F374" t="s">
        <v>786</v>
      </c>
      <c r="G374" t="s">
        <v>3</v>
      </c>
      <c r="H374" t="s">
        <v>949</v>
      </c>
      <c r="I374" t="s">
        <v>1173</v>
      </c>
      <c r="J374">
        <v>53.540612161604287</v>
      </c>
      <c r="K374">
        <v>-113.5177505020329</v>
      </c>
      <c r="M374" s="3" t="s">
        <v>63</v>
      </c>
      <c r="N374">
        <f t="shared" si="10"/>
        <v>0</v>
      </c>
      <c r="O374">
        <f>VLOOKUP($G374,Calcs!$A$1:$G$59,6,FALSE)</f>
        <v>0.30309164537738104</v>
      </c>
      <c r="P374">
        <f>VLOOKUP($G374,Calcs!$A$1:$G$59,7,FALSE)</f>
        <v>0.64948209723724515</v>
      </c>
      <c r="Q374" t="str">
        <f t="shared" si="11"/>
        <v>No Enough Data</v>
      </c>
    </row>
    <row r="375" spans="1:17" x14ac:dyDescent="0.25">
      <c r="A375" s="1">
        <v>3807</v>
      </c>
      <c r="B375" t="s">
        <v>453</v>
      </c>
      <c r="C375">
        <v>85</v>
      </c>
      <c r="D375" t="s">
        <v>901</v>
      </c>
      <c r="E375">
        <v>2027</v>
      </c>
      <c r="F375" t="s">
        <v>793</v>
      </c>
      <c r="G375" t="s">
        <v>10</v>
      </c>
      <c r="H375" t="s">
        <v>949</v>
      </c>
      <c r="I375" t="s">
        <v>978</v>
      </c>
      <c r="J375">
        <v>53.280215308621671</v>
      </c>
      <c r="K375">
        <v>-113.5513925568375</v>
      </c>
      <c r="M375" s="3" t="s">
        <v>64</v>
      </c>
      <c r="N375">
        <f t="shared" si="10"/>
        <v>0</v>
      </c>
      <c r="O375">
        <f>VLOOKUP($G375,Calcs!$A$1:$G$59,6,FALSE)</f>
        <v>19720.335023876538</v>
      </c>
      <c r="P375">
        <f>VLOOKUP($G375,Calcs!$A$1:$G$59,7,FALSE)</f>
        <v>42257.860765449725</v>
      </c>
      <c r="Q375" t="str">
        <f t="shared" si="11"/>
        <v>No Enough Data</v>
      </c>
    </row>
    <row r="376" spans="1:17" x14ac:dyDescent="0.25">
      <c r="A376" s="1">
        <v>3808</v>
      </c>
      <c r="B376" t="s">
        <v>454</v>
      </c>
      <c r="C376">
        <v>20.8</v>
      </c>
      <c r="D376" t="s">
        <v>785</v>
      </c>
      <c r="E376">
        <v>2021</v>
      </c>
      <c r="F376" t="s">
        <v>801</v>
      </c>
      <c r="G376" t="s">
        <v>29</v>
      </c>
      <c r="H376" t="s">
        <v>946</v>
      </c>
      <c r="I376" t="s">
        <v>1088</v>
      </c>
      <c r="J376">
        <v>51.041801036487023</v>
      </c>
      <c r="K376">
        <v>-113.9688229564854</v>
      </c>
      <c r="M376" s="3" t="s">
        <v>63</v>
      </c>
      <c r="N376">
        <f t="shared" si="10"/>
        <v>0</v>
      </c>
      <c r="O376">
        <f>VLOOKUP($G376,Calcs!$A$1:$G$59,6,FALSE)</f>
        <v>0.30570776255707754</v>
      </c>
      <c r="P376">
        <f>VLOOKUP($G376,Calcs!$A$1:$G$59,7,FALSE)</f>
        <v>0.65508806262230912</v>
      </c>
      <c r="Q376" t="str">
        <f t="shared" si="11"/>
        <v>No Enough Data</v>
      </c>
    </row>
    <row r="377" spans="1:17" x14ac:dyDescent="0.25">
      <c r="A377" s="1">
        <v>3811</v>
      </c>
      <c r="B377" t="s">
        <v>455</v>
      </c>
      <c r="C377">
        <v>50</v>
      </c>
      <c r="D377" t="s">
        <v>785</v>
      </c>
      <c r="E377">
        <v>2027</v>
      </c>
      <c r="F377" t="s">
        <v>859</v>
      </c>
      <c r="G377" t="s">
        <v>50</v>
      </c>
      <c r="H377" t="s">
        <v>949</v>
      </c>
      <c r="I377" t="s">
        <v>1174</v>
      </c>
      <c r="J377">
        <v>50.953738553685419</v>
      </c>
      <c r="K377">
        <v>-113.9856958405289</v>
      </c>
      <c r="L377" s="3">
        <v>25</v>
      </c>
      <c r="M377" s="3" t="s">
        <v>69</v>
      </c>
      <c r="N377">
        <f t="shared" si="10"/>
        <v>2000</v>
      </c>
      <c r="O377">
        <f>VLOOKUP($G377,Calcs!$A$1:$G$59,6,FALSE)</f>
        <v>1175.219272906005</v>
      </c>
      <c r="P377">
        <f>VLOOKUP($G377,Calcs!$A$1:$G$59,7,FALSE)</f>
        <v>2518.3270133700107</v>
      </c>
      <c r="Q377" t="str">
        <f t="shared" si="11"/>
        <v>In the Range</v>
      </c>
    </row>
    <row r="378" spans="1:17" x14ac:dyDescent="0.25">
      <c r="A378" s="1">
        <v>3812</v>
      </c>
      <c r="B378" t="s">
        <v>456</v>
      </c>
      <c r="C378">
        <v>226</v>
      </c>
      <c r="D378" t="s">
        <v>796</v>
      </c>
      <c r="E378">
        <v>2027</v>
      </c>
      <c r="F378" t="s">
        <v>801</v>
      </c>
      <c r="G378" t="s">
        <v>22</v>
      </c>
      <c r="H378" t="s">
        <v>949</v>
      </c>
      <c r="I378" t="s">
        <v>1014</v>
      </c>
      <c r="J378">
        <v>53.560543500694813</v>
      </c>
      <c r="K378">
        <v>-113.4951901443856</v>
      </c>
      <c r="M378" s="3" t="s">
        <v>63</v>
      </c>
      <c r="N378">
        <f t="shared" si="10"/>
        <v>0</v>
      </c>
      <c r="O378">
        <f>VLOOKUP($G378,Calcs!$A$1:$G$59,6,FALSE)</f>
        <v>1519</v>
      </c>
      <c r="P378">
        <f>VLOOKUP($G378,Calcs!$A$1:$G$59,7,FALSE)</f>
        <v>3255</v>
      </c>
      <c r="Q378" t="str">
        <f t="shared" si="11"/>
        <v>No Enough Data</v>
      </c>
    </row>
    <row r="379" spans="1:17" x14ac:dyDescent="0.25">
      <c r="A379" s="1">
        <v>3814</v>
      </c>
      <c r="B379" t="s">
        <v>457</v>
      </c>
      <c r="C379">
        <v>70</v>
      </c>
      <c r="D379" t="s">
        <v>796</v>
      </c>
      <c r="E379">
        <v>2021</v>
      </c>
      <c r="F379" t="s">
        <v>788</v>
      </c>
      <c r="G379" t="s">
        <v>49</v>
      </c>
      <c r="H379" t="s">
        <v>949</v>
      </c>
      <c r="I379" t="s">
        <v>1175</v>
      </c>
      <c r="J379">
        <v>53.522167642690427</v>
      </c>
      <c r="K379">
        <v>-113.5205399994084</v>
      </c>
      <c r="M379" s="3" t="s">
        <v>63</v>
      </c>
      <c r="N379">
        <f t="shared" si="10"/>
        <v>0</v>
      </c>
      <c r="O379">
        <f>VLOOKUP($G379,Calcs!$A$1:$G$59,6,FALSE)</f>
        <v>0.32600839082603017</v>
      </c>
      <c r="P379">
        <f>VLOOKUP($G379,Calcs!$A$1:$G$59,7,FALSE)</f>
        <v>0.69858940891292187</v>
      </c>
      <c r="Q379" t="str">
        <f t="shared" si="11"/>
        <v>No Enough Data</v>
      </c>
    </row>
    <row r="380" spans="1:17" x14ac:dyDescent="0.25">
      <c r="A380" s="1">
        <v>3817</v>
      </c>
      <c r="B380" t="s">
        <v>458</v>
      </c>
      <c r="C380">
        <v>49</v>
      </c>
      <c r="D380" t="s">
        <v>805</v>
      </c>
      <c r="E380">
        <v>2019</v>
      </c>
      <c r="F380" t="s">
        <v>859</v>
      </c>
      <c r="G380" t="s">
        <v>50</v>
      </c>
      <c r="H380" t="s">
        <v>959</v>
      </c>
      <c r="I380" t="s">
        <v>1176</v>
      </c>
      <c r="J380">
        <v>50.218180437956129</v>
      </c>
      <c r="K380">
        <v>-111.160459521634</v>
      </c>
      <c r="L380" s="3">
        <v>23</v>
      </c>
      <c r="M380" s="3" t="s">
        <v>69</v>
      </c>
      <c r="N380">
        <f t="shared" si="10"/>
        <v>2130.434782608696</v>
      </c>
      <c r="O380">
        <f>VLOOKUP($G380,Calcs!$A$1:$G$59,6,FALSE)</f>
        <v>1175.219272906005</v>
      </c>
      <c r="P380">
        <f>VLOOKUP($G380,Calcs!$A$1:$G$59,7,FALSE)</f>
        <v>2518.3270133700107</v>
      </c>
      <c r="Q380" t="str">
        <f t="shared" si="11"/>
        <v>In the Range</v>
      </c>
    </row>
    <row r="381" spans="1:17" x14ac:dyDescent="0.25">
      <c r="A381" s="1">
        <v>3818</v>
      </c>
      <c r="B381" t="s">
        <v>459</v>
      </c>
      <c r="C381">
        <v>125</v>
      </c>
      <c r="D381" t="s">
        <v>877</v>
      </c>
      <c r="E381">
        <v>2021</v>
      </c>
      <c r="F381" t="s">
        <v>859</v>
      </c>
      <c r="G381" t="s">
        <v>50</v>
      </c>
      <c r="H381" t="s">
        <v>949</v>
      </c>
      <c r="I381" t="s">
        <v>1177</v>
      </c>
      <c r="J381">
        <v>50.30354021925065</v>
      </c>
      <c r="K381">
        <v>-112.43751525878911</v>
      </c>
      <c r="L381" s="3">
        <v>74.2</v>
      </c>
      <c r="M381" s="3" t="s">
        <v>69</v>
      </c>
      <c r="N381">
        <f t="shared" si="10"/>
        <v>1684.6361185983826</v>
      </c>
      <c r="O381">
        <f>VLOOKUP($G381,Calcs!$A$1:$G$59,6,FALSE)</f>
        <v>1175.219272906005</v>
      </c>
      <c r="P381">
        <f>VLOOKUP($G381,Calcs!$A$1:$G$59,7,FALSE)</f>
        <v>2518.3270133700107</v>
      </c>
      <c r="Q381" t="str">
        <f t="shared" si="11"/>
        <v>In the Range</v>
      </c>
    </row>
    <row r="382" spans="1:17" x14ac:dyDescent="0.25">
      <c r="A382" s="1">
        <v>3819</v>
      </c>
      <c r="B382" t="s">
        <v>460</v>
      </c>
      <c r="C382">
        <v>17.100000000000001</v>
      </c>
      <c r="D382" t="s">
        <v>826</v>
      </c>
      <c r="E382">
        <v>2018</v>
      </c>
      <c r="F382" t="s">
        <v>801</v>
      </c>
      <c r="G382" t="s">
        <v>26</v>
      </c>
      <c r="H382" t="s">
        <v>959</v>
      </c>
      <c r="I382" t="s">
        <v>1012</v>
      </c>
      <c r="J382">
        <v>49.637991393960768</v>
      </c>
      <c r="K382">
        <v>-114.49802398856259</v>
      </c>
      <c r="M382" s="3" t="s">
        <v>63</v>
      </c>
      <c r="N382">
        <f t="shared" si="10"/>
        <v>0</v>
      </c>
      <c r="O382">
        <f>VLOOKUP($G382,Calcs!$A$1:$G$59,6,FALSE)</f>
        <v>0.15195114196938511</v>
      </c>
      <c r="P382">
        <f>VLOOKUP($G382,Calcs!$A$1:$G$59,7,FALSE)</f>
        <v>0.3256095899343967</v>
      </c>
      <c r="Q382" t="str">
        <f t="shared" si="11"/>
        <v>No Enough Data</v>
      </c>
    </row>
    <row r="383" spans="1:17" x14ac:dyDescent="0.25">
      <c r="A383" s="1">
        <v>3824</v>
      </c>
      <c r="B383" t="s">
        <v>461</v>
      </c>
      <c r="C383">
        <v>190</v>
      </c>
      <c r="D383" t="s">
        <v>785</v>
      </c>
      <c r="E383">
        <v>2022</v>
      </c>
      <c r="F383" t="s">
        <v>801</v>
      </c>
      <c r="G383" t="s">
        <v>24</v>
      </c>
      <c r="H383" t="s">
        <v>949</v>
      </c>
      <c r="I383" t="s">
        <v>1002</v>
      </c>
      <c r="J383">
        <v>51.076697210587909</v>
      </c>
      <c r="K383">
        <v>-114.1454744343355</v>
      </c>
      <c r="L383" s="3">
        <v>34300</v>
      </c>
      <c r="M383" s="3" t="s">
        <v>63</v>
      </c>
      <c r="N383">
        <f t="shared" si="10"/>
        <v>5.5393586005830908</v>
      </c>
      <c r="O383">
        <f>VLOOKUP($G383,Calcs!$A$1:$G$59,6,FALSE)</f>
        <v>1.267359977324263</v>
      </c>
      <c r="P383">
        <f>VLOOKUP($G383,Calcs!$A$1:$G$59,7,FALSE)</f>
        <v>2.7157713799805636</v>
      </c>
      <c r="Q383" t="str">
        <f t="shared" si="11"/>
        <v>Too Expensive</v>
      </c>
    </row>
    <row r="384" spans="1:17" x14ac:dyDescent="0.25">
      <c r="A384" s="1">
        <v>3825</v>
      </c>
      <c r="B384" t="s">
        <v>462</v>
      </c>
      <c r="C384">
        <v>5</v>
      </c>
      <c r="D384" t="s">
        <v>794</v>
      </c>
      <c r="E384">
        <v>2027</v>
      </c>
      <c r="F384" t="s">
        <v>790</v>
      </c>
      <c r="G384" t="s">
        <v>44</v>
      </c>
      <c r="H384" t="s">
        <v>949</v>
      </c>
      <c r="I384" t="s">
        <v>794</v>
      </c>
      <c r="J384">
        <v>53.525651400771679</v>
      </c>
      <c r="K384">
        <v>-113.30813527129069</v>
      </c>
      <c r="M384" s="3" t="s">
        <v>63</v>
      </c>
      <c r="N384">
        <f t="shared" si="10"/>
        <v>0</v>
      </c>
      <c r="O384">
        <f>VLOOKUP($G384,Calcs!$A$1:$G$59,6,FALSE)</f>
        <v>0.27</v>
      </c>
      <c r="P384">
        <f>VLOOKUP($G384,Calcs!$A$1:$G$59,7,FALSE)</f>
        <v>0.57857142857142863</v>
      </c>
      <c r="Q384" t="str">
        <f t="shared" si="11"/>
        <v>No Enough Data</v>
      </c>
    </row>
    <row r="385" spans="1:17" x14ac:dyDescent="0.25">
      <c r="A385" s="1">
        <v>3827</v>
      </c>
      <c r="B385" t="s">
        <v>463</v>
      </c>
      <c r="C385">
        <v>28</v>
      </c>
      <c r="D385" t="s">
        <v>796</v>
      </c>
      <c r="E385">
        <v>2021</v>
      </c>
      <c r="F385" t="s">
        <v>801</v>
      </c>
      <c r="G385" t="s">
        <v>29</v>
      </c>
      <c r="H385" t="s">
        <v>946</v>
      </c>
      <c r="I385" t="s">
        <v>1165</v>
      </c>
      <c r="J385">
        <v>53.403391858715267</v>
      </c>
      <c r="K385">
        <v>-113.5640215873718</v>
      </c>
      <c r="M385" s="3" t="s">
        <v>63</v>
      </c>
      <c r="N385">
        <f t="shared" si="10"/>
        <v>0</v>
      </c>
      <c r="O385">
        <f>VLOOKUP($G385,Calcs!$A$1:$G$59,6,FALSE)</f>
        <v>0.30570776255707754</v>
      </c>
      <c r="P385">
        <f>VLOOKUP($G385,Calcs!$A$1:$G$59,7,FALSE)</f>
        <v>0.65508806262230912</v>
      </c>
      <c r="Q385" t="str">
        <f t="shared" si="11"/>
        <v>No Enough Data</v>
      </c>
    </row>
    <row r="386" spans="1:17" x14ac:dyDescent="0.25">
      <c r="A386" s="1">
        <v>3830</v>
      </c>
      <c r="B386" t="s">
        <v>464</v>
      </c>
      <c r="C386">
        <v>100</v>
      </c>
      <c r="D386" t="s">
        <v>902</v>
      </c>
      <c r="E386">
        <v>2020</v>
      </c>
      <c r="F386" t="s">
        <v>859</v>
      </c>
      <c r="G386" t="s">
        <v>50</v>
      </c>
      <c r="H386" t="s">
        <v>949</v>
      </c>
      <c r="I386" t="s">
        <v>1178</v>
      </c>
      <c r="J386">
        <v>50.748531003943093</v>
      </c>
      <c r="K386">
        <v>-111.1851024636417</v>
      </c>
      <c r="L386" s="3">
        <v>97</v>
      </c>
      <c r="M386" s="3" t="s">
        <v>69</v>
      </c>
      <c r="N386">
        <f t="shared" ref="N386:N449" si="12">IFERROR(C386/L386*1000,0)</f>
        <v>1030.9278350515463</v>
      </c>
      <c r="O386">
        <f>VLOOKUP($G386,Calcs!$A$1:$G$59,6,FALSE)</f>
        <v>1175.219272906005</v>
      </c>
      <c r="P386">
        <f>VLOOKUP($G386,Calcs!$A$1:$G$59,7,FALSE)</f>
        <v>2518.3270133700107</v>
      </c>
      <c r="Q386" t="str">
        <f t="shared" si="11"/>
        <v>Too Cheap</v>
      </c>
    </row>
    <row r="387" spans="1:17" x14ac:dyDescent="0.25">
      <c r="A387" s="1">
        <v>3833</v>
      </c>
      <c r="B387" t="s">
        <v>465</v>
      </c>
      <c r="C387">
        <v>50.4</v>
      </c>
      <c r="D387" t="s">
        <v>815</v>
      </c>
      <c r="E387">
        <v>2020</v>
      </c>
      <c r="F387" t="s">
        <v>793</v>
      </c>
      <c r="G387" t="s">
        <v>10</v>
      </c>
      <c r="H387" t="s">
        <v>946</v>
      </c>
      <c r="I387" t="s">
        <v>957</v>
      </c>
      <c r="J387">
        <v>54.647982106999613</v>
      </c>
      <c r="K387">
        <v>-118.6840438877698</v>
      </c>
      <c r="L387" s="3">
        <v>56.3</v>
      </c>
      <c r="M387" s="3" t="s">
        <v>64</v>
      </c>
      <c r="N387">
        <f t="shared" si="12"/>
        <v>895.20426287744226</v>
      </c>
      <c r="O387">
        <f>VLOOKUP($G387,Calcs!$A$1:$G$59,6,FALSE)</f>
        <v>19720.335023876538</v>
      </c>
      <c r="P387">
        <f>VLOOKUP($G387,Calcs!$A$1:$G$59,7,FALSE)</f>
        <v>42257.860765449725</v>
      </c>
      <c r="Q387" t="str">
        <f t="shared" ref="Q387:Q450" si="13">IF(N387=0,"No Enough Data",IF(N387&lt;O387,"Too Cheap",IF(N387&gt;P387,"Too Expensive","In the Range")))</f>
        <v>Too Cheap</v>
      </c>
    </row>
    <row r="388" spans="1:17" x14ac:dyDescent="0.25">
      <c r="A388" s="1">
        <v>3834</v>
      </c>
      <c r="B388" t="s">
        <v>466</v>
      </c>
      <c r="C388">
        <v>600</v>
      </c>
      <c r="D388" t="s">
        <v>794</v>
      </c>
      <c r="E388">
        <v>2021</v>
      </c>
      <c r="F388" t="s">
        <v>795</v>
      </c>
      <c r="G388" t="s">
        <v>35</v>
      </c>
      <c r="H388" t="s">
        <v>949</v>
      </c>
      <c r="I388" t="s">
        <v>1028</v>
      </c>
      <c r="J388">
        <v>53.778123055758883</v>
      </c>
      <c r="K388">
        <v>-113.13148498884399</v>
      </c>
      <c r="M388" s="3" t="s">
        <v>68</v>
      </c>
      <c r="N388">
        <f t="shared" si="12"/>
        <v>0</v>
      </c>
      <c r="O388">
        <f>VLOOKUP($G388,Calcs!$A$1:$G$59,6,FALSE)</f>
        <v>4.1660606044018955</v>
      </c>
      <c r="P388">
        <f>VLOOKUP($G388,Calcs!$A$1:$G$59,7,FALSE)</f>
        <v>8.9272727237183478</v>
      </c>
      <c r="Q388" t="str">
        <f t="shared" si="13"/>
        <v>No Enough Data</v>
      </c>
    </row>
    <row r="389" spans="1:17" x14ac:dyDescent="0.25">
      <c r="A389" s="1">
        <v>3835</v>
      </c>
      <c r="B389" t="s">
        <v>467</v>
      </c>
      <c r="C389">
        <v>29</v>
      </c>
      <c r="D389" t="s">
        <v>796</v>
      </c>
      <c r="E389">
        <v>2020</v>
      </c>
      <c r="F389" t="s">
        <v>793</v>
      </c>
      <c r="G389" t="s">
        <v>11</v>
      </c>
      <c r="H389" t="s">
        <v>946</v>
      </c>
      <c r="I389" t="s">
        <v>972</v>
      </c>
      <c r="J389">
        <v>53.559750896306532</v>
      </c>
      <c r="K389">
        <v>-113.4708702566422</v>
      </c>
      <c r="M389" s="3" t="s">
        <v>63</v>
      </c>
      <c r="N389">
        <f t="shared" si="12"/>
        <v>0</v>
      </c>
      <c r="O389">
        <f>VLOOKUP($G389,Calcs!$A$1:$G$59,6,FALSE)</f>
        <v>141651.28205128203</v>
      </c>
      <c r="P389">
        <f>VLOOKUP($G389,Calcs!$A$1:$G$59,7,FALSE)</f>
        <v>303538.4615384615</v>
      </c>
      <c r="Q389" t="str">
        <f t="shared" si="13"/>
        <v>No Enough Data</v>
      </c>
    </row>
    <row r="390" spans="1:17" x14ac:dyDescent="0.25">
      <c r="A390" s="1">
        <v>3838</v>
      </c>
      <c r="B390" t="s">
        <v>468</v>
      </c>
      <c r="C390">
        <v>125</v>
      </c>
      <c r="D390" t="s">
        <v>867</v>
      </c>
      <c r="E390">
        <v>2022</v>
      </c>
      <c r="F390" t="s">
        <v>844</v>
      </c>
      <c r="G390" t="s">
        <v>56</v>
      </c>
      <c r="H390" t="s">
        <v>946</v>
      </c>
      <c r="I390" t="s">
        <v>1179</v>
      </c>
      <c r="J390">
        <v>53.748846141904679</v>
      </c>
      <c r="K390">
        <v>-113.15769195731259</v>
      </c>
      <c r="L390" s="3">
        <v>4500000</v>
      </c>
      <c r="M390" s="3" t="s">
        <v>70</v>
      </c>
      <c r="N390" s="16">
        <f t="shared" si="12"/>
        <v>2.777777777777778E-2</v>
      </c>
      <c r="O390">
        <f>VLOOKUP($G390,Calcs!$A$1:$G$59,6,FALSE)</f>
        <v>3.7722222222222219E-2</v>
      </c>
      <c r="P390">
        <f>VLOOKUP($G390,Calcs!$A$1:$G$59,7,FALSE)</f>
        <v>8.083333333333334E-2</v>
      </c>
      <c r="Q390" t="str">
        <f t="shared" si="13"/>
        <v>Too Cheap</v>
      </c>
    </row>
    <row r="391" spans="1:17" x14ac:dyDescent="0.25">
      <c r="A391" s="1">
        <v>3840</v>
      </c>
      <c r="B391" t="s">
        <v>469</v>
      </c>
      <c r="C391">
        <v>10</v>
      </c>
      <c r="D391" t="s">
        <v>796</v>
      </c>
      <c r="E391">
        <v>2019</v>
      </c>
      <c r="F391" t="s">
        <v>787</v>
      </c>
      <c r="G391" t="s">
        <v>4</v>
      </c>
      <c r="H391" t="s">
        <v>959</v>
      </c>
      <c r="I391" t="s">
        <v>1180</v>
      </c>
      <c r="J391">
        <v>53.427734631164967</v>
      </c>
      <c r="K391">
        <v>-113.5914731027879</v>
      </c>
      <c r="L391" s="3">
        <v>126000</v>
      </c>
      <c r="M391" s="3" t="s">
        <v>63</v>
      </c>
      <c r="N391">
        <f t="shared" si="12"/>
        <v>7.9365079365079361E-2</v>
      </c>
      <c r="O391">
        <f>VLOOKUP($G391,Calcs!$A$1:$G$59,6,FALSE)</f>
        <v>0.18655918729741774</v>
      </c>
      <c r="P391">
        <f>VLOOKUP($G391,Calcs!$A$1:$G$59,7,FALSE)</f>
        <v>0.39976968706589522</v>
      </c>
      <c r="Q391" t="str">
        <f t="shared" si="13"/>
        <v>Too Cheap</v>
      </c>
    </row>
    <row r="392" spans="1:17" x14ac:dyDescent="0.25">
      <c r="A392" s="1">
        <v>3841</v>
      </c>
      <c r="B392" t="s">
        <v>470</v>
      </c>
      <c r="C392">
        <v>21</v>
      </c>
      <c r="D392" t="s">
        <v>796</v>
      </c>
      <c r="E392">
        <v>2021</v>
      </c>
      <c r="F392" t="s">
        <v>788</v>
      </c>
      <c r="G392" t="s">
        <v>42</v>
      </c>
      <c r="H392" t="s">
        <v>946</v>
      </c>
      <c r="I392" t="s">
        <v>1181</v>
      </c>
      <c r="J392">
        <v>53.417482681788542</v>
      </c>
      <c r="K392">
        <v>-113.61690759702471</v>
      </c>
      <c r="M392" s="3" t="s">
        <v>63</v>
      </c>
      <c r="N392">
        <f t="shared" si="12"/>
        <v>0</v>
      </c>
      <c r="O392">
        <f>VLOOKUP($G392,Calcs!$A$1:$G$59,6,FALSE)</f>
        <v>0.17374358974358975</v>
      </c>
      <c r="P392">
        <f>VLOOKUP($G392,Calcs!$A$1:$G$59,7,FALSE)</f>
        <v>0.37230769230769234</v>
      </c>
      <c r="Q392" t="str">
        <f t="shared" si="13"/>
        <v>No Enough Data</v>
      </c>
    </row>
    <row r="393" spans="1:17" x14ac:dyDescent="0.25">
      <c r="A393" s="1">
        <v>3850</v>
      </c>
      <c r="B393" t="s">
        <v>471</v>
      </c>
      <c r="C393">
        <v>11.7</v>
      </c>
      <c r="D393" t="s">
        <v>903</v>
      </c>
      <c r="E393">
        <v>2020</v>
      </c>
      <c r="F393" t="s">
        <v>801</v>
      </c>
      <c r="G393" t="s">
        <v>20</v>
      </c>
      <c r="H393" t="s">
        <v>946</v>
      </c>
      <c r="I393" t="s">
        <v>1182</v>
      </c>
      <c r="J393">
        <v>49.725632830632463</v>
      </c>
      <c r="K393">
        <v>-112.61681199095619</v>
      </c>
      <c r="L393" s="3">
        <v>25800</v>
      </c>
      <c r="M393" s="3" t="s">
        <v>63</v>
      </c>
      <c r="N393">
        <f t="shared" si="12"/>
        <v>0.45348837209302323</v>
      </c>
      <c r="O393">
        <f>VLOOKUP($G393,Calcs!$A$1:$G$59,6,FALSE)</f>
        <v>1.4873122195022439</v>
      </c>
      <c r="P393">
        <f>VLOOKUP($G393,Calcs!$A$1:$G$59,7,FALSE)</f>
        <v>3.1870976132190947</v>
      </c>
      <c r="Q393" t="str">
        <f t="shared" si="13"/>
        <v>Too Cheap</v>
      </c>
    </row>
    <row r="394" spans="1:17" x14ac:dyDescent="0.25">
      <c r="A394" s="1">
        <v>3852</v>
      </c>
      <c r="B394" t="s">
        <v>472</v>
      </c>
      <c r="C394">
        <v>10.5</v>
      </c>
      <c r="D394" t="s">
        <v>882</v>
      </c>
      <c r="E394">
        <v>2020</v>
      </c>
      <c r="F394" t="s">
        <v>793</v>
      </c>
      <c r="G394" t="s">
        <v>11</v>
      </c>
      <c r="H394" t="s">
        <v>946</v>
      </c>
      <c r="I394" t="s">
        <v>1183</v>
      </c>
      <c r="J394">
        <v>51.1891201929269</v>
      </c>
      <c r="K394">
        <v>-114.47072267554179</v>
      </c>
      <c r="M394" s="3" t="s">
        <v>63</v>
      </c>
      <c r="N394">
        <f t="shared" si="12"/>
        <v>0</v>
      </c>
      <c r="O394">
        <f>VLOOKUP($G394,Calcs!$A$1:$G$59,6,FALSE)</f>
        <v>141651.28205128203</v>
      </c>
      <c r="P394">
        <f>VLOOKUP($G394,Calcs!$A$1:$G$59,7,FALSE)</f>
        <v>303538.4615384615</v>
      </c>
      <c r="Q394" t="str">
        <f t="shared" si="13"/>
        <v>No Enough Data</v>
      </c>
    </row>
    <row r="395" spans="1:17" x14ac:dyDescent="0.25">
      <c r="A395" s="1">
        <v>3853</v>
      </c>
      <c r="B395" t="s">
        <v>473</v>
      </c>
      <c r="C395">
        <v>9.5</v>
      </c>
      <c r="D395" t="s">
        <v>796</v>
      </c>
      <c r="E395">
        <v>2020</v>
      </c>
      <c r="F395" t="s">
        <v>788</v>
      </c>
      <c r="G395" t="s">
        <v>42</v>
      </c>
      <c r="H395" t="s">
        <v>946</v>
      </c>
      <c r="I395" t="s">
        <v>1184</v>
      </c>
      <c r="J395">
        <v>53.405063389427987</v>
      </c>
      <c r="K395">
        <v>-113.518549204091</v>
      </c>
      <c r="M395" s="3" t="s">
        <v>63</v>
      </c>
      <c r="N395">
        <f t="shared" si="12"/>
        <v>0</v>
      </c>
      <c r="O395">
        <f>VLOOKUP($G395,Calcs!$A$1:$G$59,6,FALSE)</f>
        <v>0.17374358974358975</v>
      </c>
      <c r="P395">
        <f>VLOOKUP($G395,Calcs!$A$1:$G$59,7,FALSE)</f>
        <v>0.37230769230769234</v>
      </c>
      <c r="Q395" t="str">
        <f t="shared" si="13"/>
        <v>No Enough Data</v>
      </c>
    </row>
    <row r="396" spans="1:17" x14ac:dyDescent="0.25">
      <c r="A396" s="1">
        <v>3854</v>
      </c>
      <c r="B396" t="s">
        <v>474</v>
      </c>
      <c r="C396">
        <v>1300</v>
      </c>
      <c r="D396" t="s">
        <v>904</v>
      </c>
      <c r="E396">
        <v>2023</v>
      </c>
      <c r="F396" t="s">
        <v>844</v>
      </c>
      <c r="G396" t="s">
        <v>39</v>
      </c>
      <c r="H396" t="s">
        <v>949</v>
      </c>
      <c r="I396" t="s">
        <v>1179</v>
      </c>
      <c r="J396">
        <v>55.389512231048968</v>
      </c>
      <c r="K396">
        <v>-119.2639162391424</v>
      </c>
      <c r="M396" s="3" t="s">
        <v>64</v>
      </c>
      <c r="N396">
        <f t="shared" si="12"/>
        <v>0</v>
      </c>
      <c r="O396">
        <f>VLOOKUP($G396,Calcs!$A$1:$G$59,6,FALSE)</f>
        <v>3547.9483773979364</v>
      </c>
      <c r="P396">
        <f>VLOOKUP($G396,Calcs!$A$1:$G$59,7,FALSE)</f>
        <v>7602.7465229955787</v>
      </c>
      <c r="Q396" t="str">
        <f t="shared" si="13"/>
        <v>No Enough Data</v>
      </c>
    </row>
    <row r="397" spans="1:17" x14ac:dyDescent="0.25">
      <c r="A397" s="1">
        <v>3855</v>
      </c>
      <c r="B397" t="s">
        <v>475</v>
      </c>
      <c r="C397">
        <v>24</v>
      </c>
      <c r="D397" t="s">
        <v>796</v>
      </c>
      <c r="E397">
        <v>2020</v>
      </c>
      <c r="F397" t="s">
        <v>787</v>
      </c>
      <c r="G397" t="s">
        <v>12</v>
      </c>
      <c r="H397" t="s">
        <v>946</v>
      </c>
      <c r="I397" t="s">
        <v>972</v>
      </c>
      <c r="J397">
        <v>53.544500261001012</v>
      </c>
      <c r="K397">
        <v>-113.4879934789933</v>
      </c>
      <c r="M397" s="3" t="s">
        <v>63</v>
      </c>
      <c r="N397">
        <f t="shared" si="12"/>
        <v>0</v>
      </c>
      <c r="O397">
        <f>VLOOKUP($G397,Calcs!$A$1:$G$59,6,FALSE)</f>
        <v>0.46666666666666662</v>
      </c>
      <c r="P397">
        <f>VLOOKUP($G397,Calcs!$A$1:$G$59,7,FALSE)</f>
        <v>1</v>
      </c>
      <c r="Q397" t="str">
        <f t="shared" si="13"/>
        <v>No Enough Data</v>
      </c>
    </row>
    <row r="398" spans="1:17" x14ac:dyDescent="0.25">
      <c r="A398" s="1">
        <v>3856</v>
      </c>
      <c r="B398" t="s">
        <v>476</v>
      </c>
      <c r="C398">
        <v>34</v>
      </c>
      <c r="D398" t="s">
        <v>785</v>
      </c>
      <c r="E398">
        <v>2020</v>
      </c>
      <c r="F398" t="s">
        <v>795</v>
      </c>
      <c r="G398" t="s">
        <v>53</v>
      </c>
      <c r="H398" t="s">
        <v>946</v>
      </c>
      <c r="I398" t="s">
        <v>1185</v>
      </c>
      <c r="J398">
        <v>50.966355344715737</v>
      </c>
      <c r="K398">
        <v>-113.9395236986456</v>
      </c>
      <c r="L398" s="3">
        <v>268000</v>
      </c>
      <c r="M398" s="3" t="s">
        <v>63</v>
      </c>
      <c r="N398">
        <f t="shared" si="12"/>
        <v>0.12686567164179105</v>
      </c>
      <c r="O398">
        <f>VLOOKUP($G398,Calcs!$A$1:$G$59,6,FALSE)</f>
        <v>0.54268613502380703</v>
      </c>
      <c r="P398">
        <f>VLOOKUP($G398,Calcs!$A$1:$G$59,7,FALSE)</f>
        <v>1.1628988607653008</v>
      </c>
      <c r="Q398" t="str">
        <f t="shared" si="13"/>
        <v>Too Cheap</v>
      </c>
    </row>
    <row r="399" spans="1:17" x14ac:dyDescent="0.25">
      <c r="A399" s="1">
        <v>3858</v>
      </c>
      <c r="B399" t="s">
        <v>477</v>
      </c>
      <c r="C399">
        <v>12</v>
      </c>
      <c r="D399" t="s">
        <v>867</v>
      </c>
      <c r="E399">
        <v>2021</v>
      </c>
      <c r="F399" t="s">
        <v>788</v>
      </c>
      <c r="G399" t="s">
        <v>42</v>
      </c>
      <c r="H399" t="s">
        <v>946</v>
      </c>
      <c r="I399" t="s">
        <v>1141</v>
      </c>
      <c r="J399">
        <v>53.702609288599177</v>
      </c>
      <c r="K399">
        <v>-113.2239103321626</v>
      </c>
      <c r="M399" s="3" t="s">
        <v>63</v>
      </c>
      <c r="N399">
        <f t="shared" si="12"/>
        <v>0</v>
      </c>
      <c r="O399">
        <f>VLOOKUP($G399,Calcs!$A$1:$G$59,6,FALSE)</f>
        <v>0.17374358974358975</v>
      </c>
      <c r="P399">
        <f>VLOOKUP($G399,Calcs!$A$1:$G$59,7,FALSE)</f>
        <v>0.37230769230769234</v>
      </c>
      <c r="Q399" t="str">
        <f t="shared" si="13"/>
        <v>No Enough Data</v>
      </c>
    </row>
    <row r="400" spans="1:17" x14ac:dyDescent="0.25">
      <c r="A400" s="1">
        <v>3859</v>
      </c>
      <c r="B400" t="s">
        <v>478</v>
      </c>
      <c r="C400">
        <v>16.5</v>
      </c>
      <c r="D400" t="s">
        <v>785</v>
      </c>
      <c r="E400">
        <v>2021</v>
      </c>
      <c r="F400" t="s">
        <v>801</v>
      </c>
      <c r="G400" t="s">
        <v>26</v>
      </c>
      <c r="H400" t="s">
        <v>946</v>
      </c>
      <c r="I400" t="s">
        <v>1186</v>
      </c>
      <c r="J400">
        <v>50.993667184884302</v>
      </c>
      <c r="K400">
        <v>-114.0903532507218</v>
      </c>
      <c r="L400" s="3">
        <v>71000</v>
      </c>
      <c r="M400" s="3" t="s">
        <v>63</v>
      </c>
      <c r="N400">
        <f t="shared" si="12"/>
        <v>0.23239436619718309</v>
      </c>
      <c r="O400">
        <f>VLOOKUP($G400,Calcs!$A$1:$G$59,6,FALSE)</f>
        <v>0.15195114196938511</v>
      </c>
      <c r="P400">
        <f>VLOOKUP($G400,Calcs!$A$1:$G$59,7,FALSE)</f>
        <v>0.3256095899343967</v>
      </c>
      <c r="Q400" t="str">
        <f t="shared" si="13"/>
        <v>In the Range</v>
      </c>
    </row>
    <row r="401" spans="1:17" x14ac:dyDescent="0.25">
      <c r="A401" s="1">
        <v>3860</v>
      </c>
      <c r="B401" t="s">
        <v>479</v>
      </c>
      <c r="C401">
        <v>5</v>
      </c>
      <c r="D401" t="s">
        <v>905</v>
      </c>
      <c r="E401">
        <v>2020</v>
      </c>
      <c r="F401" t="s">
        <v>793</v>
      </c>
      <c r="G401" t="s">
        <v>19</v>
      </c>
      <c r="H401" t="s">
        <v>949</v>
      </c>
      <c r="I401" t="s">
        <v>1095</v>
      </c>
      <c r="J401">
        <v>49.633803792703041</v>
      </c>
      <c r="K401">
        <v>-112.7882051470078</v>
      </c>
      <c r="M401" s="3" t="s">
        <v>63</v>
      </c>
      <c r="N401">
        <f t="shared" si="12"/>
        <v>0</v>
      </c>
      <c r="O401">
        <f>VLOOKUP($G401,Calcs!$A$1:$G$59,6,FALSE)</f>
        <v>0</v>
      </c>
      <c r="P401">
        <f>VLOOKUP($G401,Calcs!$A$1:$G$59,7,FALSE)</f>
        <v>0</v>
      </c>
      <c r="Q401" t="str">
        <f t="shared" si="13"/>
        <v>No Enough Data</v>
      </c>
    </row>
    <row r="402" spans="1:17" x14ac:dyDescent="0.25">
      <c r="A402" s="1">
        <v>3862</v>
      </c>
      <c r="B402" t="s">
        <v>480</v>
      </c>
      <c r="C402">
        <v>36</v>
      </c>
      <c r="D402" t="s">
        <v>796</v>
      </c>
      <c r="E402">
        <v>2021</v>
      </c>
      <c r="F402" t="s">
        <v>788</v>
      </c>
      <c r="G402" t="s">
        <v>49</v>
      </c>
      <c r="H402" t="s">
        <v>949</v>
      </c>
      <c r="I402" t="s">
        <v>1169</v>
      </c>
      <c r="J402">
        <v>53.539023733789747</v>
      </c>
      <c r="K402">
        <v>-113.51439714453591</v>
      </c>
      <c r="M402" s="3" t="s">
        <v>63</v>
      </c>
      <c r="N402">
        <f t="shared" si="12"/>
        <v>0</v>
      </c>
      <c r="O402">
        <f>VLOOKUP($G402,Calcs!$A$1:$G$59,6,FALSE)</f>
        <v>0.32600839082603017</v>
      </c>
      <c r="P402">
        <f>VLOOKUP($G402,Calcs!$A$1:$G$59,7,FALSE)</f>
        <v>0.69858940891292187</v>
      </c>
      <c r="Q402" t="str">
        <f t="shared" si="13"/>
        <v>No Enough Data</v>
      </c>
    </row>
    <row r="403" spans="1:17" x14ac:dyDescent="0.25">
      <c r="A403" s="1">
        <v>3863</v>
      </c>
      <c r="B403" t="s">
        <v>481</v>
      </c>
      <c r="C403">
        <v>22</v>
      </c>
      <c r="D403" t="s">
        <v>906</v>
      </c>
      <c r="E403">
        <v>2027</v>
      </c>
      <c r="F403" t="s">
        <v>790</v>
      </c>
      <c r="G403" t="s">
        <v>44</v>
      </c>
      <c r="H403" t="s">
        <v>949</v>
      </c>
      <c r="I403" t="s">
        <v>1187</v>
      </c>
      <c r="J403">
        <v>53.220524837246238</v>
      </c>
      <c r="K403">
        <v>-114.9831426145829</v>
      </c>
      <c r="M403" s="3" t="s">
        <v>63</v>
      </c>
      <c r="N403">
        <f t="shared" si="12"/>
        <v>0</v>
      </c>
      <c r="O403">
        <f>VLOOKUP($G403,Calcs!$A$1:$G$59,6,FALSE)</f>
        <v>0.27</v>
      </c>
      <c r="P403">
        <f>VLOOKUP($G403,Calcs!$A$1:$G$59,7,FALSE)</f>
        <v>0.57857142857142863</v>
      </c>
      <c r="Q403" t="str">
        <f t="shared" si="13"/>
        <v>No Enough Data</v>
      </c>
    </row>
    <row r="404" spans="1:17" x14ac:dyDescent="0.25">
      <c r="A404" s="1">
        <v>3864</v>
      </c>
      <c r="B404" t="s">
        <v>482</v>
      </c>
      <c r="C404">
        <v>28</v>
      </c>
      <c r="D404" t="s">
        <v>796</v>
      </c>
      <c r="E404">
        <v>2021</v>
      </c>
      <c r="F404" t="s">
        <v>790</v>
      </c>
      <c r="G404" t="s">
        <v>47</v>
      </c>
      <c r="H404" t="s">
        <v>949</v>
      </c>
      <c r="I404" t="s">
        <v>972</v>
      </c>
      <c r="J404">
        <v>53.542058544192749</v>
      </c>
      <c r="K404">
        <v>-113.5047519209183</v>
      </c>
      <c r="M404" s="3" t="s">
        <v>63</v>
      </c>
      <c r="N404">
        <f t="shared" si="12"/>
        <v>0</v>
      </c>
      <c r="O404">
        <f>VLOOKUP($G404,Calcs!$A$1:$G$59,6,FALSE)</f>
        <v>0</v>
      </c>
      <c r="P404">
        <f>VLOOKUP($G404,Calcs!$A$1:$G$59,7,FALSE)</f>
        <v>0</v>
      </c>
      <c r="Q404" t="str">
        <f t="shared" si="13"/>
        <v>No Enough Data</v>
      </c>
    </row>
    <row r="405" spans="1:17" x14ac:dyDescent="0.25">
      <c r="A405" s="1">
        <v>3867</v>
      </c>
      <c r="B405" t="s">
        <v>483</v>
      </c>
      <c r="C405">
        <v>50</v>
      </c>
      <c r="D405" t="s">
        <v>907</v>
      </c>
      <c r="E405">
        <v>2021</v>
      </c>
      <c r="F405" t="s">
        <v>790</v>
      </c>
      <c r="G405" t="s">
        <v>43</v>
      </c>
      <c r="H405" t="s">
        <v>949</v>
      </c>
      <c r="I405" t="s">
        <v>1188</v>
      </c>
      <c r="J405">
        <v>53.56444311271958</v>
      </c>
      <c r="K405">
        <v>-113.8232803379651</v>
      </c>
      <c r="M405" s="3" t="s">
        <v>63</v>
      </c>
      <c r="N405">
        <f t="shared" si="12"/>
        <v>0</v>
      </c>
      <c r="O405">
        <f>VLOOKUP($G405,Calcs!$A$1:$G$59,6,FALSE)</f>
        <v>0.51333333333333331</v>
      </c>
      <c r="P405">
        <f>VLOOKUP($G405,Calcs!$A$1:$G$59,7,FALSE)</f>
        <v>1.1000000000000001</v>
      </c>
      <c r="Q405" t="str">
        <f t="shared" si="13"/>
        <v>No Enough Data</v>
      </c>
    </row>
    <row r="406" spans="1:17" x14ac:dyDescent="0.25">
      <c r="A406" s="1">
        <v>3872</v>
      </c>
      <c r="B406" t="s">
        <v>484</v>
      </c>
      <c r="C406">
        <v>140</v>
      </c>
      <c r="D406" t="s">
        <v>785</v>
      </c>
      <c r="E406">
        <v>2021</v>
      </c>
      <c r="F406" t="s">
        <v>786</v>
      </c>
      <c r="G406" t="s">
        <v>3</v>
      </c>
      <c r="H406" t="s">
        <v>949</v>
      </c>
      <c r="I406" t="s">
        <v>1189</v>
      </c>
      <c r="J406">
        <v>51.065605169483803</v>
      </c>
      <c r="K406">
        <v>-114.07114148139949</v>
      </c>
      <c r="L406" s="3">
        <v>107000</v>
      </c>
      <c r="M406" s="3" t="s">
        <v>63</v>
      </c>
      <c r="N406">
        <f t="shared" si="12"/>
        <v>1.3084112149532712</v>
      </c>
      <c r="O406">
        <f>VLOOKUP($G406,Calcs!$A$1:$G$59,6,FALSE)</f>
        <v>0.30309164537738104</v>
      </c>
      <c r="P406">
        <f>VLOOKUP($G406,Calcs!$A$1:$G$59,7,FALSE)</f>
        <v>0.64948209723724515</v>
      </c>
      <c r="Q406" t="str">
        <f t="shared" si="13"/>
        <v>Too Expensive</v>
      </c>
    </row>
    <row r="407" spans="1:17" x14ac:dyDescent="0.25">
      <c r="A407" s="1">
        <v>3873</v>
      </c>
      <c r="B407" t="s">
        <v>485</v>
      </c>
      <c r="C407">
        <v>30</v>
      </c>
      <c r="D407" t="s">
        <v>796</v>
      </c>
      <c r="E407">
        <v>2021</v>
      </c>
      <c r="F407" t="s">
        <v>790</v>
      </c>
      <c r="G407" t="s">
        <v>45</v>
      </c>
      <c r="H407" t="s">
        <v>946</v>
      </c>
      <c r="I407" t="s">
        <v>1190</v>
      </c>
      <c r="J407">
        <v>53.533076744682973</v>
      </c>
      <c r="K407">
        <v>-113.51360678672791</v>
      </c>
      <c r="M407" s="3" t="s">
        <v>63</v>
      </c>
      <c r="N407">
        <f t="shared" si="12"/>
        <v>0</v>
      </c>
      <c r="O407">
        <f>VLOOKUP($G407,Calcs!$A$1:$G$59,6,FALSE)</f>
        <v>0</v>
      </c>
      <c r="P407">
        <f>VLOOKUP($G407,Calcs!$A$1:$G$59,7,FALSE)</f>
        <v>0</v>
      </c>
      <c r="Q407" t="str">
        <f t="shared" si="13"/>
        <v>No Enough Data</v>
      </c>
    </row>
    <row r="408" spans="1:17" x14ac:dyDescent="0.25">
      <c r="A408" s="1">
        <v>3876</v>
      </c>
      <c r="B408" t="s">
        <v>486</v>
      </c>
      <c r="C408">
        <v>26</v>
      </c>
      <c r="D408" t="s">
        <v>785</v>
      </c>
      <c r="E408">
        <v>2020</v>
      </c>
      <c r="F408" t="s">
        <v>788</v>
      </c>
      <c r="G408" t="s">
        <v>6</v>
      </c>
      <c r="H408" t="s">
        <v>946</v>
      </c>
      <c r="I408" t="s">
        <v>1191</v>
      </c>
      <c r="J408">
        <v>51.089507275685428</v>
      </c>
      <c r="K408">
        <v>-114.22399520874021</v>
      </c>
      <c r="M408" s="3" t="s">
        <v>63</v>
      </c>
      <c r="N408">
        <f t="shared" si="12"/>
        <v>0</v>
      </c>
      <c r="O408">
        <f>VLOOKUP($G408,Calcs!$A$1:$G$59,6,FALSE)</f>
        <v>2.3333333333333331E-2</v>
      </c>
      <c r="P408">
        <f>VLOOKUP($G408,Calcs!$A$1:$G$59,7,FALSE)</f>
        <v>0.05</v>
      </c>
      <c r="Q408" t="str">
        <f t="shared" si="13"/>
        <v>No Enough Data</v>
      </c>
    </row>
    <row r="409" spans="1:17" x14ac:dyDescent="0.25">
      <c r="A409" s="1">
        <v>3878</v>
      </c>
      <c r="B409" t="s">
        <v>487</v>
      </c>
      <c r="C409">
        <v>48.7</v>
      </c>
      <c r="D409" t="s">
        <v>908</v>
      </c>
      <c r="E409">
        <v>2019</v>
      </c>
      <c r="F409" t="s">
        <v>790</v>
      </c>
      <c r="G409" t="s">
        <v>45</v>
      </c>
      <c r="H409" t="s">
        <v>959</v>
      </c>
      <c r="I409" t="s">
        <v>992</v>
      </c>
      <c r="J409">
        <v>52.848400523781152</v>
      </c>
      <c r="K409">
        <v>-118.0807542800903</v>
      </c>
      <c r="M409" s="3" t="s">
        <v>63</v>
      </c>
      <c r="N409">
        <f t="shared" si="12"/>
        <v>0</v>
      </c>
      <c r="O409">
        <f>VLOOKUP($G409,Calcs!$A$1:$G$59,6,FALSE)</f>
        <v>0</v>
      </c>
      <c r="P409">
        <f>VLOOKUP($G409,Calcs!$A$1:$G$59,7,FALSE)</f>
        <v>0</v>
      </c>
      <c r="Q409" t="str">
        <f t="shared" si="13"/>
        <v>No Enough Data</v>
      </c>
    </row>
    <row r="410" spans="1:17" x14ac:dyDescent="0.25">
      <c r="A410" s="1">
        <v>3882</v>
      </c>
      <c r="B410" t="s">
        <v>488</v>
      </c>
      <c r="C410">
        <v>7</v>
      </c>
      <c r="D410" t="s">
        <v>806</v>
      </c>
      <c r="E410">
        <v>2020</v>
      </c>
      <c r="F410" t="s">
        <v>801</v>
      </c>
      <c r="G410" t="s">
        <v>48</v>
      </c>
      <c r="H410" t="s">
        <v>949</v>
      </c>
      <c r="I410" t="s">
        <v>979</v>
      </c>
      <c r="J410">
        <v>52.268630100937251</v>
      </c>
      <c r="K410">
        <v>-113.8099104166031</v>
      </c>
      <c r="M410" s="3" t="s">
        <v>63</v>
      </c>
      <c r="N410">
        <f t="shared" si="12"/>
        <v>0</v>
      </c>
      <c r="O410">
        <f>VLOOKUP($G410,Calcs!$A$1:$G$59,6,FALSE)</f>
        <v>0.21679438058748404</v>
      </c>
      <c r="P410">
        <f>VLOOKUP($G410,Calcs!$A$1:$G$59,7,FALSE)</f>
        <v>0.46455938697318011</v>
      </c>
      <c r="Q410" t="str">
        <f t="shared" si="13"/>
        <v>No Enough Data</v>
      </c>
    </row>
    <row r="411" spans="1:17" x14ac:dyDescent="0.25">
      <c r="A411" s="1">
        <v>3883</v>
      </c>
      <c r="B411" t="s">
        <v>489</v>
      </c>
      <c r="C411">
        <v>35</v>
      </c>
      <c r="D411" t="s">
        <v>785</v>
      </c>
      <c r="E411">
        <v>2020</v>
      </c>
      <c r="F411" t="s">
        <v>788</v>
      </c>
      <c r="G411" t="s">
        <v>6</v>
      </c>
      <c r="H411" t="s">
        <v>946</v>
      </c>
      <c r="I411" t="s">
        <v>1192</v>
      </c>
      <c r="J411">
        <v>51.14360450784433</v>
      </c>
      <c r="K411">
        <v>-114.2309582233429</v>
      </c>
      <c r="M411" s="3" t="s">
        <v>63</v>
      </c>
      <c r="N411">
        <f t="shared" si="12"/>
        <v>0</v>
      </c>
      <c r="O411">
        <f>VLOOKUP($G411,Calcs!$A$1:$G$59,6,FALSE)</f>
        <v>2.3333333333333331E-2</v>
      </c>
      <c r="P411">
        <f>VLOOKUP($G411,Calcs!$A$1:$G$59,7,FALSE)</f>
        <v>0.05</v>
      </c>
      <c r="Q411" t="str">
        <f t="shared" si="13"/>
        <v>No Enough Data</v>
      </c>
    </row>
    <row r="412" spans="1:17" x14ac:dyDescent="0.25">
      <c r="A412" s="1">
        <v>3884</v>
      </c>
      <c r="B412" t="s">
        <v>490</v>
      </c>
      <c r="C412">
        <v>150</v>
      </c>
      <c r="D412" t="s">
        <v>796</v>
      </c>
      <c r="E412">
        <v>2019</v>
      </c>
      <c r="F412" t="s">
        <v>788</v>
      </c>
      <c r="G412" t="s">
        <v>15</v>
      </c>
      <c r="H412" t="s">
        <v>959</v>
      </c>
      <c r="I412" t="s">
        <v>1193</v>
      </c>
      <c r="J412">
        <v>53.557161352708732</v>
      </c>
      <c r="K412">
        <v>-113.47282648086551</v>
      </c>
      <c r="L412" s="3">
        <v>2500</v>
      </c>
      <c r="M412" s="3" t="s">
        <v>63</v>
      </c>
      <c r="N412">
        <f t="shared" si="12"/>
        <v>60</v>
      </c>
      <c r="O412">
        <f>VLOOKUP($G412,Calcs!$A$1:$G$59,6,FALSE)</f>
        <v>25.242424242424242</v>
      </c>
      <c r="P412">
        <f>VLOOKUP($G412,Calcs!$A$1:$G$59,7,FALSE)</f>
        <v>54.090909090909093</v>
      </c>
      <c r="Q412" t="str">
        <f t="shared" si="13"/>
        <v>Too Expensive</v>
      </c>
    </row>
    <row r="413" spans="1:17" x14ac:dyDescent="0.25">
      <c r="A413" s="1">
        <v>3885</v>
      </c>
      <c r="B413" t="s">
        <v>491</v>
      </c>
      <c r="C413">
        <v>5</v>
      </c>
      <c r="D413" t="s">
        <v>796</v>
      </c>
      <c r="E413">
        <v>2020</v>
      </c>
      <c r="F413" t="s">
        <v>786</v>
      </c>
      <c r="G413" t="s">
        <v>3</v>
      </c>
      <c r="H413" t="s">
        <v>946</v>
      </c>
      <c r="I413" t="s">
        <v>1161</v>
      </c>
      <c r="J413">
        <v>53.516315260559978</v>
      </c>
      <c r="K413">
        <v>-113.4910386800766</v>
      </c>
      <c r="L413" s="3">
        <v>11000</v>
      </c>
      <c r="M413" s="3" t="s">
        <v>63</v>
      </c>
      <c r="N413">
        <f t="shared" si="12"/>
        <v>0.45454545454545453</v>
      </c>
      <c r="O413">
        <f>VLOOKUP($G413,Calcs!$A$1:$G$59,6,FALSE)</f>
        <v>0.30309164537738104</v>
      </c>
      <c r="P413">
        <f>VLOOKUP($G413,Calcs!$A$1:$G$59,7,FALSE)</f>
        <v>0.64948209723724515</v>
      </c>
      <c r="Q413" t="str">
        <f t="shared" si="13"/>
        <v>In the Range</v>
      </c>
    </row>
    <row r="414" spans="1:17" x14ac:dyDescent="0.25">
      <c r="A414" s="1">
        <v>3886</v>
      </c>
      <c r="B414" t="s">
        <v>492</v>
      </c>
      <c r="C414">
        <v>54</v>
      </c>
      <c r="D414" t="s">
        <v>909</v>
      </c>
      <c r="E414">
        <v>2020</v>
      </c>
      <c r="F414" t="s">
        <v>795</v>
      </c>
      <c r="G414" t="s">
        <v>34</v>
      </c>
      <c r="H414" t="s">
        <v>946</v>
      </c>
      <c r="I414" t="s">
        <v>1194</v>
      </c>
      <c r="J414">
        <v>58.483555248144697</v>
      </c>
      <c r="K414">
        <v>-117.152624130249</v>
      </c>
      <c r="L414" s="3">
        <v>200000</v>
      </c>
      <c r="M414" s="3" t="s">
        <v>68</v>
      </c>
      <c r="N414">
        <f t="shared" si="12"/>
        <v>0.27</v>
      </c>
      <c r="O414">
        <f>VLOOKUP($G414,Calcs!$A$1:$G$59,6,FALSE)</f>
        <v>0.189</v>
      </c>
      <c r="P414">
        <f>VLOOKUP($G414,Calcs!$A$1:$G$59,7,FALSE)</f>
        <v>0.40500000000000003</v>
      </c>
      <c r="Q414" t="str">
        <f t="shared" si="13"/>
        <v>In the Range</v>
      </c>
    </row>
    <row r="415" spans="1:17" x14ac:dyDescent="0.25">
      <c r="A415" s="1">
        <v>3888</v>
      </c>
      <c r="B415" t="s">
        <v>493</v>
      </c>
      <c r="C415">
        <v>565</v>
      </c>
      <c r="D415" t="s">
        <v>785</v>
      </c>
      <c r="E415">
        <v>2024</v>
      </c>
      <c r="F415" t="s">
        <v>790</v>
      </c>
      <c r="G415" t="s">
        <v>51</v>
      </c>
      <c r="H415" t="s">
        <v>949</v>
      </c>
      <c r="I415" t="s">
        <v>1195</v>
      </c>
      <c r="J415">
        <v>51.039612959558511</v>
      </c>
      <c r="K415">
        <v>-114.0520441532135</v>
      </c>
      <c r="M415" s="3" t="s">
        <v>63</v>
      </c>
      <c r="N415">
        <f t="shared" si="12"/>
        <v>0</v>
      </c>
      <c r="O415">
        <f>VLOOKUP($G415,Calcs!$A$1:$G$59,6,FALSE)</f>
        <v>0.67344527363184081</v>
      </c>
      <c r="P415">
        <f>VLOOKUP($G415,Calcs!$A$1:$G$59,7,FALSE)</f>
        <v>1.4430970149253732</v>
      </c>
      <c r="Q415" t="str">
        <f t="shared" si="13"/>
        <v>No Enough Data</v>
      </c>
    </row>
    <row r="416" spans="1:17" x14ac:dyDescent="0.25">
      <c r="A416" s="1">
        <v>3891</v>
      </c>
      <c r="B416" t="s">
        <v>494</v>
      </c>
      <c r="C416">
        <v>5.5</v>
      </c>
      <c r="D416" t="s">
        <v>821</v>
      </c>
      <c r="E416">
        <v>2020</v>
      </c>
      <c r="F416" t="s">
        <v>790</v>
      </c>
      <c r="G416" t="s">
        <v>52</v>
      </c>
      <c r="H416" t="s">
        <v>946</v>
      </c>
      <c r="I416" t="s">
        <v>821</v>
      </c>
      <c r="J416">
        <v>53.308698358097487</v>
      </c>
      <c r="K416">
        <v>-117.86654233932489</v>
      </c>
      <c r="L416" s="3">
        <v>8500</v>
      </c>
      <c r="M416" s="3" t="s">
        <v>63</v>
      </c>
      <c r="N416">
        <f t="shared" si="12"/>
        <v>0.6470588235294118</v>
      </c>
      <c r="O416">
        <f>VLOOKUP($G416,Calcs!$A$1:$G$59,6,FALSE)</f>
        <v>0.44778997681131982</v>
      </c>
      <c r="P416">
        <f>VLOOKUP($G416,Calcs!$A$1:$G$59,7,FALSE)</f>
        <v>0.95954995030997114</v>
      </c>
      <c r="Q416" t="str">
        <f t="shared" si="13"/>
        <v>In the Range</v>
      </c>
    </row>
    <row r="417" spans="1:17" x14ac:dyDescent="0.25">
      <c r="A417" s="1">
        <v>3892</v>
      </c>
      <c r="B417" t="s">
        <v>495</v>
      </c>
      <c r="C417">
        <v>30.1</v>
      </c>
      <c r="D417" t="s">
        <v>796</v>
      </c>
      <c r="E417">
        <v>2020</v>
      </c>
      <c r="F417" t="s">
        <v>790</v>
      </c>
      <c r="G417" t="s">
        <v>44</v>
      </c>
      <c r="H417" t="s">
        <v>946</v>
      </c>
      <c r="I417" t="s">
        <v>972</v>
      </c>
      <c r="J417">
        <v>53.495807229228653</v>
      </c>
      <c r="K417">
        <v>-113.43222856521611</v>
      </c>
      <c r="M417" s="3" t="s">
        <v>63</v>
      </c>
      <c r="N417">
        <f t="shared" si="12"/>
        <v>0</v>
      </c>
      <c r="O417">
        <f>VLOOKUP($G417,Calcs!$A$1:$G$59,6,FALSE)</f>
        <v>0.27</v>
      </c>
      <c r="P417">
        <f>VLOOKUP($G417,Calcs!$A$1:$G$59,7,FALSE)</f>
        <v>0.57857142857142863</v>
      </c>
      <c r="Q417" t="str">
        <f t="shared" si="13"/>
        <v>No Enough Data</v>
      </c>
    </row>
    <row r="418" spans="1:17" x14ac:dyDescent="0.25">
      <c r="A418" s="1">
        <v>3893</v>
      </c>
      <c r="B418" t="s">
        <v>496</v>
      </c>
      <c r="C418">
        <v>10</v>
      </c>
      <c r="D418" t="s">
        <v>827</v>
      </c>
      <c r="E418">
        <v>2019</v>
      </c>
      <c r="F418" t="s">
        <v>801</v>
      </c>
      <c r="G418" t="s">
        <v>28</v>
      </c>
      <c r="H418" t="s">
        <v>959</v>
      </c>
      <c r="I418" t="s">
        <v>496</v>
      </c>
      <c r="J418">
        <v>53.544132631054929</v>
      </c>
      <c r="K418">
        <v>-114.00628566741941</v>
      </c>
      <c r="L418" s="3">
        <v>26500</v>
      </c>
      <c r="M418" s="3" t="s">
        <v>63</v>
      </c>
      <c r="N418">
        <f t="shared" si="12"/>
        <v>0.37735849056603771</v>
      </c>
      <c r="O418">
        <f>VLOOKUP($G418,Calcs!$A$1:$G$59,6,FALSE)</f>
        <v>0.25370043266871845</v>
      </c>
      <c r="P418">
        <f>VLOOKUP($G418,Calcs!$A$1:$G$59,7,FALSE)</f>
        <v>0.54364378429011095</v>
      </c>
      <c r="Q418" t="str">
        <f t="shared" si="13"/>
        <v>In the Range</v>
      </c>
    </row>
    <row r="419" spans="1:17" x14ac:dyDescent="0.25">
      <c r="A419" s="1">
        <v>3894</v>
      </c>
      <c r="B419" t="s">
        <v>497</v>
      </c>
      <c r="C419">
        <v>117</v>
      </c>
      <c r="D419" t="s">
        <v>785</v>
      </c>
      <c r="E419">
        <v>2021</v>
      </c>
      <c r="F419" t="s">
        <v>790</v>
      </c>
      <c r="G419" t="s">
        <v>8</v>
      </c>
      <c r="H419" t="s">
        <v>949</v>
      </c>
      <c r="I419" t="s">
        <v>1196</v>
      </c>
      <c r="J419">
        <v>51.047458020143118</v>
      </c>
      <c r="K419">
        <v>-114.0895038843155</v>
      </c>
      <c r="M419" s="3" t="s">
        <v>63</v>
      </c>
      <c r="N419">
        <f t="shared" si="12"/>
        <v>0</v>
      </c>
      <c r="O419">
        <f>VLOOKUP($G419,Calcs!$A$1:$G$59,6,FALSE)</f>
        <v>1.2093770070648682</v>
      </c>
      <c r="P419">
        <f>VLOOKUP($G419,Calcs!$A$1:$G$59,7,FALSE)</f>
        <v>2.5915221579961463</v>
      </c>
      <c r="Q419" t="str">
        <f t="shared" si="13"/>
        <v>No Enough Data</v>
      </c>
    </row>
    <row r="420" spans="1:17" x14ac:dyDescent="0.25">
      <c r="A420" s="1">
        <v>3895</v>
      </c>
      <c r="B420" t="s">
        <v>498</v>
      </c>
      <c r="C420">
        <v>14.5</v>
      </c>
      <c r="D420" t="s">
        <v>794</v>
      </c>
      <c r="E420">
        <v>2021</v>
      </c>
      <c r="F420" t="s">
        <v>801</v>
      </c>
      <c r="G420" t="s">
        <v>29</v>
      </c>
      <c r="H420" t="s">
        <v>946</v>
      </c>
      <c r="I420" t="s">
        <v>1197</v>
      </c>
      <c r="J420">
        <v>53.524180207463807</v>
      </c>
      <c r="K420">
        <v>-113.2930272817612</v>
      </c>
      <c r="L420" s="3">
        <v>36500</v>
      </c>
      <c r="M420" s="3" t="s">
        <v>63</v>
      </c>
      <c r="N420">
        <f t="shared" si="12"/>
        <v>0.39726027397260272</v>
      </c>
      <c r="O420">
        <f>VLOOKUP($G420,Calcs!$A$1:$G$59,6,FALSE)</f>
        <v>0.30570776255707754</v>
      </c>
      <c r="P420">
        <f>VLOOKUP($G420,Calcs!$A$1:$G$59,7,FALSE)</f>
        <v>0.65508806262230912</v>
      </c>
      <c r="Q420" t="str">
        <f t="shared" si="13"/>
        <v>In the Range</v>
      </c>
    </row>
    <row r="421" spans="1:17" x14ac:dyDescent="0.25">
      <c r="A421" s="1">
        <v>3902</v>
      </c>
      <c r="B421" t="s">
        <v>499</v>
      </c>
      <c r="C421">
        <v>22.5</v>
      </c>
      <c r="D421" t="s">
        <v>796</v>
      </c>
      <c r="E421">
        <v>2022</v>
      </c>
      <c r="F421" t="s">
        <v>801</v>
      </c>
      <c r="G421" t="s">
        <v>23</v>
      </c>
      <c r="H421" t="s">
        <v>946</v>
      </c>
      <c r="I421" t="s">
        <v>978</v>
      </c>
      <c r="J421">
        <v>53.533727170862328</v>
      </c>
      <c r="K421">
        <v>-113.5066169500351</v>
      </c>
      <c r="M421" s="3" t="s">
        <v>63</v>
      </c>
      <c r="N421">
        <f t="shared" si="12"/>
        <v>0</v>
      </c>
      <c r="O421">
        <f>VLOOKUP($G421,Calcs!$A$1:$G$59,6,FALSE)</f>
        <v>0.7</v>
      </c>
      <c r="P421">
        <f>VLOOKUP($G421,Calcs!$A$1:$G$59,7,FALSE)</f>
        <v>1.5</v>
      </c>
      <c r="Q421" t="str">
        <f t="shared" si="13"/>
        <v>No Enough Data</v>
      </c>
    </row>
    <row r="422" spans="1:17" x14ac:dyDescent="0.25">
      <c r="A422" s="1">
        <v>3904</v>
      </c>
      <c r="B422" t="s">
        <v>500</v>
      </c>
      <c r="C422">
        <v>22</v>
      </c>
      <c r="D422" t="s">
        <v>796</v>
      </c>
      <c r="E422">
        <v>2020</v>
      </c>
      <c r="F422" t="s">
        <v>790</v>
      </c>
      <c r="G422" t="s">
        <v>46</v>
      </c>
      <c r="H422" t="s">
        <v>946</v>
      </c>
      <c r="I422" t="s">
        <v>1198</v>
      </c>
      <c r="J422">
        <v>53.533695287458983</v>
      </c>
      <c r="K422">
        <v>-113.5066276788712</v>
      </c>
      <c r="L422"/>
      <c r="M422" s="3" t="s">
        <v>63</v>
      </c>
      <c r="N422">
        <f t="shared" si="12"/>
        <v>0</v>
      </c>
      <c r="O422">
        <f>VLOOKUP($G422,Calcs!$A$1:$G$59,6,FALSE)</f>
        <v>0</v>
      </c>
      <c r="P422">
        <f>VLOOKUP($G422,Calcs!$A$1:$G$59,7,FALSE)</f>
        <v>0</v>
      </c>
      <c r="Q422" t="str">
        <f t="shared" si="13"/>
        <v>No Enough Data</v>
      </c>
    </row>
    <row r="423" spans="1:17" x14ac:dyDescent="0.25">
      <c r="A423" s="1">
        <v>3905</v>
      </c>
      <c r="B423" t="s">
        <v>501</v>
      </c>
      <c r="C423">
        <v>42</v>
      </c>
      <c r="D423" t="s">
        <v>796</v>
      </c>
      <c r="E423">
        <v>2020</v>
      </c>
      <c r="F423" t="s">
        <v>793</v>
      </c>
      <c r="G423" t="s">
        <v>17</v>
      </c>
      <c r="H423" t="s">
        <v>946</v>
      </c>
      <c r="I423" t="s">
        <v>1124</v>
      </c>
      <c r="J423">
        <v>53.614760856194088</v>
      </c>
      <c r="K423">
        <v>-113.5180807113647</v>
      </c>
      <c r="M423" s="3" t="s">
        <v>64</v>
      </c>
      <c r="N423">
        <f t="shared" si="12"/>
        <v>0</v>
      </c>
      <c r="O423">
        <f>VLOOKUP($G423,Calcs!$A$1:$G$59,6,FALSE)</f>
        <v>8008.8888888888878</v>
      </c>
      <c r="P423">
        <f>VLOOKUP($G423,Calcs!$A$1:$G$59,7,FALSE)</f>
        <v>17161.904761904763</v>
      </c>
      <c r="Q423" t="str">
        <f t="shared" si="13"/>
        <v>No Enough Data</v>
      </c>
    </row>
    <row r="424" spans="1:17" x14ac:dyDescent="0.25">
      <c r="A424" s="1">
        <v>3907</v>
      </c>
      <c r="B424" t="s">
        <v>502</v>
      </c>
      <c r="C424">
        <v>20</v>
      </c>
      <c r="D424" t="s">
        <v>789</v>
      </c>
      <c r="E424">
        <v>2020</v>
      </c>
      <c r="F424" t="s">
        <v>795</v>
      </c>
      <c r="G424" t="s">
        <v>53</v>
      </c>
      <c r="H424" t="s">
        <v>946</v>
      </c>
      <c r="I424" t="s">
        <v>1199</v>
      </c>
      <c r="J424">
        <v>51.376441689672447</v>
      </c>
      <c r="K424">
        <v>-113.9942693710327</v>
      </c>
      <c r="M424" s="3" t="s">
        <v>63</v>
      </c>
      <c r="N424">
        <f t="shared" si="12"/>
        <v>0</v>
      </c>
      <c r="O424">
        <f>VLOOKUP($G424,Calcs!$A$1:$G$59,6,FALSE)</f>
        <v>0.54268613502380703</v>
      </c>
      <c r="P424">
        <f>VLOOKUP($G424,Calcs!$A$1:$G$59,7,FALSE)</f>
        <v>1.1628988607653008</v>
      </c>
      <c r="Q424" t="str">
        <f t="shared" si="13"/>
        <v>No Enough Data</v>
      </c>
    </row>
    <row r="425" spans="1:17" x14ac:dyDescent="0.25">
      <c r="A425" s="1">
        <v>3910</v>
      </c>
      <c r="B425" t="s">
        <v>503</v>
      </c>
      <c r="C425">
        <v>8.1</v>
      </c>
      <c r="D425" t="s">
        <v>796</v>
      </c>
      <c r="E425">
        <v>2020</v>
      </c>
      <c r="F425" t="s">
        <v>788</v>
      </c>
      <c r="G425" t="s">
        <v>42</v>
      </c>
      <c r="H425" t="s">
        <v>946</v>
      </c>
      <c r="I425" t="s">
        <v>1200</v>
      </c>
      <c r="J425">
        <v>53.555740116661141</v>
      </c>
      <c r="K425">
        <v>-113.51278603076931</v>
      </c>
      <c r="M425" s="3" t="s">
        <v>63</v>
      </c>
      <c r="N425">
        <f t="shared" si="12"/>
        <v>0</v>
      </c>
      <c r="O425">
        <f>VLOOKUP($G425,Calcs!$A$1:$G$59,6,FALSE)</f>
        <v>0.17374358974358975</v>
      </c>
      <c r="P425">
        <f>VLOOKUP($G425,Calcs!$A$1:$G$59,7,FALSE)</f>
        <v>0.37230769230769234</v>
      </c>
      <c r="Q425" t="str">
        <f t="shared" si="13"/>
        <v>No Enough Data</v>
      </c>
    </row>
    <row r="426" spans="1:17" x14ac:dyDescent="0.25">
      <c r="A426" s="1">
        <v>3911</v>
      </c>
      <c r="B426" t="s">
        <v>504</v>
      </c>
      <c r="C426">
        <v>8.1999999999999993</v>
      </c>
      <c r="D426" t="s">
        <v>796</v>
      </c>
      <c r="E426">
        <v>2020</v>
      </c>
      <c r="F426" t="s">
        <v>787</v>
      </c>
      <c r="G426" t="s">
        <v>4</v>
      </c>
      <c r="H426" t="s">
        <v>946</v>
      </c>
      <c r="I426" t="s">
        <v>1201</v>
      </c>
      <c r="J426">
        <v>53.576327441334207</v>
      </c>
      <c r="K426">
        <v>-113.58527541160581</v>
      </c>
      <c r="M426" s="3" t="s">
        <v>63</v>
      </c>
      <c r="N426">
        <f t="shared" si="12"/>
        <v>0</v>
      </c>
      <c r="O426">
        <f>VLOOKUP($G426,Calcs!$A$1:$G$59,6,FALSE)</f>
        <v>0.18655918729741774</v>
      </c>
      <c r="P426">
        <f>VLOOKUP($G426,Calcs!$A$1:$G$59,7,FALSE)</f>
        <v>0.39976968706589522</v>
      </c>
      <c r="Q426" t="str">
        <f t="shared" si="13"/>
        <v>No Enough Data</v>
      </c>
    </row>
    <row r="427" spans="1:17" x14ac:dyDescent="0.25">
      <c r="A427" s="1">
        <v>3913</v>
      </c>
      <c r="B427" t="s">
        <v>505</v>
      </c>
      <c r="C427">
        <v>40</v>
      </c>
      <c r="D427" t="s">
        <v>910</v>
      </c>
      <c r="E427">
        <v>2020</v>
      </c>
      <c r="F427" t="s">
        <v>844</v>
      </c>
      <c r="G427" t="s">
        <v>56</v>
      </c>
      <c r="H427" t="s">
        <v>946</v>
      </c>
      <c r="I427" t="s">
        <v>1202</v>
      </c>
      <c r="J427">
        <v>52.636188306827947</v>
      </c>
      <c r="K427">
        <v>-111.27107620239261</v>
      </c>
      <c r="L427" s="3">
        <v>500000</v>
      </c>
      <c r="M427" s="3" t="s">
        <v>70</v>
      </c>
      <c r="N427">
        <f t="shared" si="12"/>
        <v>0.08</v>
      </c>
      <c r="O427">
        <f>VLOOKUP($G427,Calcs!$A$1:$G$59,6,FALSE)</f>
        <v>3.7722222222222219E-2</v>
      </c>
      <c r="P427">
        <f>VLOOKUP($G427,Calcs!$A$1:$G$59,7,FALSE)</f>
        <v>8.083333333333334E-2</v>
      </c>
      <c r="Q427" t="str">
        <f t="shared" si="13"/>
        <v>In the Range</v>
      </c>
    </row>
    <row r="428" spans="1:17" x14ac:dyDescent="0.25">
      <c r="A428" s="1">
        <v>3915</v>
      </c>
      <c r="B428" t="s">
        <v>506</v>
      </c>
      <c r="C428">
        <v>80</v>
      </c>
      <c r="D428" t="s">
        <v>796</v>
      </c>
      <c r="E428">
        <v>2027</v>
      </c>
      <c r="F428" t="s">
        <v>793</v>
      </c>
      <c r="G428" t="s">
        <v>18</v>
      </c>
      <c r="H428" t="s">
        <v>949</v>
      </c>
      <c r="I428" t="s">
        <v>972</v>
      </c>
      <c r="J428">
        <v>53.529894613791853</v>
      </c>
      <c r="K428">
        <v>-113.4996110200882</v>
      </c>
      <c r="M428" s="3" t="s">
        <v>63</v>
      </c>
      <c r="N428">
        <f t="shared" si="12"/>
        <v>0</v>
      </c>
      <c r="O428">
        <f>VLOOKUP($G428,Calcs!$A$1:$G$59,6,FALSE)</f>
        <v>599.375</v>
      </c>
      <c r="P428">
        <f>VLOOKUP($G428,Calcs!$A$1:$G$59,7,FALSE)</f>
        <v>1284.375</v>
      </c>
      <c r="Q428" t="str">
        <f t="shared" si="13"/>
        <v>No Enough Data</v>
      </c>
    </row>
    <row r="429" spans="1:17" x14ac:dyDescent="0.25">
      <c r="A429" s="1">
        <v>3916</v>
      </c>
      <c r="B429" t="s">
        <v>507</v>
      </c>
      <c r="C429">
        <v>58</v>
      </c>
      <c r="D429" t="s">
        <v>815</v>
      </c>
      <c r="E429">
        <v>2023</v>
      </c>
      <c r="F429" t="s">
        <v>859</v>
      </c>
      <c r="G429" t="s">
        <v>55</v>
      </c>
      <c r="H429" t="s">
        <v>949</v>
      </c>
      <c r="I429" t="s">
        <v>1203</v>
      </c>
      <c r="J429">
        <v>54.841826896550486</v>
      </c>
      <c r="K429">
        <v>-117.64984130859369</v>
      </c>
      <c r="L429" s="3">
        <v>5</v>
      </c>
      <c r="M429" s="3" t="s">
        <v>69</v>
      </c>
      <c r="N429">
        <f t="shared" si="12"/>
        <v>11600</v>
      </c>
      <c r="O429">
        <f>VLOOKUP($G429,Calcs!$A$1:$G$59,6,FALSE)</f>
        <v>4300.0679110950095</v>
      </c>
      <c r="P429">
        <f>VLOOKUP($G429,Calcs!$A$1:$G$59,7,FALSE)</f>
        <v>9214.4312380607334</v>
      </c>
      <c r="Q429" t="str">
        <f t="shared" si="13"/>
        <v>Too Expensive</v>
      </c>
    </row>
    <row r="430" spans="1:17" x14ac:dyDescent="0.25">
      <c r="A430" s="1">
        <v>3917</v>
      </c>
      <c r="B430" t="s">
        <v>508</v>
      </c>
      <c r="C430">
        <v>32.799999999999997</v>
      </c>
      <c r="D430" t="s">
        <v>785</v>
      </c>
      <c r="E430">
        <v>2021</v>
      </c>
      <c r="F430" t="s">
        <v>788</v>
      </c>
      <c r="G430" t="s">
        <v>5</v>
      </c>
      <c r="H430" t="s">
        <v>946</v>
      </c>
      <c r="I430" t="s">
        <v>1204</v>
      </c>
      <c r="J430">
        <v>51.056232390648113</v>
      </c>
      <c r="K430">
        <v>-114.0862691402435</v>
      </c>
      <c r="M430" s="3" t="s">
        <v>63</v>
      </c>
      <c r="N430">
        <f t="shared" si="12"/>
        <v>0</v>
      </c>
      <c r="O430">
        <f>VLOOKUP($G430,Calcs!$A$1:$G$59,6,FALSE)</f>
        <v>0.27999999999999997</v>
      </c>
      <c r="P430">
        <f>VLOOKUP($G430,Calcs!$A$1:$G$59,7,FALSE)</f>
        <v>0.60000000000000009</v>
      </c>
      <c r="Q430" t="str">
        <f t="shared" si="13"/>
        <v>No Enough Data</v>
      </c>
    </row>
    <row r="431" spans="1:17" x14ac:dyDescent="0.25">
      <c r="A431" s="1">
        <v>3918</v>
      </c>
      <c r="B431" t="s">
        <v>509</v>
      </c>
      <c r="C431">
        <v>1400</v>
      </c>
      <c r="D431" t="s">
        <v>799</v>
      </c>
      <c r="E431">
        <v>2023</v>
      </c>
      <c r="F431" t="s">
        <v>859</v>
      </c>
      <c r="G431" t="s">
        <v>55</v>
      </c>
      <c r="H431" t="s">
        <v>949</v>
      </c>
      <c r="I431" t="s">
        <v>1019</v>
      </c>
      <c r="J431">
        <v>56.997184079056503</v>
      </c>
      <c r="K431">
        <v>-111.4805030822754</v>
      </c>
      <c r="L431" s="3">
        <v>800</v>
      </c>
      <c r="M431" s="3" t="s">
        <v>69</v>
      </c>
      <c r="N431">
        <f t="shared" si="12"/>
        <v>1750</v>
      </c>
      <c r="O431">
        <f>VLOOKUP($G431,Calcs!$A$1:$G$59,6,FALSE)</f>
        <v>4300.0679110950095</v>
      </c>
      <c r="P431">
        <f>VLOOKUP($G431,Calcs!$A$1:$G$59,7,FALSE)</f>
        <v>9214.4312380607334</v>
      </c>
      <c r="Q431" t="str">
        <f t="shared" si="13"/>
        <v>Too Cheap</v>
      </c>
    </row>
    <row r="432" spans="1:17" x14ac:dyDescent="0.25">
      <c r="A432" s="1">
        <v>3919</v>
      </c>
      <c r="B432" t="s">
        <v>510</v>
      </c>
      <c r="C432">
        <v>20</v>
      </c>
      <c r="D432" t="s">
        <v>797</v>
      </c>
      <c r="E432">
        <v>2021</v>
      </c>
      <c r="F432" t="s">
        <v>795</v>
      </c>
      <c r="G432" t="s">
        <v>13</v>
      </c>
      <c r="H432" t="s">
        <v>946</v>
      </c>
      <c r="I432" t="s">
        <v>1205</v>
      </c>
      <c r="J432">
        <v>53.341533208558772</v>
      </c>
      <c r="K432">
        <v>-113.5567903518677</v>
      </c>
      <c r="L432" s="6">
        <v>13392.857099999999</v>
      </c>
      <c r="M432" s="3" t="s">
        <v>68</v>
      </c>
      <c r="N432">
        <f t="shared" si="12"/>
        <v>1.4933333381120002</v>
      </c>
      <c r="O432">
        <f>VLOOKUP($G432,Calcs!$A$1:$G$59,6,FALSE)</f>
        <v>280.23739144143383</v>
      </c>
      <c r="P432">
        <f>VLOOKUP($G432,Calcs!$A$1:$G$59,7,FALSE)</f>
        <v>600.50869594592973</v>
      </c>
      <c r="Q432" t="str">
        <f t="shared" si="13"/>
        <v>Too Cheap</v>
      </c>
    </row>
    <row r="433" spans="1:17" x14ac:dyDescent="0.25">
      <c r="A433" s="1">
        <v>3920</v>
      </c>
      <c r="B433" t="s">
        <v>511</v>
      </c>
      <c r="C433">
        <v>24.6</v>
      </c>
      <c r="D433" t="s">
        <v>911</v>
      </c>
      <c r="E433">
        <v>2021</v>
      </c>
      <c r="F433" t="s">
        <v>790</v>
      </c>
      <c r="G433" t="s">
        <v>44</v>
      </c>
      <c r="H433" t="s">
        <v>946</v>
      </c>
      <c r="I433" t="s">
        <v>1206</v>
      </c>
      <c r="J433">
        <v>52.382737845560342</v>
      </c>
      <c r="K433">
        <v>-113.7970840930939</v>
      </c>
      <c r="M433" s="3" t="s">
        <v>63</v>
      </c>
      <c r="N433">
        <f t="shared" si="12"/>
        <v>0</v>
      </c>
      <c r="O433">
        <f>VLOOKUP($G433,Calcs!$A$1:$G$59,6,FALSE)</f>
        <v>0.27</v>
      </c>
      <c r="P433">
        <f>VLOOKUP($G433,Calcs!$A$1:$G$59,7,FALSE)</f>
        <v>0.57857142857142863</v>
      </c>
      <c r="Q433" t="str">
        <f t="shared" si="13"/>
        <v>No Enough Data</v>
      </c>
    </row>
    <row r="434" spans="1:17" x14ac:dyDescent="0.25">
      <c r="A434" s="1">
        <v>3921</v>
      </c>
      <c r="B434" t="s">
        <v>512</v>
      </c>
      <c r="C434">
        <v>16000</v>
      </c>
      <c r="D434" t="s">
        <v>796</v>
      </c>
      <c r="E434">
        <v>2024</v>
      </c>
      <c r="F434" t="s">
        <v>795</v>
      </c>
      <c r="G434" t="s">
        <v>16</v>
      </c>
      <c r="H434" t="s">
        <v>946</v>
      </c>
      <c r="I434" t="s">
        <v>1207</v>
      </c>
      <c r="J434">
        <v>53.540116120448701</v>
      </c>
      <c r="K434">
        <v>-113.4913605451584</v>
      </c>
      <c r="M434" s="3" t="s">
        <v>64</v>
      </c>
      <c r="N434">
        <f t="shared" si="12"/>
        <v>0</v>
      </c>
      <c r="O434">
        <f>VLOOKUP($G434,Calcs!$A$1:$G$59,6,FALSE)</f>
        <v>0</v>
      </c>
      <c r="P434">
        <f>VLOOKUP($G434,Calcs!$A$1:$G$59,7,FALSE)</f>
        <v>0</v>
      </c>
      <c r="Q434" t="str">
        <f t="shared" si="13"/>
        <v>No Enough Data</v>
      </c>
    </row>
    <row r="435" spans="1:17" x14ac:dyDescent="0.25">
      <c r="A435" s="1">
        <v>3922</v>
      </c>
      <c r="B435" t="s">
        <v>513</v>
      </c>
      <c r="C435">
        <v>100</v>
      </c>
      <c r="D435" t="s">
        <v>912</v>
      </c>
      <c r="E435">
        <v>2020</v>
      </c>
      <c r="F435" t="s">
        <v>795</v>
      </c>
      <c r="G435" t="s">
        <v>16</v>
      </c>
      <c r="H435" t="s">
        <v>946</v>
      </c>
      <c r="I435" t="s">
        <v>1030</v>
      </c>
      <c r="J435">
        <v>53.633341015688252</v>
      </c>
      <c r="K435">
        <v>-113.627981543541</v>
      </c>
      <c r="M435" s="3" t="s">
        <v>64</v>
      </c>
      <c r="N435">
        <f t="shared" si="12"/>
        <v>0</v>
      </c>
      <c r="O435">
        <f>VLOOKUP($G435,Calcs!$A$1:$G$59,6,FALSE)</f>
        <v>0</v>
      </c>
      <c r="P435">
        <f>VLOOKUP($G435,Calcs!$A$1:$G$59,7,FALSE)</f>
        <v>0</v>
      </c>
      <c r="Q435" t="str">
        <f t="shared" si="13"/>
        <v>No Enough Data</v>
      </c>
    </row>
    <row r="436" spans="1:17" x14ac:dyDescent="0.25">
      <c r="A436" s="1">
        <v>3923</v>
      </c>
      <c r="B436" t="s">
        <v>514</v>
      </c>
      <c r="C436">
        <v>40</v>
      </c>
      <c r="D436" t="s">
        <v>806</v>
      </c>
      <c r="E436">
        <v>2021</v>
      </c>
      <c r="F436" t="s">
        <v>801</v>
      </c>
      <c r="G436" t="s">
        <v>26</v>
      </c>
      <c r="H436" t="s">
        <v>946</v>
      </c>
      <c r="I436" t="s">
        <v>1208</v>
      </c>
      <c r="J436">
        <v>52.293539627946203</v>
      </c>
      <c r="K436">
        <v>-113.8389319181442</v>
      </c>
      <c r="M436" s="3" t="s">
        <v>63</v>
      </c>
      <c r="N436">
        <f t="shared" si="12"/>
        <v>0</v>
      </c>
      <c r="O436">
        <f>VLOOKUP($G436,Calcs!$A$1:$G$59,6,FALSE)</f>
        <v>0.15195114196938511</v>
      </c>
      <c r="P436">
        <f>VLOOKUP($G436,Calcs!$A$1:$G$59,7,FALSE)</f>
        <v>0.3256095899343967</v>
      </c>
      <c r="Q436" t="str">
        <f t="shared" si="13"/>
        <v>No Enough Data</v>
      </c>
    </row>
    <row r="437" spans="1:17" x14ac:dyDescent="0.25">
      <c r="A437" s="1">
        <v>3924</v>
      </c>
      <c r="B437" t="s">
        <v>515</v>
      </c>
      <c r="C437">
        <v>500</v>
      </c>
      <c r="D437" t="s">
        <v>912</v>
      </c>
      <c r="E437">
        <v>2021</v>
      </c>
      <c r="F437" t="s">
        <v>786</v>
      </c>
      <c r="G437" t="s">
        <v>3</v>
      </c>
      <c r="H437" t="s">
        <v>949</v>
      </c>
      <c r="I437" t="s">
        <v>1209</v>
      </c>
      <c r="J437">
        <v>53.650793820892737</v>
      </c>
      <c r="K437">
        <v>-113.6150372028351</v>
      </c>
      <c r="M437" s="3" t="s">
        <v>63</v>
      </c>
      <c r="N437">
        <f t="shared" si="12"/>
        <v>0</v>
      </c>
      <c r="O437">
        <f>VLOOKUP($G437,Calcs!$A$1:$G$59,6,FALSE)</f>
        <v>0.30309164537738104</v>
      </c>
      <c r="P437">
        <f>VLOOKUP($G437,Calcs!$A$1:$G$59,7,FALSE)</f>
        <v>0.64948209723724515</v>
      </c>
      <c r="Q437" t="str">
        <f t="shared" si="13"/>
        <v>No Enough Data</v>
      </c>
    </row>
    <row r="438" spans="1:17" x14ac:dyDescent="0.25">
      <c r="A438" s="1">
        <v>3925</v>
      </c>
      <c r="B438" t="s">
        <v>516</v>
      </c>
      <c r="C438">
        <v>52.8</v>
      </c>
      <c r="D438" t="s">
        <v>853</v>
      </c>
      <c r="E438">
        <v>2020</v>
      </c>
      <c r="F438" t="s">
        <v>795</v>
      </c>
      <c r="G438" t="s">
        <v>53</v>
      </c>
      <c r="H438" t="s">
        <v>946</v>
      </c>
      <c r="I438" t="s">
        <v>1210</v>
      </c>
      <c r="J438">
        <v>52.327419033400382</v>
      </c>
      <c r="K438">
        <v>-112.7102637290955</v>
      </c>
      <c r="M438" s="3" t="s">
        <v>68</v>
      </c>
      <c r="N438">
        <f t="shared" si="12"/>
        <v>0</v>
      </c>
      <c r="O438">
        <f>VLOOKUP($G438,Calcs!$A$1:$G$59,6,FALSE)</f>
        <v>0.54268613502380703</v>
      </c>
      <c r="P438">
        <f>VLOOKUP($G438,Calcs!$A$1:$G$59,7,FALSE)</f>
        <v>1.1628988607653008</v>
      </c>
      <c r="Q438" t="str">
        <f t="shared" si="13"/>
        <v>No Enough Data</v>
      </c>
    </row>
    <row r="439" spans="1:17" x14ac:dyDescent="0.25">
      <c r="A439" s="1">
        <v>3926</v>
      </c>
      <c r="B439" t="s">
        <v>517</v>
      </c>
      <c r="C439">
        <v>44.5</v>
      </c>
      <c r="D439" t="s">
        <v>785</v>
      </c>
      <c r="E439">
        <v>2021</v>
      </c>
      <c r="F439" t="s">
        <v>788</v>
      </c>
      <c r="G439" t="s">
        <v>5</v>
      </c>
      <c r="H439" t="s">
        <v>946</v>
      </c>
      <c r="I439" t="s">
        <v>1211</v>
      </c>
      <c r="J439">
        <v>51.051079925665093</v>
      </c>
      <c r="K439">
        <v>-114.0400439500809</v>
      </c>
      <c r="M439" s="3" t="s">
        <v>63</v>
      </c>
      <c r="N439">
        <f t="shared" si="12"/>
        <v>0</v>
      </c>
      <c r="O439">
        <f>VLOOKUP($G439,Calcs!$A$1:$G$59,6,FALSE)</f>
        <v>0.27999999999999997</v>
      </c>
      <c r="P439">
        <f>VLOOKUP($G439,Calcs!$A$1:$G$59,7,FALSE)</f>
        <v>0.60000000000000009</v>
      </c>
      <c r="Q439" t="str">
        <f t="shared" si="13"/>
        <v>No Enough Data</v>
      </c>
    </row>
    <row r="440" spans="1:17" x14ac:dyDescent="0.25">
      <c r="A440" s="1">
        <v>3927</v>
      </c>
      <c r="B440" t="s">
        <v>518</v>
      </c>
      <c r="C440">
        <v>105</v>
      </c>
      <c r="D440" t="s">
        <v>815</v>
      </c>
      <c r="E440">
        <v>2021</v>
      </c>
      <c r="F440" t="s">
        <v>859</v>
      </c>
      <c r="G440" t="s">
        <v>40</v>
      </c>
      <c r="H440" t="s">
        <v>946</v>
      </c>
      <c r="I440" t="s">
        <v>1212</v>
      </c>
      <c r="J440">
        <v>54.391353290663623</v>
      </c>
      <c r="K440">
        <v>-116.83925628662109</v>
      </c>
      <c r="L440" s="3">
        <v>40</v>
      </c>
      <c r="M440" s="3" t="s">
        <v>69</v>
      </c>
      <c r="N440">
        <f t="shared" si="12"/>
        <v>2625</v>
      </c>
      <c r="O440">
        <f>VLOOKUP($G440,Calcs!$A$1:$G$59,6,FALSE)</f>
        <v>1266.7294547866757</v>
      </c>
      <c r="P440">
        <f>VLOOKUP($G440,Calcs!$A$1:$G$59,7,FALSE)</f>
        <v>2714.4202602571622</v>
      </c>
      <c r="Q440" t="str">
        <f t="shared" si="13"/>
        <v>In the Range</v>
      </c>
    </row>
    <row r="441" spans="1:17" x14ac:dyDescent="0.25">
      <c r="A441" s="1">
        <v>3929</v>
      </c>
      <c r="B441" t="s">
        <v>519</v>
      </c>
      <c r="C441">
        <v>5.2</v>
      </c>
      <c r="D441" t="s">
        <v>796</v>
      </c>
      <c r="E441">
        <v>2019</v>
      </c>
      <c r="F441" t="s">
        <v>787</v>
      </c>
      <c r="G441" t="s">
        <v>12</v>
      </c>
      <c r="H441" t="s">
        <v>959</v>
      </c>
      <c r="I441" t="s">
        <v>1213</v>
      </c>
      <c r="J441">
        <v>53.541818402427033</v>
      </c>
      <c r="K441">
        <v>-113.49801242351531</v>
      </c>
      <c r="M441" s="3" t="s">
        <v>63</v>
      </c>
      <c r="N441">
        <f t="shared" si="12"/>
        <v>0</v>
      </c>
      <c r="O441">
        <f>VLOOKUP($G441,Calcs!$A$1:$G$59,6,FALSE)</f>
        <v>0.46666666666666662</v>
      </c>
      <c r="P441">
        <f>VLOOKUP($G441,Calcs!$A$1:$G$59,7,FALSE)</f>
        <v>1</v>
      </c>
      <c r="Q441" t="str">
        <f t="shared" si="13"/>
        <v>No Enough Data</v>
      </c>
    </row>
    <row r="442" spans="1:17" x14ac:dyDescent="0.25">
      <c r="A442" s="1">
        <v>3930</v>
      </c>
      <c r="B442" t="s">
        <v>520</v>
      </c>
      <c r="C442">
        <v>6.9</v>
      </c>
      <c r="D442" t="s">
        <v>785</v>
      </c>
      <c r="E442">
        <v>2020</v>
      </c>
      <c r="F442" t="s">
        <v>787</v>
      </c>
      <c r="G442" t="s">
        <v>4</v>
      </c>
      <c r="H442" t="s">
        <v>946</v>
      </c>
      <c r="I442" t="s">
        <v>1214</v>
      </c>
      <c r="J442">
        <v>51.076162444386661</v>
      </c>
      <c r="K442">
        <v>-113.99593234062191</v>
      </c>
      <c r="M442" s="3" t="s">
        <v>63</v>
      </c>
      <c r="N442">
        <f t="shared" si="12"/>
        <v>0</v>
      </c>
      <c r="O442">
        <f>VLOOKUP($G442,Calcs!$A$1:$G$59,6,FALSE)</f>
        <v>0.18655918729741774</v>
      </c>
      <c r="P442">
        <f>VLOOKUP($G442,Calcs!$A$1:$G$59,7,FALSE)</f>
        <v>0.39976968706589522</v>
      </c>
      <c r="Q442" t="str">
        <f t="shared" si="13"/>
        <v>No Enough Data</v>
      </c>
    </row>
    <row r="443" spans="1:17" x14ac:dyDescent="0.25">
      <c r="A443" s="1">
        <v>3931</v>
      </c>
      <c r="B443" t="s">
        <v>521</v>
      </c>
      <c r="C443">
        <v>42.2</v>
      </c>
      <c r="D443" t="s">
        <v>785</v>
      </c>
      <c r="E443">
        <v>2021</v>
      </c>
      <c r="F443" t="s">
        <v>793</v>
      </c>
      <c r="G443" t="s">
        <v>17</v>
      </c>
      <c r="H443" t="s">
        <v>946</v>
      </c>
      <c r="I443" t="s">
        <v>960</v>
      </c>
      <c r="J443">
        <v>50.865182115041449</v>
      </c>
      <c r="K443">
        <v>-113.9737558364868</v>
      </c>
      <c r="M443" s="3" t="s">
        <v>65</v>
      </c>
      <c r="N443">
        <f t="shared" si="12"/>
        <v>0</v>
      </c>
      <c r="O443">
        <f>VLOOKUP($G443,Calcs!$A$1:$G$59,6,FALSE)</f>
        <v>8008.8888888888878</v>
      </c>
      <c r="P443">
        <f>VLOOKUP($G443,Calcs!$A$1:$G$59,7,FALSE)</f>
        <v>17161.904761904763</v>
      </c>
      <c r="Q443" t="str">
        <f t="shared" si="13"/>
        <v>No Enough Data</v>
      </c>
    </row>
    <row r="444" spans="1:17" x14ac:dyDescent="0.25">
      <c r="A444" s="1">
        <v>3932</v>
      </c>
      <c r="B444" t="s">
        <v>522</v>
      </c>
      <c r="C444">
        <v>10</v>
      </c>
      <c r="D444" t="s">
        <v>785</v>
      </c>
      <c r="E444">
        <v>2021</v>
      </c>
      <c r="F444" t="s">
        <v>788</v>
      </c>
      <c r="G444" t="s">
        <v>42</v>
      </c>
      <c r="H444" t="s">
        <v>946</v>
      </c>
      <c r="I444" t="s">
        <v>1215</v>
      </c>
      <c r="J444">
        <v>50.893491826660792</v>
      </c>
      <c r="K444">
        <v>-113.9454478025436</v>
      </c>
      <c r="M444" s="3" t="s">
        <v>63</v>
      </c>
      <c r="N444">
        <f t="shared" si="12"/>
        <v>0</v>
      </c>
      <c r="O444">
        <f>VLOOKUP($G444,Calcs!$A$1:$G$59,6,FALSE)</f>
        <v>0.17374358974358975</v>
      </c>
      <c r="P444">
        <f>VLOOKUP($G444,Calcs!$A$1:$G$59,7,FALSE)</f>
        <v>0.37230769230769234</v>
      </c>
      <c r="Q444" t="str">
        <f t="shared" si="13"/>
        <v>No Enough Data</v>
      </c>
    </row>
    <row r="445" spans="1:17" x14ac:dyDescent="0.25">
      <c r="A445" s="1">
        <v>3933</v>
      </c>
      <c r="B445" t="s">
        <v>523</v>
      </c>
      <c r="C445">
        <v>200</v>
      </c>
      <c r="D445" t="s">
        <v>913</v>
      </c>
      <c r="E445">
        <v>2021</v>
      </c>
      <c r="F445" t="s">
        <v>859</v>
      </c>
      <c r="G445" t="s">
        <v>41</v>
      </c>
      <c r="H445" t="s">
        <v>949</v>
      </c>
      <c r="I445" t="s">
        <v>1216</v>
      </c>
      <c r="J445">
        <v>49.908952827097572</v>
      </c>
      <c r="K445">
        <v>-111.04774475097661</v>
      </c>
      <c r="L445" s="3">
        <v>117.6</v>
      </c>
      <c r="M445" s="3" t="s">
        <v>69</v>
      </c>
      <c r="N445">
        <f t="shared" si="12"/>
        <v>1700.6802721088436</v>
      </c>
      <c r="O445">
        <f>VLOOKUP($G445,Calcs!$A$1:$G$59,6,FALSE)</f>
        <v>1060.3728732233635</v>
      </c>
      <c r="P445">
        <f>VLOOKUP($G445,Calcs!$A$1:$G$59,7,FALSE)</f>
        <v>2272.2275854786358</v>
      </c>
      <c r="Q445" t="str">
        <f t="shared" si="13"/>
        <v>In the Range</v>
      </c>
    </row>
    <row r="446" spans="1:17" x14ac:dyDescent="0.25">
      <c r="A446" s="1">
        <v>3934</v>
      </c>
      <c r="B446" t="s">
        <v>524</v>
      </c>
      <c r="C446">
        <v>9.5</v>
      </c>
      <c r="D446" t="s">
        <v>861</v>
      </c>
      <c r="E446">
        <v>2020</v>
      </c>
      <c r="F446" t="s">
        <v>793</v>
      </c>
      <c r="G446" t="s">
        <v>10</v>
      </c>
      <c r="H446" t="s">
        <v>946</v>
      </c>
      <c r="I446" t="s">
        <v>1050</v>
      </c>
      <c r="J446">
        <v>51.176793851959353</v>
      </c>
      <c r="K446">
        <v>-115.5724650621414</v>
      </c>
      <c r="M446" s="3" t="s">
        <v>64</v>
      </c>
      <c r="N446">
        <f t="shared" si="12"/>
        <v>0</v>
      </c>
      <c r="O446">
        <f>VLOOKUP($G446,Calcs!$A$1:$G$59,6,FALSE)</f>
        <v>19720.335023876538</v>
      </c>
      <c r="P446">
        <f>VLOOKUP($G446,Calcs!$A$1:$G$59,7,FALSE)</f>
        <v>42257.860765449725</v>
      </c>
      <c r="Q446" t="str">
        <f t="shared" si="13"/>
        <v>No Enough Data</v>
      </c>
    </row>
    <row r="447" spans="1:17" x14ac:dyDescent="0.25">
      <c r="A447" s="1">
        <v>3939</v>
      </c>
      <c r="B447" t="s">
        <v>525</v>
      </c>
      <c r="C447">
        <v>15</v>
      </c>
      <c r="D447" t="s">
        <v>796</v>
      </c>
      <c r="E447">
        <v>2021</v>
      </c>
      <c r="F447" t="s">
        <v>788</v>
      </c>
      <c r="G447" t="s">
        <v>5</v>
      </c>
      <c r="H447" t="s">
        <v>949</v>
      </c>
      <c r="I447" t="s">
        <v>1217</v>
      </c>
      <c r="J447">
        <v>53.53993122427746</v>
      </c>
      <c r="K447">
        <v>-113.4996753931046</v>
      </c>
      <c r="M447" s="3" t="s">
        <v>63</v>
      </c>
      <c r="N447">
        <f t="shared" si="12"/>
        <v>0</v>
      </c>
      <c r="O447">
        <f>VLOOKUP($G447,Calcs!$A$1:$G$59,6,FALSE)</f>
        <v>0.27999999999999997</v>
      </c>
      <c r="P447">
        <f>VLOOKUP($G447,Calcs!$A$1:$G$59,7,FALSE)</f>
        <v>0.60000000000000009</v>
      </c>
      <c r="Q447" t="str">
        <f t="shared" si="13"/>
        <v>No Enough Data</v>
      </c>
    </row>
    <row r="448" spans="1:17" x14ac:dyDescent="0.25">
      <c r="A448" s="1">
        <v>3940</v>
      </c>
      <c r="B448" t="s">
        <v>526</v>
      </c>
      <c r="C448">
        <v>8.3000000000000007</v>
      </c>
      <c r="D448" t="s">
        <v>796</v>
      </c>
      <c r="E448">
        <v>2020</v>
      </c>
      <c r="F448" t="s">
        <v>790</v>
      </c>
      <c r="G448" t="s">
        <v>45</v>
      </c>
      <c r="H448" t="s">
        <v>946</v>
      </c>
      <c r="I448" t="s">
        <v>1218</v>
      </c>
      <c r="J448">
        <v>53.48032073061038</v>
      </c>
      <c r="K448">
        <v>-113.3674585819244</v>
      </c>
      <c r="M448" s="3" t="s">
        <v>63</v>
      </c>
      <c r="N448">
        <f t="shared" si="12"/>
        <v>0</v>
      </c>
      <c r="O448">
        <f>VLOOKUP($G448,Calcs!$A$1:$G$59,6,FALSE)</f>
        <v>0</v>
      </c>
      <c r="P448">
        <f>VLOOKUP($G448,Calcs!$A$1:$G$59,7,FALSE)</f>
        <v>0</v>
      </c>
      <c r="Q448" t="str">
        <f t="shared" si="13"/>
        <v>No Enough Data</v>
      </c>
    </row>
    <row r="449" spans="1:17" x14ac:dyDescent="0.25">
      <c r="A449" s="1">
        <v>3943</v>
      </c>
      <c r="B449" t="s">
        <v>527</v>
      </c>
      <c r="C449">
        <v>30</v>
      </c>
      <c r="D449" t="s">
        <v>785</v>
      </c>
      <c r="E449">
        <v>2021</v>
      </c>
      <c r="F449" t="s">
        <v>788</v>
      </c>
      <c r="G449" t="s">
        <v>6</v>
      </c>
      <c r="H449" t="s">
        <v>946</v>
      </c>
      <c r="I449" t="s">
        <v>1219</v>
      </c>
      <c r="J449">
        <v>50.866048855879157</v>
      </c>
      <c r="K449">
        <v>-114.06293392181399</v>
      </c>
      <c r="M449" s="3" t="s">
        <v>63</v>
      </c>
      <c r="N449">
        <f t="shared" si="12"/>
        <v>0</v>
      </c>
      <c r="O449">
        <f>VLOOKUP($G449,Calcs!$A$1:$G$59,6,FALSE)</f>
        <v>2.3333333333333331E-2</v>
      </c>
      <c r="P449">
        <f>VLOOKUP($G449,Calcs!$A$1:$G$59,7,FALSE)</f>
        <v>0.05</v>
      </c>
      <c r="Q449" t="str">
        <f t="shared" si="13"/>
        <v>No Enough Data</v>
      </c>
    </row>
    <row r="450" spans="1:17" x14ac:dyDescent="0.25">
      <c r="A450" s="1">
        <v>3944</v>
      </c>
      <c r="B450" t="s">
        <v>528</v>
      </c>
      <c r="C450">
        <v>13.3</v>
      </c>
      <c r="D450" t="s">
        <v>796</v>
      </c>
      <c r="E450">
        <v>2021</v>
      </c>
      <c r="F450" t="s">
        <v>790</v>
      </c>
      <c r="G450" t="s">
        <v>43</v>
      </c>
      <c r="H450" t="s">
        <v>946</v>
      </c>
      <c r="I450" t="s">
        <v>972</v>
      </c>
      <c r="J450">
        <v>53.535206534379583</v>
      </c>
      <c r="K450">
        <v>-113.47730040550231</v>
      </c>
      <c r="M450" s="3" t="s">
        <v>63</v>
      </c>
      <c r="N450">
        <f t="shared" ref="N450:N513" si="14">IFERROR(C450/L450*1000,0)</f>
        <v>0</v>
      </c>
      <c r="O450">
        <f>VLOOKUP($G450,Calcs!$A$1:$G$59,6,FALSE)</f>
        <v>0.51333333333333331</v>
      </c>
      <c r="P450">
        <f>VLOOKUP($G450,Calcs!$A$1:$G$59,7,FALSE)</f>
        <v>1.1000000000000001</v>
      </c>
      <c r="Q450" t="str">
        <f t="shared" si="13"/>
        <v>No Enough Data</v>
      </c>
    </row>
    <row r="451" spans="1:17" x14ac:dyDescent="0.25">
      <c r="A451" s="1">
        <v>3946</v>
      </c>
      <c r="B451" t="s">
        <v>529</v>
      </c>
      <c r="C451">
        <v>55.4</v>
      </c>
      <c r="D451" t="s">
        <v>785</v>
      </c>
      <c r="E451">
        <v>2021</v>
      </c>
      <c r="F451" t="s">
        <v>859</v>
      </c>
      <c r="G451" t="s">
        <v>55</v>
      </c>
      <c r="H451" t="s">
        <v>946</v>
      </c>
      <c r="I451" t="s">
        <v>960</v>
      </c>
      <c r="J451">
        <v>51.01253966404478</v>
      </c>
      <c r="K451">
        <v>-114.02347326278689</v>
      </c>
      <c r="L451" s="3">
        <v>5</v>
      </c>
      <c r="M451" s="3" t="s">
        <v>69</v>
      </c>
      <c r="N451">
        <f t="shared" si="14"/>
        <v>11080</v>
      </c>
      <c r="O451">
        <f>VLOOKUP($G451,Calcs!$A$1:$G$59,6,FALSE)</f>
        <v>4300.0679110950095</v>
      </c>
      <c r="P451">
        <f>VLOOKUP($G451,Calcs!$A$1:$G$59,7,FALSE)</f>
        <v>9214.4312380607334</v>
      </c>
      <c r="Q451" t="str">
        <f t="shared" ref="Q451:Q514" si="15">IF(N451=0,"No Enough Data",IF(N451&lt;O451,"Too Cheap",IF(N451&gt;P451,"Too Expensive","In the Range")))</f>
        <v>Too Expensive</v>
      </c>
    </row>
    <row r="452" spans="1:17" x14ac:dyDescent="0.25">
      <c r="A452" s="1">
        <v>3947</v>
      </c>
      <c r="B452" t="s">
        <v>530</v>
      </c>
      <c r="C452">
        <v>33.200000000000003</v>
      </c>
      <c r="D452" t="s">
        <v>785</v>
      </c>
      <c r="E452">
        <v>2020</v>
      </c>
      <c r="F452" t="s">
        <v>790</v>
      </c>
      <c r="G452" t="s">
        <v>46</v>
      </c>
      <c r="H452" t="s">
        <v>946</v>
      </c>
      <c r="I452" t="s">
        <v>1220</v>
      </c>
      <c r="J452">
        <v>51.078346407485647</v>
      </c>
      <c r="K452">
        <v>-114.14848566055301</v>
      </c>
      <c r="M452" s="3" t="s">
        <v>63</v>
      </c>
      <c r="N452">
        <f t="shared" si="14"/>
        <v>0</v>
      </c>
      <c r="O452">
        <f>VLOOKUP($G452,Calcs!$A$1:$G$59,6,FALSE)</f>
        <v>0</v>
      </c>
      <c r="P452">
        <f>VLOOKUP($G452,Calcs!$A$1:$G$59,7,FALSE)</f>
        <v>0</v>
      </c>
      <c r="Q452" t="str">
        <f t="shared" si="15"/>
        <v>No Enough Data</v>
      </c>
    </row>
    <row r="453" spans="1:17" x14ac:dyDescent="0.25">
      <c r="A453" s="1">
        <v>3948</v>
      </c>
      <c r="B453" t="s">
        <v>531</v>
      </c>
      <c r="C453">
        <v>35</v>
      </c>
      <c r="D453" t="s">
        <v>785</v>
      </c>
      <c r="E453">
        <v>2021</v>
      </c>
      <c r="F453" t="s">
        <v>788</v>
      </c>
      <c r="G453" t="s">
        <v>42</v>
      </c>
      <c r="H453" t="s">
        <v>946</v>
      </c>
      <c r="I453" t="s">
        <v>1221</v>
      </c>
      <c r="J453">
        <v>51.091768101806622</v>
      </c>
      <c r="K453">
        <v>-113.9565119147301</v>
      </c>
      <c r="M453" s="3" t="s">
        <v>63</v>
      </c>
      <c r="N453">
        <f t="shared" si="14"/>
        <v>0</v>
      </c>
      <c r="O453">
        <f>VLOOKUP($G453,Calcs!$A$1:$G$59,6,FALSE)</f>
        <v>0.17374358974358975</v>
      </c>
      <c r="P453">
        <f>VLOOKUP($G453,Calcs!$A$1:$G$59,7,FALSE)</f>
        <v>0.37230769230769234</v>
      </c>
      <c r="Q453" t="str">
        <f t="shared" si="15"/>
        <v>No Enough Data</v>
      </c>
    </row>
    <row r="454" spans="1:17" x14ac:dyDescent="0.25">
      <c r="A454" s="1">
        <v>3951</v>
      </c>
      <c r="B454" t="s">
        <v>532</v>
      </c>
      <c r="C454">
        <v>36.5</v>
      </c>
      <c r="D454" t="s">
        <v>796</v>
      </c>
      <c r="E454">
        <v>2022</v>
      </c>
      <c r="F454" t="s">
        <v>788</v>
      </c>
      <c r="G454" t="s">
        <v>49</v>
      </c>
      <c r="H454" t="s">
        <v>946</v>
      </c>
      <c r="I454" t="s">
        <v>1169</v>
      </c>
      <c r="J454">
        <v>53.537935569380743</v>
      </c>
      <c r="K454">
        <v>-113.5126787424088</v>
      </c>
      <c r="M454" s="3" t="s">
        <v>63</v>
      </c>
      <c r="N454">
        <f t="shared" si="14"/>
        <v>0</v>
      </c>
      <c r="O454">
        <f>VLOOKUP($G454,Calcs!$A$1:$G$59,6,FALSE)</f>
        <v>0.32600839082603017</v>
      </c>
      <c r="P454">
        <f>VLOOKUP($G454,Calcs!$A$1:$G$59,7,FALSE)</f>
        <v>0.69858940891292187</v>
      </c>
      <c r="Q454" t="str">
        <f t="shared" si="15"/>
        <v>No Enough Data</v>
      </c>
    </row>
    <row r="455" spans="1:17" x14ac:dyDescent="0.25">
      <c r="A455" s="1">
        <v>3953</v>
      </c>
      <c r="B455" t="s">
        <v>533</v>
      </c>
      <c r="C455">
        <v>68.400000000000006</v>
      </c>
      <c r="D455" t="s">
        <v>796</v>
      </c>
      <c r="E455">
        <v>2021</v>
      </c>
      <c r="F455" t="s">
        <v>788</v>
      </c>
      <c r="G455" t="s">
        <v>42</v>
      </c>
      <c r="H455" t="s">
        <v>946</v>
      </c>
      <c r="I455" t="s">
        <v>1222</v>
      </c>
      <c r="J455">
        <v>53.480984736087301</v>
      </c>
      <c r="K455">
        <v>-113.3633601665497</v>
      </c>
      <c r="L455" s="3">
        <v>260000</v>
      </c>
      <c r="M455" s="3" t="s">
        <v>63</v>
      </c>
      <c r="N455">
        <f t="shared" si="14"/>
        <v>0.2630769230769231</v>
      </c>
      <c r="O455">
        <f>VLOOKUP($G455,Calcs!$A$1:$G$59,6,FALSE)</f>
        <v>0.17374358974358975</v>
      </c>
      <c r="P455">
        <f>VLOOKUP($G455,Calcs!$A$1:$G$59,7,FALSE)</f>
        <v>0.37230769230769234</v>
      </c>
      <c r="Q455" t="str">
        <f t="shared" si="15"/>
        <v>In the Range</v>
      </c>
    </row>
    <row r="456" spans="1:17" x14ac:dyDescent="0.25">
      <c r="A456" s="1">
        <v>3956</v>
      </c>
      <c r="B456" t="s">
        <v>534</v>
      </c>
      <c r="C456">
        <v>18.8</v>
      </c>
      <c r="D456" t="s">
        <v>796</v>
      </c>
      <c r="E456">
        <v>2020</v>
      </c>
      <c r="F456" t="s">
        <v>788</v>
      </c>
      <c r="G456" t="s">
        <v>42</v>
      </c>
      <c r="H456" t="s">
        <v>946</v>
      </c>
      <c r="I456" t="s">
        <v>1223</v>
      </c>
      <c r="J456">
        <v>53.603557904740697</v>
      </c>
      <c r="K456">
        <v>-113.53956520557399</v>
      </c>
      <c r="M456" s="3" t="s">
        <v>63</v>
      </c>
      <c r="N456">
        <f t="shared" si="14"/>
        <v>0</v>
      </c>
      <c r="O456">
        <f>VLOOKUP($G456,Calcs!$A$1:$G$59,6,FALSE)</f>
        <v>0.17374358974358975</v>
      </c>
      <c r="P456">
        <f>VLOOKUP($G456,Calcs!$A$1:$G$59,7,FALSE)</f>
        <v>0.37230769230769234</v>
      </c>
      <c r="Q456" t="str">
        <f t="shared" si="15"/>
        <v>No Enough Data</v>
      </c>
    </row>
    <row r="457" spans="1:17" x14ac:dyDescent="0.25">
      <c r="A457" s="1">
        <v>3957</v>
      </c>
      <c r="B457" t="s">
        <v>535</v>
      </c>
      <c r="C457">
        <v>450</v>
      </c>
      <c r="D457" t="s">
        <v>812</v>
      </c>
      <c r="E457">
        <v>2021</v>
      </c>
      <c r="F457" t="s">
        <v>844</v>
      </c>
      <c r="G457" t="s">
        <v>31</v>
      </c>
      <c r="H457" t="s">
        <v>949</v>
      </c>
      <c r="I457" t="s">
        <v>1018</v>
      </c>
      <c r="J457">
        <v>54.753161200041582</v>
      </c>
      <c r="K457">
        <v>-110.4682159423828</v>
      </c>
      <c r="M457" s="3" t="s">
        <v>67</v>
      </c>
      <c r="N457">
        <f t="shared" si="14"/>
        <v>0</v>
      </c>
      <c r="O457">
        <f>VLOOKUP($G457,Calcs!$A$1:$G$59,6,FALSE)</f>
        <v>22.736363636363638</v>
      </c>
      <c r="P457">
        <f>VLOOKUP($G457,Calcs!$A$1:$G$59,7,FALSE)</f>
        <v>48.720779220779221</v>
      </c>
      <c r="Q457" t="str">
        <f t="shared" si="15"/>
        <v>No Enough Data</v>
      </c>
    </row>
    <row r="458" spans="1:17" x14ac:dyDescent="0.25">
      <c r="A458" s="1">
        <v>3958</v>
      </c>
      <c r="B458" t="s">
        <v>536</v>
      </c>
      <c r="C458">
        <v>14</v>
      </c>
      <c r="D458" t="s">
        <v>785</v>
      </c>
      <c r="E458">
        <v>2020</v>
      </c>
      <c r="F458" t="s">
        <v>788</v>
      </c>
      <c r="G458" t="s">
        <v>6</v>
      </c>
      <c r="H458" t="s">
        <v>946</v>
      </c>
      <c r="I458" t="s">
        <v>1224</v>
      </c>
      <c r="J458">
        <v>51.04498255120253</v>
      </c>
      <c r="K458">
        <v>-113.9363121986389</v>
      </c>
      <c r="M458" s="3" t="s">
        <v>63</v>
      </c>
      <c r="N458">
        <f t="shared" si="14"/>
        <v>0</v>
      </c>
      <c r="O458">
        <f>VLOOKUP($G458,Calcs!$A$1:$G$59,6,FALSE)</f>
        <v>2.3333333333333331E-2</v>
      </c>
      <c r="P458">
        <f>VLOOKUP($G458,Calcs!$A$1:$G$59,7,FALSE)</f>
        <v>0.05</v>
      </c>
      <c r="Q458" t="str">
        <f t="shared" si="15"/>
        <v>No Enough Data</v>
      </c>
    </row>
    <row r="459" spans="1:17" x14ac:dyDescent="0.25">
      <c r="A459" s="1">
        <v>3959</v>
      </c>
      <c r="B459" t="s">
        <v>537</v>
      </c>
      <c r="C459">
        <v>18</v>
      </c>
      <c r="D459" t="s">
        <v>785</v>
      </c>
      <c r="E459">
        <v>2020</v>
      </c>
      <c r="F459" t="s">
        <v>787</v>
      </c>
      <c r="G459" t="s">
        <v>9</v>
      </c>
      <c r="H459" t="s">
        <v>946</v>
      </c>
      <c r="I459" t="s">
        <v>1225</v>
      </c>
      <c r="J459">
        <v>50.98334326120623</v>
      </c>
      <c r="K459">
        <v>-113.9390802383423</v>
      </c>
      <c r="M459" s="3" t="s">
        <v>63</v>
      </c>
      <c r="N459">
        <f t="shared" si="14"/>
        <v>0</v>
      </c>
      <c r="O459">
        <f>VLOOKUP($G459,Calcs!$A$1:$G$59,6,FALSE)</f>
        <v>9.1401851851851845E-2</v>
      </c>
      <c r="P459">
        <f>VLOOKUP($G459,Calcs!$A$1:$G$59,7,FALSE)</f>
        <v>0.1958611111111111</v>
      </c>
      <c r="Q459" t="str">
        <f t="shared" si="15"/>
        <v>No Enough Data</v>
      </c>
    </row>
    <row r="460" spans="1:17" x14ac:dyDescent="0.25">
      <c r="A460" s="1">
        <v>3960</v>
      </c>
      <c r="B460" t="s">
        <v>538</v>
      </c>
      <c r="C460">
        <v>54.2</v>
      </c>
      <c r="D460" t="s">
        <v>912</v>
      </c>
      <c r="E460">
        <v>2020</v>
      </c>
      <c r="F460" t="s">
        <v>793</v>
      </c>
      <c r="G460" t="s">
        <v>10</v>
      </c>
      <c r="H460" t="s">
        <v>946</v>
      </c>
      <c r="I460" t="s">
        <v>1226</v>
      </c>
      <c r="J460">
        <v>53.599865371881421</v>
      </c>
      <c r="K460">
        <v>-113.6507964134216</v>
      </c>
      <c r="M460" s="3" t="s">
        <v>64</v>
      </c>
      <c r="N460">
        <f t="shared" si="14"/>
        <v>0</v>
      </c>
      <c r="O460">
        <f>VLOOKUP($G460,Calcs!$A$1:$G$59,6,FALSE)</f>
        <v>19720.335023876538</v>
      </c>
      <c r="P460">
        <f>VLOOKUP($G460,Calcs!$A$1:$G$59,7,FALSE)</f>
        <v>42257.860765449725</v>
      </c>
      <c r="Q460" t="str">
        <f t="shared" si="15"/>
        <v>No Enough Data</v>
      </c>
    </row>
    <row r="461" spans="1:17" x14ac:dyDescent="0.25">
      <c r="A461" s="1">
        <v>3963</v>
      </c>
      <c r="B461" t="s">
        <v>539</v>
      </c>
      <c r="C461">
        <v>10.5</v>
      </c>
      <c r="D461" t="s">
        <v>785</v>
      </c>
      <c r="E461">
        <v>2020</v>
      </c>
      <c r="F461" t="s">
        <v>787</v>
      </c>
      <c r="G461" t="s">
        <v>38</v>
      </c>
      <c r="H461" t="s">
        <v>946</v>
      </c>
      <c r="I461" t="s">
        <v>1227</v>
      </c>
      <c r="J461">
        <v>51.045050004425548</v>
      </c>
      <c r="K461">
        <v>-114.11205589771269</v>
      </c>
      <c r="M461" s="3" t="s">
        <v>63</v>
      </c>
      <c r="N461">
        <f t="shared" si="14"/>
        <v>0</v>
      </c>
      <c r="O461">
        <f>VLOOKUP($G461,Calcs!$A$1:$G$59,6,FALSE)</f>
        <v>0.217</v>
      </c>
      <c r="P461">
        <f>VLOOKUP($G461,Calcs!$A$1:$G$59,7,FALSE)</f>
        <v>0.46499999999999997</v>
      </c>
      <c r="Q461" t="str">
        <f t="shared" si="15"/>
        <v>No Enough Data</v>
      </c>
    </row>
    <row r="462" spans="1:17" x14ac:dyDescent="0.25">
      <c r="A462" s="1">
        <v>3964</v>
      </c>
      <c r="B462" t="s">
        <v>540</v>
      </c>
      <c r="C462">
        <v>40</v>
      </c>
      <c r="D462" t="s">
        <v>796</v>
      </c>
      <c r="E462">
        <v>2022</v>
      </c>
      <c r="F462" t="s">
        <v>788</v>
      </c>
      <c r="G462" t="s">
        <v>42</v>
      </c>
      <c r="H462" t="s">
        <v>946</v>
      </c>
      <c r="I462" t="s">
        <v>1101</v>
      </c>
      <c r="J462">
        <v>53.497173038105991</v>
      </c>
      <c r="K462">
        <v>-113.5272163152695</v>
      </c>
      <c r="M462" s="3" t="s">
        <v>63</v>
      </c>
      <c r="N462">
        <f t="shared" si="14"/>
        <v>0</v>
      </c>
      <c r="O462">
        <f>VLOOKUP($G462,Calcs!$A$1:$G$59,6,FALSE)</f>
        <v>0.17374358974358975</v>
      </c>
      <c r="P462">
        <f>VLOOKUP($G462,Calcs!$A$1:$G$59,7,FALSE)</f>
        <v>0.37230769230769234</v>
      </c>
      <c r="Q462" t="str">
        <f t="shared" si="15"/>
        <v>No Enough Data</v>
      </c>
    </row>
    <row r="463" spans="1:17" x14ac:dyDescent="0.25">
      <c r="A463" s="1">
        <v>3965</v>
      </c>
      <c r="B463" t="s">
        <v>541</v>
      </c>
      <c r="C463">
        <v>50</v>
      </c>
      <c r="D463" t="s">
        <v>830</v>
      </c>
      <c r="E463">
        <v>2021</v>
      </c>
      <c r="F463" t="s">
        <v>795</v>
      </c>
      <c r="G463" t="s">
        <v>53</v>
      </c>
      <c r="H463" t="s">
        <v>946</v>
      </c>
      <c r="I463" t="s">
        <v>1228</v>
      </c>
      <c r="J463">
        <v>52.440943644738667</v>
      </c>
      <c r="K463">
        <v>-113.74900817871089</v>
      </c>
      <c r="L463" s="2">
        <v>30000</v>
      </c>
      <c r="M463" s="3" t="s">
        <v>65</v>
      </c>
      <c r="N463">
        <f t="shared" si="14"/>
        <v>1.6666666666666667</v>
      </c>
      <c r="O463">
        <f>VLOOKUP($G463,Calcs!$A$1:$G$59,6,FALSE)</f>
        <v>0.54268613502380703</v>
      </c>
      <c r="P463">
        <f>VLOOKUP($G463,Calcs!$A$1:$G$59,7,FALSE)</f>
        <v>1.1628988607653008</v>
      </c>
      <c r="Q463" t="str">
        <f t="shared" si="15"/>
        <v>Too Expensive</v>
      </c>
    </row>
    <row r="464" spans="1:17" x14ac:dyDescent="0.25">
      <c r="A464" s="1">
        <v>3966</v>
      </c>
      <c r="B464" t="s">
        <v>542</v>
      </c>
      <c r="C464">
        <v>15.2</v>
      </c>
      <c r="D464" t="s">
        <v>785</v>
      </c>
      <c r="E464">
        <v>2021</v>
      </c>
      <c r="F464" t="s">
        <v>788</v>
      </c>
      <c r="G464" t="s">
        <v>42</v>
      </c>
      <c r="H464" t="s">
        <v>946</v>
      </c>
      <c r="I464" t="s">
        <v>1229</v>
      </c>
      <c r="J464">
        <v>51.049838932207038</v>
      </c>
      <c r="K464">
        <v>-114.0331694483757</v>
      </c>
      <c r="M464" s="3" t="s">
        <v>63</v>
      </c>
      <c r="N464">
        <f t="shared" si="14"/>
        <v>0</v>
      </c>
      <c r="O464">
        <f>VLOOKUP($G464,Calcs!$A$1:$G$59,6,FALSE)</f>
        <v>0.17374358974358975</v>
      </c>
      <c r="P464">
        <f>VLOOKUP($G464,Calcs!$A$1:$G$59,7,FALSE)</f>
        <v>0.37230769230769234</v>
      </c>
      <c r="Q464" t="str">
        <f t="shared" si="15"/>
        <v>No Enough Data</v>
      </c>
    </row>
    <row r="465" spans="1:17" x14ac:dyDescent="0.25">
      <c r="A465" s="1">
        <v>3967</v>
      </c>
      <c r="B465" t="s">
        <v>543</v>
      </c>
      <c r="C465">
        <v>50</v>
      </c>
      <c r="D465" t="s">
        <v>785</v>
      </c>
      <c r="E465">
        <v>2021</v>
      </c>
      <c r="F465" t="s">
        <v>801</v>
      </c>
      <c r="G465" t="s">
        <v>22</v>
      </c>
      <c r="H465" t="s">
        <v>946</v>
      </c>
      <c r="I465" t="s">
        <v>1014</v>
      </c>
      <c r="J465">
        <v>51.060849901390817</v>
      </c>
      <c r="K465">
        <v>-114.10170793533329</v>
      </c>
      <c r="M465" s="3" t="s">
        <v>63</v>
      </c>
      <c r="N465">
        <f t="shared" si="14"/>
        <v>0</v>
      </c>
      <c r="O465">
        <f>VLOOKUP($G465,Calcs!$A$1:$G$59,6,FALSE)</f>
        <v>1519</v>
      </c>
      <c r="P465">
        <f>VLOOKUP($G465,Calcs!$A$1:$G$59,7,FALSE)</f>
        <v>3255</v>
      </c>
      <c r="Q465" t="str">
        <f t="shared" si="15"/>
        <v>No Enough Data</v>
      </c>
    </row>
    <row r="466" spans="1:17" x14ac:dyDescent="0.25">
      <c r="A466" s="1">
        <v>3968</v>
      </c>
      <c r="B466" t="s">
        <v>544</v>
      </c>
      <c r="C466">
        <v>9</v>
      </c>
      <c r="D466" t="s">
        <v>785</v>
      </c>
      <c r="E466">
        <v>2021</v>
      </c>
      <c r="F466" t="s">
        <v>787</v>
      </c>
      <c r="G466" t="s">
        <v>4</v>
      </c>
      <c r="H466" t="s">
        <v>946</v>
      </c>
      <c r="I466" t="s">
        <v>1230</v>
      </c>
      <c r="J466">
        <v>51.049272380659801</v>
      </c>
      <c r="K466">
        <v>-114.1533243656158</v>
      </c>
      <c r="L466" s="3">
        <v>23905</v>
      </c>
      <c r="M466" s="3" t="s">
        <v>63</v>
      </c>
      <c r="N466">
        <f t="shared" si="14"/>
        <v>0.37649027400125495</v>
      </c>
      <c r="O466">
        <f>VLOOKUP($G466,Calcs!$A$1:$G$59,6,FALSE)</f>
        <v>0.18655918729741774</v>
      </c>
      <c r="P466">
        <f>VLOOKUP($G466,Calcs!$A$1:$G$59,7,FALSE)</f>
        <v>0.39976968706589522</v>
      </c>
      <c r="Q466" t="str">
        <f t="shared" si="15"/>
        <v>In the Range</v>
      </c>
    </row>
    <row r="467" spans="1:17" x14ac:dyDescent="0.25">
      <c r="A467" s="1">
        <v>3969</v>
      </c>
      <c r="B467" t="s">
        <v>545</v>
      </c>
      <c r="C467">
        <v>46</v>
      </c>
      <c r="D467" t="s">
        <v>785</v>
      </c>
      <c r="E467">
        <v>2021</v>
      </c>
      <c r="F467" t="s">
        <v>786</v>
      </c>
      <c r="G467" t="s">
        <v>3</v>
      </c>
      <c r="H467" t="s">
        <v>946</v>
      </c>
      <c r="I467" t="s">
        <v>1231</v>
      </c>
      <c r="J467">
        <v>51.078777795411639</v>
      </c>
      <c r="K467">
        <v>-114.1470694541931</v>
      </c>
      <c r="M467" s="3" t="s">
        <v>63</v>
      </c>
      <c r="N467">
        <f t="shared" si="14"/>
        <v>0</v>
      </c>
      <c r="O467">
        <f>VLOOKUP($G467,Calcs!$A$1:$G$59,6,FALSE)</f>
        <v>0.30309164537738104</v>
      </c>
      <c r="P467">
        <f>VLOOKUP($G467,Calcs!$A$1:$G$59,7,FALSE)</f>
        <v>0.64948209723724515</v>
      </c>
      <c r="Q467" t="str">
        <f t="shared" si="15"/>
        <v>No Enough Data</v>
      </c>
    </row>
    <row r="468" spans="1:17" x14ac:dyDescent="0.25">
      <c r="A468" s="1">
        <v>3971</v>
      </c>
      <c r="B468" t="s">
        <v>546</v>
      </c>
      <c r="C468">
        <v>9.8000000000000007</v>
      </c>
      <c r="D468" t="s">
        <v>785</v>
      </c>
      <c r="E468">
        <v>2020</v>
      </c>
      <c r="F468" t="s">
        <v>790</v>
      </c>
      <c r="G468" t="s">
        <v>46</v>
      </c>
      <c r="H468" t="s">
        <v>946</v>
      </c>
      <c r="I468" t="s">
        <v>1232</v>
      </c>
      <c r="J468">
        <v>51.131107637580151</v>
      </c>
      <c r="K468">
        <v>-114.00844752788539</v>
      </c>
      <c r="M468" s="3" t="s">
        <v>63</v>
      </c>
      <c r="N468">
        <f t="shared" si="14"/>
        <v>0</v>
      </c>
      <c r="O468">
        <f>VLOOKUP($G468,Calcs!$A$1:$G$59,6,FALSE)</f>
        <v>0</v>
      </c>
      <c r="P468">
        <f>VLOOKUP($G468,Calcs!$A$1:$G$59,7,FALSE)</f>
        <v>0</v>
      </c>
      <c r="Q468" t="str">
        <f t="shared" si="15"/>
        <v>No Enough Data</v>
      </c>
    </row>
    <row r="469" spans="1:17" x14ac:dyDescent="0.25">
      <c r="A469" s="1">
        <v>3973</v>
      </c>
      <c r="B469" t="s">
        <v>547</v>
      </c>
      <c r="C469">
        <v>15</v>
      </c>
      <c r="D469" t="s">
        <v>799</v>
      </c>
      <c r="E469">
        <v>2021</v>
      </c>
      <c r="F469" t="s">
        <v>793</v>
      </c>
      <c r="G469" t="s">
        <v>19</v>
      </c>
      <c r="H469" t="s">
        <v>949</v>
      </c>
      <c r="I469" t="s">
        <v>974</v>
      </c>
      <c r="J469">
        <v>56.653112630118883</v>
      </c>
      <c r="K469">
        <v>-111.2262296676636</v>
      </c>
      <c r="M469" s="3" t="s">
        <v>63</v>
      </c>
      <c r="N469">
        <f t="shared" si="14"/>
        <v>0</v>
      </c>
      <c r="O469">
        <f>VLOOKUP($G469,Calcs!$A$1:$G$59,6,FALSE)</f>
        <v>0</v>
      </c>
      <c r="P469">
        <f>VLOOKUP($G469,Calcs!$A$1:$G$59,7,FALSE)</f>
        <v>0</v>
      </c>
      <c r="Q469" t="str">
        <f t="shared" si="15"/>
        <v>No Enough Data</v>
      </c>
    </row>
    <row r="470" spans="1:17" x14ac:dyDescent="0.25">
      <c r="A470" s="1">
        <v>3974</v>
      </c>
      <c r="B470" t="s">
        <v>548</v>
      </c>
      <c r="C470">
        <v>6.3</v>
      </c>
      <c r="D470" t="s">
        <v>796</v>
      </c>
      <c r="E470">
        <v>2020</v>
      </c>
      <c r="F470" t="s">
        <v>786</v>
      </c>
      <c r="G470" t="s">
        <v>57</v>
      </c>
      <c r="H470" t="s">
        <v>946</v>
      </c>
      <c r="I470" t="s">
        <v>1233</v>
      </c>
      <c r="J470">
        <v>53.542551573948863</v>
      </c>
      <c r="K470">
        <v>-113.6482751369476</v>
      </c>
      <c r="L470" s="3">
        <v>127000</v>
      </c>
      <c r="M470" s="3" t="s">
        <v>63</v>
      </c>
      <c r="N470">
        <f t="shared" si="14"/>
        <v>4.9606299212598425E-2</v>
      </c>
      <c r="O470">
        <f>VLOOKUP($G470,Calcs!$A$1:$G$59,6,FALSE)</f>
        <v>8.2445156164289185E-2</v>
      </c>
      <c r="P470">
        <f>VLOOKUP($G470,Calcs!$A$1:$G$59,7,FALSE)</f>
        <v>0.17666819178061971</v>
      </c>
      <c r="Q470" t="str">
        <f t="shared" si="15"/>
        <v>Too Cheap</v>
      </c>
    </row>
    <row r="471" spans="1:17" x14ac:dyDescent="0.25">
      <c r="A471" s="1">
        <v>3976</v>
      </c>
      <c r="B471" t="s">
        <v>549</v>
      </c>
      <c r="C471">
        <v>35</v>
      </c>
      <c r="D471" t="s">
        <v>808</v>
      </c>
      <c r="E471">
        <v>2021</v>
      </c>
      <c r="F471" t="s">
        <v>787</v>
      </c>
      <c r="G471" t="s">
        <v>4</v>
      </c>
      <c r="H471" t="s">
        <v>946</v>
      </c>
      <c r="I471" t="s">
        <v>1234</v>
      </c>
      <c r="J471">
        <v>55.172753105690823</v>
      </c>
      <c r="K471">
        <v>-118.85467886924739</v>
      </c>
      <c r="L471" s="3">
        <v>60000</v>
      </c>
      <c r="M471" s="3" t="s">
        <v>63</v>
      </c>
      <c r="N471">
        <f t="shared" si="14"/>
        <v>0.58333333333333337</v>
      </c>
      <c r="O471">
        <f>VLOOKUP($G471,Calcs!$A$1:$G$59,6,FALSE)</f>
        <v>0.18655918729741774</v>
      </c>
      <c r="P471">
        <f>VLOOKUP($G471,Calcs!$A$1:$G$59,7,FALSE)</f>
        <v>0.39976968706589522</v>
      </c>
      <c r="Q471" t="str">
        <f t="shared" si="15"/>
        <v>Too Expensive</v>
      </c>
    </row>
    <row r="472" spans="1:17" x14ac:dyDescent="0.25">
      <c r="A472" s="1">
        <v>3977</v>
      </c>
      <c r="B472" t="s">
        <v>550</v>
      </c>
      <c r="C472">
        <v>300</v>
      </c>
      <c r="D472" t="s">
        <v>913</v>
      </c>
      <c r="E472">
        <v>2022</v>
      </c>
      <c r="F472" t="s">
        <v>859</v>
      </c>
      <c r="G472" t="s">
        <v>41</v>
      </c>
      <c r="H472" t="s">
        <v>946</v>
      </c>
      <c r="I472" t="s">
        <v>1019</v>
      </c>
      <c r="J472">
        <v>49.730027515592738</v>
      </c>
      <c r="K472">
        <v>-111.2960529327393</v>
      </c>
      <c r="L472" s="3">
        <v>202.5</v>
      </c>
      <c r="M472" s="3" t="s">
        <v>69</v>
      </c>
      <c r="N472">
        <f t="shared" si="14"/>
        <v>1481.4814814814813</v>
      </c>
      <c r="O472">
        <f>VLOOKUP($G472,Calcs!$A$1:$G$59,6,FALSE)</f>
        <v>1060.3728732233635</v>
      </c>
      <c r="P472">
        <f>VLOOKUP($G472,Calcs!$A$1:$G$59,7,FALSE)</f>
        <v>2272.2275854786358</v>
      </c>
      <c r="Q472" t="str">
        <f t="shared" si="15"/>
        <v>In the Range</v>
      </c>
    </row>
    <row r="473" spans="1:17" x14ac:dyDescent="0.25">
      <c r="A473" s="1">
        <v>3978</v>
      </c>
      <c r="B473" t="s">
        <v>551</v>
      </c>
      <c r="C473">
        <v>500</v>
      </c>
      <c r="D473" t="s">
        <v>910</v>
      </c>
      <c r="E473">
        <v>2021</v>
      </c>
      <c r="F473" t="s">
        <v>844</v>
      </c>
      <c r="G473" t="s">
        <v>58</v>
      </c>
      <c r="H473" t="s">
        <v>946</v>
      </c>
      <c r="I473" t="s">
        <v>1235</v>
      </c>
      <c r="J473">
        <v>52.628279920401049</v>
      </c>
      <c r="K473">
        <v>-111.2817621231079</v>
      </c>
      <c r="L473" s="3">
        <v>50000</v>
      </c>
      <c r="M473" s="3" t="s">
        <v>67</v>
      </c>
      <c r="N473">
        <f t="shared" si="14"/>
        <v>10</v>
      </c>
      <c r="O473">
        <f>VLOOKUP($G473,Calcs!$A$1:$G$59,6,FALSE)</f>
        <v>7</v>
      </c>
      <c r="P473">
        <f>VLOOKUP($G473,Calcs!$A$1:$G$59,7,FALSE)</f>
        <v>15</v>
      </c>
      <c r="Q473" t="str">
        <f t="shared" si="15"/>
        <v>In the Range</v>
      </c>
    </row>
    <row r="474" spans="1:17" x14ac:dyDescent="0.25">
      <c r="A474" s="1">
        <v>3981</v>
      </c>
      <c r="B474" t="s">
        <v>552</v>
      </c>
      <c r="C474">
        <v>25.3</v>
      </c>
      <c r="D474" t="s">
        <v>796</v>
      </c>
      <c r="E474">
        <v>2020</v>
      </c>
      <c r="F474" t="s">
        <v>788</v>
      </c>
      <c r="G474" t="s">
        <v>42</v>
      </c>
      <c r="H474" t="s">
        <v>946</v>
      </c>
      <c r="I474" t="s">
        <v>1236</v>
      </c>
      <c r="J474">
        <v>53.641228746246313</v>
      </c>
      <c r="K474">
        <v>-113.4347176551819</v>
      </c>
      <c r="M474" s="3" t="s">
        <v>63</v>
      </c>
      <c r="N474">
        <f t="shared" si="14"/>
        <v>0</v>
      </c>
      <c r="O474">
        <f>VLOOKUP($G474,Calcs!$A$1:$G$59,6,FALSE)</f>
        <v>0.17374358974358975</v>
      </c>
      <c r="P474">
        <f>VLOOKUP($G474,Calcs!$A$1:$G$59,7,FALSE)</f>
        <v>0.37230769230769234</v>
      </c>
      <c r="Q474" t="str">
        <f t="shared" si="15"/>
        <v>No Enough Data</v>
      </c>
    </row>
    <row r="475" spans="1:17" x14ac:dyDescent="0.25">
      <c r="A475" s="1">
        <v>3982</v>
      </c>
      <c r="B475" t="s">
        <v>553</v>
      </c>
      <c r="C475">
        <v>21.4</v>
      </c>
      <c r="D475" t="s">
        <v>785</v>
      </c>
      <c r="E475">
        <v>2020</v>
      </c>
      <c r="F475" t="s">
        <v>788</v>
      </c>
      <c r="G475" t="s">
        <v>42</v>
      </c>
      <c r="H475" t="s">
        <v>946</v>
      </c>
      <c r="I475" t="s">
        <v>1237</v>
      </c>
      <c r="J475">
        <v>50.983903864635337</v>
      </c>
      <c r="K475">
        <v>-114.0729600191116</v>
      </c>
      <c r="M475" s="3" t="s">
        <v>63</v>
      </c>
      <c r="N475">
        <f t="shared" si="14"/>
        <v>0</v>
      </c>
      <c r="O475">
        <f>VLOOKUP($G475,Calcs!$A$1:$G$59,6,FALSE)</f>
        <v>0.17374358974358975</v>
      </c>
      <c r="P475">
        <f>VLOOKUP($G475,Calcs!$A$1:$G$59,7,FALSE)</f>
        <v>0.37230769230769234</v>
      </c>
      <c r="Q475" t="str">
        <f t="shared" si="15"/>
        <v>No Enough Data</v>
      </c>
    </row>
    <row r="476" spans="1:17" x14ac:dyDescent="0.25">
      <c r="A476" s="1">
        <v>3985</v>
      </c>
      <c r="B476" t="s">
        <v>554</v>
      </c>
      <c r="C476">
        <v>12.4</v>
      </c>
      <c r="D476" t="s">
        <v>785</v>
      </c>
      <c r="E476">
        <v>2021</v>
      </c>
      <c r="F476" t="s">
        <v>786</v>
      </c>
      <c r="G476" t="s">
        <v>59</v>
      </c>
      <c r="H476" t="s">
        <v>946</v>
      </c>
      <c r="I476" t="s">
        <v>1238</v>
      </c>
      <c r="J476">
        <v>50.952938965528112</v>
      </c>
      <c r="K476">
        <v>-114.0661740303039</v>
      </c>
      <c r="M476" s="3" t="s">
        <v>63</v>
      </c>
      <c r="N476">
        <f t="shared" si="14"/>
        <v>0</v>
      </c>
      <c r="O476">
        <f>VLOOKUP($G476,Calcs!$A$1:$G$59,6,FALSE)</f>
        <v>0</v>
      </c>
      <c r="P476">
        <f>VLOOKUP($G476,Calcs!$A$1:$G$59,7,FALSE)</f>
        <v>0</v>
      </c>
      <c r="Q476" t="str">
        <f t="shared" si="15"/>
        <v>No Enough Data</v>
      </c>
    </row>
    <row r="477" spans="1:17" x14ac:dyDescent="0.25">
      <c r="A477" s="1">
        <v>3986</v>
      </c>
      <c r="B477" t="s">
        <v>555</v>
      </c>
      <c r="C477">
        <v>7.5</v>
      </c>
      <c r="D477" t="s">
        <v>796</v>
      </c>
      <c r="E477">
        <v>2020</v>
      </c>
      <c r="F477" t="s">
        <v>801</v>
      </c>
      <c r="G477" t="s">
        <v>28</v>
      </c>
      <c r="H477" t="s">
        <v>946</v>
      </c>
      <c r="I477" t="s">
        <v>1239</v>
      </c>
      <c r="J477">
        <v>53.404824603332948</v>
      </c>
      <c r="K477">
        <v>-113.6253261566162</v>
      </c>
      <c r="M477" s="3" t="s">
        <v>63</v>
      </c>
      <c r="N477">
        <f t="shared" si="14"/>
        <v>0</v>
      </c>
      <c r="O477">
        <f>VLOOKUP($G477,Calcs!$A$1:$G$59,6,FALSE)</f>
        <v>0.25370043266871845</v>
      </c>
      <c r="P477">
        <f>VLOOKUP($G477,Calcs!$A$1:$G$59,7,FALSE)</f>
        <v>0.54364378429011095</v>
      </c>
      <c r="Q477" t="str">
        <f t="shared" si="15"/>
        <v>No Enough Data</v>
      </c>
    </row>
    <row r="478" spans="1:17" x14ac:dyDescent="0.25">
      <c r="A478" s="1">
        <v>3987</v>
      </c>
      <c r="B478" t="s">
        <v>556</v>
      </c>
      <c r="C478">
        <v>37.799999999999997</v>
      </c>
      <c r="D478" t="s">
        <v>785</v>
      </c>
      <c r="E478">
        <v>2021</v>
      </c>
      <c r="F478" t="s">
        <v>788</v>
      </c>
      <c r="G478" t="s">
        <v>42</v>
      </c>
      <c r="H478" t="s">
        <v>946</v>
      </c>
      <c r="I478" t="s">
        <v>1240</v>
      </c>
      <c r="J478">
        <v>51.169549256385018</v>
      </c>
      <c r="K478">
        <v>-114.15662884712221</v>
      </c>
      <c r="M478" s="3" t="s">
        <v>63</v>
      </c>
      <c r="N478">
        <f t="shared" si="14"/>
        <v>0</v>
      </c>
      <c r="O478">
        <f>VLOOKUP($G478,Calcs!$A$1:$G$59,6,FALSE)</f>
        <v>0.17374358974358975</v>
      </c>
      <c r="P478">
        <f>VLOOKUP($G478,Calcs!$A$1:$G$59,7,FALSE)</f>
        <v>0.37230769230769234</v>
      </c>
      <c r="Q478" t="str">
        <f t="shared" si="15"/>
        <v>No Enough Data</v>
      </c>
    </row>
    <row r="479" spans="1:17" x14ac:dyDescent="0.25">
      <c r="A479" s="1">
        <v>3988</v>
      </c>
      <c r="B479" t="s">
        <v>557</v>
      </c>
      <c r="C479">
        <v>8.6</v>
      </c>
      <c r="D479" t="s">
        <v>785</v>
      </c>
      <c r="E479">
        <v>2020</v>
      </c>
      <c r="F479" t="s">
        <v>787</v>
      </c>
      <c r="G479" t="s">
        <v>9</v>
      </c>
      <c r="H479" t="s">
        <v>946</v>
      </c>
      <c r="I479" t="s">
        <v>1241</v>
      </c>
      <c r="J479">
        <v>50.955561275487433</v>
      </c>
      <c r="K479">
        <v>-113.9600872993469</v>
      </c>
      <c r="M479" s="3" t="s">
        <v>63</v>
      </c>
      <c r="N479">
        <f t="shared" si="14"/>
        <v>0</v>
      </c>
      <c r="O479">
        <f>VLOOKUP($G479,Calcs!$A$1:$G$59,6,FALSE)</f>
        <v>9.1401851851851845E-2</v>
      </c>
      <c r="P479">
        <f>VLOOKUP($G479,Calcs!$A$1:$G$59,7,FALSE)</f>
        <v>0.1958611111111111</v>
      </c>
      <c r="Q479" t="str">
        <f t="shared" si="15"/>
        <v>No Enough Data</v>
      </c>
    </row>
    <row r="480" spans="1:17" x14ac:dyDescent="0.25">
      <c r="A480" s="1">
        <v>3989</v>
      </c>
      <c r="B480" t="s">
        <v>558</v>
      </c>
      <c r="C480">
        <v>12</v>
      </c>
      <c r="D480" t="s">
        <v>908</v>
      </c>
      <c r="E480">
        <v>2020</v>
      </c>
      <c r="F480" t="s">
        <v>788</v>
      </c>
      <c r="G480" t="s">
        <v>42</v>
      </c>
      <c r="H480" t="s">
        <v>949</v>
      </c>
      <c r="I480" t="s">
        <v>1242</v>
      </c>
      <c r="J480">
        <v>52.871726657943213</v>
      </c>
      <c r="K480">
        <v>-118.0846327543259</v>
      </c>
      <c r="M480" s="3" t="s">
        <v>63</v>
      </c>
      <c r="N480">
        <f t="shared" si="14"/>
        <v>0</v>
      </c>
      <c r="O480">
        <f>VLOOKUP($G480,Calcs!$A$1:$G$59,6,FALSE)</f>
        <v>0.17374358974358975</v>
      </c>
      <c r="P480">
        <f>VLOOKUP($G480,Calcs!$A$1:$G$59,7,FALSE)</f>
        <v>0.37230769230769234</v>
      </c>
      <c r="Q480" t="str">
        <f t="shared" si="15"/>
        <v>No Enough Data</v>
      </c>
    </row>
    <row r="481" spans="1:17" x14ac:dyDescent="0.25">
      <c r="A481" s="1">
        <v>3990</v>
      </c>
      <c r="B481" t="s">
        <v>559</v>
      </c>
      <c r="C481">
        <v>15.9</v>
      </c>
      <c r="D481" t="s">
        <v>785</v>
      </c>
      <c r="E481">
        <v>2021</v>
      </c>
      <c r="F481" t="s">
        <v>788</v>
      </c>
      <c r="G481" t="s">
        <v>42</v>
      </c>
      <c r="H481" t="s">
        <v>946</v>
      </c>
      <c r="I481" t="s">
        <v>1243</v>
      </c>
      <c r="J481">
        <v>51.075764736307512</v>
      </c>
      <c r="K481">
        <v>-113.9388924837112</v>
      </c>
      <c r="M481" s="3" t="s">
        <v>63</v>
      </c>
      <c r="N481">
        <f t="shared" si="14"/>
        <v>0</v>
      </c>
      <c r="O481">
        <f>VLOOKUP($G481,Calcs!$A$1:$G$59,6,FALSE)</f>
        <v>0.17374358974358975</v>
      </c>
      <c r="P481">
        <f>VLOOKUP($G481,Calcs!$A$1:$G$59,7,FALSE)</f>
        <v>0.37230769230769234</v>
      </c>
      <c r="Q481" t="str">
        <f t="shared" si="15"/>
        <v>No Enough Data</v>
      </c>
    </row>
    <row r="482" spans="1:17" x14ac:dyDescent="0.25">
      <c r="A482" s="1">
        <v>3991</v>
      </c>
      <c r="B482" t="s">
        <v>560</v>
      </c>
      <c r="C482">
        <v>120</v>
      </c>
      <c r="D482" t="s">
        <v>796</v>
      </c>
      <c r="E482">
        <v>2025</v>
      </c>
      <c r="F482" t="s">
        <v>793</v>
      </c>
      <c r="G482" t="s">
        <v>10</v>
      </c>
      <c r="H482" t="s">
        <v>949</v>
      </c>
      <c r="I482" t="s">
        <v>972</v>
      </c>
      <c r="J482">
        <v>53.445228587417603</v>
      </c>
      <c r="K482">
        <v>-113.5971307754517</v>
      </c>
      <c r="M482" s="3" t="s">
        <v>64</v>
      </c>
      <c r="N482">
        <f t="shared" si="14"/>
        <v>0</v>
      </c>
      <c r="O482">
        <f>VLOOKUP($G482,Calcs!$A$1:$G$59,6,FALSE)</f>
        <v>19720.335023876538</v>
      </c>
      <c r="P482">
        <f>VLOOKUP($G482,Calcs!$A$1:$G$59,7,FALSE)</f>
        <v>42257.860765449725</v>
      </c>
      <c r="Q482" t="str">
        <f t="shared" si="15"/>
        <v>No Enough Data</v>
      </c>
    </row>
    <row r="483" spans="1:17" x14ac:dyDescent="0.25">
      <c r="A483" s="1">
        <v>3992</v>
      </c>
      <c r="B483" t="s">
        <v>561</v>
      </c>
      <c r="C483">
        <v>6</v>
      </c>
      <c r="D483" t="s">
        <v>796</v>
      </c>
      <c r="E483">
        <v>2020</v>
      </c>
      <c r="F483" t="s">
        <v>793</v>
      </c>
      <c r="G483" t="s">
        <v>11</v>
      </c>
      <c r="H483" t="s">
        <v>949</v>
      </c>
      <c r="I483" t="s">
        <v>972</v>
      </c>
      <c r="J483">
        <v>53.425849695998423</v>
      </c>
      <c r="K483">
        <v>-113.5416841506958</v>
      </c>
      <c r="M483" s="3" t="s">
        <v>64</v>
      </c>
      <c r="N483">
        <f t="shared" si="14"/>
        <v>0</v>
      </c>
      <c r="O483">
        <f>VLOOKUP($G483,Calcs!$A$1:$G$59,6,FALSE)</f>
        <v>141651.28205128203</v>
      </c>
      <c r="P483">
        <f>VLOOKUP($G483,Calcs!$A$1:$G$59,7,FALSE)</f>
        <v>303538.4615384615</v>
      </c>
      <c r="Q483" t="str">
        <f t="shared" si="15"/>
        <v>No Enough Data</v>
      </c>
    </row>
    <row r="484" spans="1:17" x14ac:dyDescent="0.25">
      <c r="A484" s="1">
        <v>3993</v>
      </c>
      <c r="B484" t="s">
        <v>562</v>
      </c>
      <c r="C484">
        <v>36</v>
      </c>
      <c r="D484" t="s">
        <v>796</v>
      </c>
      <c r="E484">
        <v>2021</v>
      </c>
      <c r="F484" t="s">
        <v>788</v>
      </c>
      <c r="G484" t="s">
        <v>49</v>
      </c>
      <c r="H484" t="s">
        <v>946</v>
      </c>
      <c r="I484" t="s">
        <v>1076</v>
      </c>
      <c r="J484">
        <v>53.54259620137065</v>
      </c>
      <c r="K484">
        <v>-113.5390394926071</v>
      </c>
      <c r="M484" s="3" t="s">
        <v>63</v>
      </c>
      <c r="N484">
        <f t="shared" si="14"/>
        <v>0</v>
      </c>
      <c r="O484">
        <f>VLOOKUP($G484,Calcs!$A$1:$G$59,6,FALSE)</f>
        <v>0.32600839082603017</v>
      </c>
      <c r="P484">
        <f>VLOOKUP($G484,Calcs!$A$1:$G$59,7,FALSE)</f>
        <v>0.69858940891292187</v>
      </c>
      <c r="Q484" t="str">
        <f t="shared" si="15"/>
        <v>No Enough Data</v>
      </c>
    </row>
    <row r="485" spans="1:17" x14ac:dyDescent="0.25">
      <c r="A485" s="1">
        <v>3994</v>
      </c>
      <c r="B485" t="s">
        <v>563</v>
      </c>
      <c r="C485">
        <v>10.3</v>
      </c>
      <c r="D485" t="s">
        <v>852</v>
      </c>
      <c r="E485">
        <v>2021</v>
      </c>
      <c r="F485" t="s">
        <v>801</v>
      </c>
      <c r="G485" t="s">
        <v>20</v>
      </c>
      <c r="H485" t="s">
        <v>946</v>
      </c>
      <c r="I485" t="s">
        <v>1095</v>
      </c>
      <c r="J485">
        <v>49.65843319905273</v>
      </c>
      <c r="K485">
        <v>-112.8840708732605</v>
      </c>
      <c r="M485" s="3" t="s">
        <v>63</v>
      </c>
      <c r="N485">
        <f t="shared" si="14"/>
        <v>0</v>
      </c>
      <c r="O485">
        <f>VLOOKUP($G485,Calcs!$A$1:$G$59,6,FALSE)</f>
        <v>1.4873122195022439</v>
      </c>
      <c r="P485">
        <f>VLOOKUP($G485,Calcs!$A$1:$G$59,7,FALSE)</f>
        <v>3.1870976132190947</v>
      </c>
      <c r="Q485" t="str">
        <f t="shared" si="15"/>
        <v>No Enough Data</v>
      </c>
    </row>
    <row r="486" spans="1:17" x14ac:dyDescent="0.25">
      <c r="A486" s="1">
        <v>3995</v>
      </c>
      <c r="B486" t="s">
        <v>564</v>
      </c>
      <c r="C486">
        <v>15.6</v>
      </c>
      <c r="D486" t="s">
        <v>785</v>
      </c>
      <c r="E486">
        <v>2020</v>
      </c>
      <c r="F486" t="s">
        <v>787</v>
      </c>
      <c r="G486" t="s">
        <v>9</v>
      </c>
      <c r="H486" t="s">
        <v>946</v>
      </c>
      <c r="I486" t="s">
        <v>1244</v>
      </c>
      <c r="J486">
        <v>51.134069965070729</v>
      </c>
      <c r="K486">
        <v>-114.0299427509308</v>
      </c>
      <c r="M486" s="3" t="s">
        <v>63</v>
      </c>
      <c r="N486">
        <f t="shared" si="14"/>
        <v>0</v>
      </c>
      <c r="O486">
        <f>VLOOKUP($G486,Calcs!$A$1:$G$59,6,FALSE)</f>
        <v>9.1401851851851845E-2</v>
      </c>
      <c r="P486">
        <f>VLOOKUP($G486,Calcs!$A$1:$G$59,7,FALSE)</f>
        <v>0.1958611111111111</v>
      </c>
      <c r="Q486" t="str">
        <f t="shared" si="15"/>
        <v>No Enough Data</v>
      </c>
    </row>
    <row r="487" spans="1:17" x14ac:dyDescent="0.25">
      <c r="A487" s="1">
        <v>3998</v>
      </c>
      <c r="B487" t="s">
        <v>565</v>
      </c>
      <c r="C487">
        <v>13.4</v>
      </c>
      <c r="D487" t="s">
        <v>785</v>
      </c>
      <c r="E487">
        <v>2021</v>
      </c>
      <c r="F487" t="s">
        <v>788</v>
      </c>
      <c r="G487" t="s">
        <v>42</v>
      </c>
      <c r="H487" t="s">
        <v>946</v>
      </c>
      <c r="I487" t="s">
        <v>1245</v>
      </c>
      <c r="J487">
        <v>51.057291137705782</v>
      </c>
      <c r="K487">
        <v>-114.0877872705459</v>
      </c>
      <c r="M487" s="3" t="s">
        <v>63</v>
      </c>
      <c r="N487">
        <f t="shared" si="14"/>
        <v>0</v>
      </c>
      <c r="O487">
        <f>VLOOKUP($G487,Calcs!$A$1:$G$59,6,FALSE)</f>
        <v>0.17374358974358975</v>
      </c>
      <c r="P487">
        <f>VLOOKUP($G487,Calcs!$A$1:$G$59,7,FALSE)</f>
        <v>0.37230769230769234</v>
      </c>
      <c r="Q487" t="str">
        <f t="shared" si="15"/>
        <v>No Enough Data</v>
      </c>
    </row>
    <row r="488" spans="1:17" x14ac:dyDescent="0.25">
      <c r="A488" s="1">
        <v>3999</v>
      </c>
      <c r="B488" t="s">
        <v>566</v>
      </c>
      <c r="C488">
        <v>165</v>
      </c>
      <c r="D488" t="s">
        <v>913</v>
      </c>
      <c r="E488">
        <v>2021</v>
      </c>
      <c r="F488" t="s">
        <v>859</v>
      </c>
      <c r="G488" t="s">
        <v>41</v>
      </c>
      <c r="H488" t="s">
        <v>949</v>
      </c>
      <c r="I488" t="s">
        <v>1246</v>
      </c>
      <c r="J488">
        <v>49.642734434299179</v>
      </c>
      <c r="K488">
        <v>-111.28944396972661</v>
      </c>
      <c r="L488" s="3">
        <v>97.2</v>
      </c>
      <c r="M488" s="3" t="s">
        <v>69</v>
      </c>
      <c r="N488">
        <f t="shared" si="14"/>
        <v>1697.5308641975309</v>
      </c>
      <c r="O488">
        <f>VLOOKUP($G488,Calcs!$A$1:$G$59,6,FALSE)</f>
        <v>1060.3728732233635</v>
      </c>
      <c r="P488">
        <f>VLOOKUP($G488,Calcs!$A$1:$G$59,7,FALSE)</f>
        <v>2272.2275854786358</v>
      </c>
      <c r="Q488" t="str">
        <f t="shared" si="15"/>
        <v>In the Range</v>
      </c>
    </row>
    <row r="489" spans="1:17" x14ac:dyDescent="0.25">
      <c r="A489" s="1">
        <v>4000</v>
      </c>
      <c r="B489" t="s">
        <v>567</v>
      </c>
      <c r="C489">
        <v>16</v>
      </c>
      <c r="D489" t="s">
        <v>796</v>
      </c>
      <c r="E489">
        <v>2021</v>
      </c>
      <c r="F489" t="s">
        <v>793</v>
      </c>
      <c r="G489" t="s">
        <v>10</v>
      </c>
      <c r="H489" t="s">
        <v>949</v>
      </c>
      <c r="I489" t="s">
        <v>972</v>
      </c>
      <c r="J489">
        <v>53.547779037592143</v>
      </c>
      <c r="K489">
        <v>-113.50124716758729</v>
      </c>
      <c r="M489" s="3" t="s">
        <v>64</v>
      </c>
      <c r="N489">
        <f t="shared" si="14"/>
        <v>0</v>
      </c>
      <c r="O489">
        <f>VLOOKUP($G489,Calcs!$A$1:$G$59,6,FALSE)</f>
        <v>19720.335023876538</v>
      </c>
      <c r="P489">
        <f>VLOOKUP($G489,Calcs!$A$1:$G$59,7,FALSE)</f>
        <v>42257.860765449725</v>
      </c>
      <c r="Q489" t="str">
        <f t="shared" si="15"/>
        <v>No Enough Data</v>
      </c>
    </row>
    <row r="490" spans="1:17" x14ac:dyDescent="0.25">
      <c r="A490" s="1">
        <v>4002</v>
      </c>
      <c r="B490" t="s">
        <v>568</v>
      </c>
      <c r="C490">
        <v>8</v>
      </c>
      <c r="D490" t="s">
        <v>785</v>
      </c>
      <c r="E490">
        <v>2021</v>
      </c>
      <c r="F490" t="s">
        <v>788</v>
      </c>
      <c r="G490" t="s">
        <v>42</v>
      </c>
      <c r="H490" t="s">
        <v>946</v>
      </c>
      <c r="I490" t="s">
        <v>1247</v>
      </c>
      <c r="J490">
        <v>51.035996903988703</v>
      </c>
      <c r="K490">
        <v>-114.0711253881454</v>
      </c>
      <c r="M490" s="3" t="s">
        <v>63</v>
      </c>
      <c r="N490">
        <f t="shared" si="14"/>
        <v>0</v>
      </c>
      <c r="O490">
        <f>VLOOKUP($G490,Calcs!$A$1:$G$59,6,FALSE)</f>
        <v>0.17374358974358975</v>
      </c>
      <c r="P490">
        <f>VLOOKUP($G490,Calcs!$A$1:$G$59,7,FALSE)</f>
        <v>0.37230769230769234</v>
      </c>
      <c r="Q490" t="str">
        <f t="shared" si="15"/>
        <v>No Enough Data</v>
      </c>
    </row>
    <row r="491" spans="1:17" x14ac:dyDescent="0.25">
      <c r="A491" s="1">
        <v>4003</v>
      </c>
      <c r="B491" t="s">
        <v>569</v>
      </c>
      <c r="C491">
        <v>16.399999999999999</v>
      </c>
      <c r="D491" t="s">
        <v>785</v>
      </c>
      <c r="E491">
        <v>2020</v>
      </c>
      <c r="F491" t="s">
        <v>788</v>
      </c>
      <c r="G491" t="s">
        <v>42</v>
      </c>
      <c r="H491" t="s">
        <v>946</v>
      </c>
      <c r="I491" t="s">
        <v>1248</v>
      </c>
      <c r="J491">
        <v>50.896882152143078</v>
      </c>
      <c r="K491">
        <v>-113.930556178093</v>
      </c>
      <c r="M491" s="3" t="s">
        <v>63</v>
      </c>
      <c r="N491">
        <f t="shared" si="14"/>
        <v>0</v>
      </c>
      <c r="O491">
        <f>VLOOKUP($G491,Calcs!$A$1:$G$59,6,FALSE)</f>
        <v>0.17374358974358975</v>
      </c>
      <c r="P491">
        <f>VLOOKUP($G491,Calcs!$A$1:$G$59,7,FALSE)</f>
        <v>0.37230769230769234</v>
      </c>
      <c r="Q491" t="str">
        <f t="shared" si="15"/>
        <v>No Enough Data</v>
      </c>
    </row>
    <row r="492" spans="1:17" x14ac:dyDescent="0.25">
      <c r="A492" s="1">
        <v>4004</v>
      </c>
      <c r="B492" t="s">
        <v>570</v>
      </c>
      <c r="C492">
        <v>30</v>
      </c>
      <c r="D492" t="s">
        <v>796</v>
      </c>
      <c r="E492">
        <v>2021</v>
      </c>
      <c r="F492" t="s">
        <v>787</v>
      </c>
      <c r="G492" t="s">
        <v>12</v>
      </c>
      <c r="H492" t="s">
        <v>949</v>
      </c>
      <c r="I492" t="s">
        <v>1249</v>
      </c>
      <c r="J492">
        <v>53.542691831401712</v>
      </c>
      <c r="K492">
        <v>-113.4945899248123</v>
      </c>
      <c r="L492" s="3">
        <v>45000</v>
      </c>
      <c r="M492" s="3" t="s">
        <v>63</v>
      </c>
      <c r="N492">
        <f t="shared" si="14"/>
        <v>0.66666666666666663</v>
      </c>
      <c r="O492">
        <f>VLOOKUP($G492,Calcs!$A$1:$G$59,6,FALSE)</f>
        <v>0.46666666666666662</v>
      </c>
      <c r="P492">
        <f>VLOOKUP($G492,Calcs!$A$1:$G$59,7,FALSE)</f>
        <v>1</v>
      </c>
      <c r="Q492" t="str">
        <f t="shared" si="15"/>
        <v>In the Range</v>
      </c>
    </row>
    <row r="493" spans="1:17" x14ac:dyDescent="0.25">
      <c r="A493" s="1">
        <v>4005</v>
      </c>
      <c r="B493" t="s">
        <v>571</v>
      </c>
      <c r="C493">
        <v>25.7</v>
      </c>
      <c r="D493" t="s">
        <v>785</v>
      </c>
      <c r="E493">
        <v>2021</v>
      </c>
      <c r="F493" t="s">
        <v>788</v>
      </c>
      <c r="G493" t="s">
        <v>42</v>
      </c>
      <c r="H493" t="s">
        <v>946</v>
      </c>
      <c r="I493" t="s">
        <v>1250</v>
      </c>
      <c r="J493">
        <v>51.156712025173597</v>
      </c>
      <c r="K493">
        <v>-113.9565682411194</v>
      </c>
      <c r="M493" s="3" t="s">
        <v>63</v>
      </c>
      <c r="N493">
        <f t="shared" si="14"/>
        <v>0</v>
      </c>
      <c r="O493">
        <f>VLOOKUP($G493,Calcs!$A$1:$G$59,6,FALSE)</f>
        <v>0.17374358974358975</v>
      </c>
      <c r="P493">
        <f>VLOOKUP($G493,Calcs!$A$1:$G$59,7,FALSE)</f>
        <v>0.37230769230769234</v>
      </c>
      <c r="Q493" t="str">
        <f t="shared" si="15"/>
        <v>No Enough Data</v>
      </c>
    </row>
    <row r="494" spans="1:17" x14ac:dyDescent="0.25">
      <c r="A494" s="1">
        <v>4009</v>
      </c>
      <c r="B494" t="s">
        <v>572</v>
      </c>
      <c r="C494">
        <v>9.5</v>
      </c>
      <c r="D494" t="s">
        <v>796</v>
      </c>
      <c r="E494">
        <v>2020</v>
      </c>
      <c r="F494" t="s">
        <v>790</v>
      </c>
      <c r="G494" t="s">
        <v>44</v>
      </c>
      <c r="H494" t="s">
        <v>946</v>
      </c>
      <c r="I494" t="s">
        <v>1251</v>
      </c>
      <c r="J494">
        <v>53.422090497374263</v>
      </c>
      <c r="K494">
        <v>-113.6205840110779</v>
      </c>
      <c r="L494" s="3">
        <v>35000</v>
      </c>
      <c r="M494" s="3" t="s">
        <v>63</v>
      </c>
      <c r="N494">
        <f t="shared" si="14"/>
        <v>0.27142857142857146</v>
      </c>
      <c r="O494">
        <f>VLOOKUP($G494,Calcs!$A$1:$G$59,6,FALSE)</f>
        <v>0.27</v>
      </c>
      <c r="P494">
        <f>VLOOKUP($G494,Calcs!$A$1:$G$59,7,FALSE)</f>
        <v>0.57857142857142863</v>
      </c>
      <c r="Q494" t="str">
        <f t="shared" si="15"/>
        <v>In the Range</v>
      </c>
    </row>
    <row r="495" spans="1:17" x14ac:dyDescent="0.25">
      <c r="A495" s="1">
        <v>4011</v>
      </c>
      <c r="B495" t="s">
        <v>573</v>
      </c>
      <c r="C495">
        <v>5</v>
      </c>
      <c r="D495" t="s">
        <v>796</v>
      </c>
      <c r="E495">
        <v>2020</v>
      </c>
      <c r="F495" t="s">
        <v>787</v>
      </c>
      <c r="G495" t="s">
        <v>12</v>
      </c>
      <c r="H495" t="s">
        <v>946</v>
      </c>
      <c r="I495" t="s">
        <v>1252</v>
      </c>
      <c r="J495">
        <v>53.493011651458261</v>
      </c>
      <c r="K495">
        <v>-113.4966176748276</v>
      </c>
      <c r="M495" s="3" t="s">
        <v>63</v>
      </c>
      <c r="N495">
        <f t="shared" si="14"/>
        <v>0</v>
      </c>
      <c r="O495">
        <f>VLOOKUP($G495,Calcs!$A$1:$G$59,6,FALSE)</f>
        <v>0.46666666666666662</v>
      </c>
      <c r="P495">
        <f>VLOOKUP($G495,Calcs!$A$1:$G$59,7,FALSE)</f>
        <v>1</v>
      </c>
      <c r="Q495" t="str">
        <f t="shared" si="15"/>
        <v>No Enough Data</v>
      </c>
    </row>
    <row r="496" spans="1:17" x14ac:dyDescent="0.25">
      <c r="A496" s="1">
        <v>4014</v>
      </c>
      <c r="B496" t="s">
        <v>574</v>
      </c>
      <c r="C496">
        <v>8.1999999999999993</v>
      </c>
      <c r="D496" t="s">
        <v>785</v>
      </c>
      <c r="E496">
        <v>2020</v>
      </c>
      <c r="F496" t="s">
        <v>787</v>
      </c>
      <c r="G496" t="s">
        <v>12</v>
      </c>
      <c r="H496" t="s">
        <v>946</v>
      </c>
      <c r="I496" t="s">
        <v>1253</v>
      </c>
      <c r="J496">
        <v>51.046840851574693</v>
      </c>
      <c r="K496">
        <v>-114.0633979439735</v>
      </c>
      <c r="M496" s="3" t="s">
        <v>63</v>
      </c>
      <c r="N496">
        <f t="shared" si="14"/>
        <v>0</v>
      </c>
      <c r="O496">
        <f>VLOOKUP($G496,Calcs!$A$1:$G$59,6,FALSE)</f>
        <v>0.46666666666666662</v>
      </c>
      <c r="P496">
        <f>VLOOKUP($G496,Calcs!$A$1:$G$59,7,FALSE)</f>
        <v>1</v>
      </c>
      <c r="Q496" t="str">
        <f t="shared" si="15"/>
        <v>No Enough Data</v>
      </c>
    </row>
    <row r="497" spans="1:17" x14ac:dyDescent="0.25">
      <c r="A497" s="1">
        <v>4017</v>
      </c>
      <c r="B497" t="s">
        <v>575</v>
      </c>
      <c r="C497">
        <v>19.8</v>
      </c>
      <c r="D497" t="s">
        <v>785</v>
      </c>
      <c r="E497">
        <v>2021</v>
      </c>
      <c r="F497" t="s">
        <v>801</v>
      </c>
      <c r="G497" t="s">
        <v>29</v>
      </c>
      <c r="H497" t="s">
        <v>946</v>
      </c>
      <c r="I497" t="s">
        <v>1254</v>
      </c>
      <c r="J497">
        <v>51.177145815632493</v>
      </c>
      <c r="K497">
        <v>-114.10182327032091</v>
      </c>
      <c r="M497" s="3" t="s">
        <v>63</v>
      </c>
      <c r="N497">
        <f t="shared" si="14"/>
        <v>0</v>
      </c>
      <c r="O497">
        <f>VLOOKUP($G497,Calcs!$A$1:$G$59,6,FALSE)</f>
        <v>0.30570776255707754</v>
      </c>
      <c r="P497">
        <f>VLOOKUP($G497,Calcs!$A$1:$G$59,7,FALSE)</f>
        <v>0.65508806262230912</v>
      </c>
      <c r="Q497" t="str">
        <f t="shared" si="15"/>
        <v>No Enough Data</v>
      </c>
    </row>
    <row r="498" spans="1:17" x14ac:dyDescent="0.25">
      <c r="A498" s="1">
        <v>4018</v>
      </c>
      <c r="B498" t="s">
        <v>576</v>
      </c>
      <c r="C498">
        <v>50</v>
      </c>
      <c r="D498" t="s">
        <v>914</v>
      </c>
      <c r="E498">
        <v>2025</v>
      </c>
      <c r="F498" t="s">
        <v>788</v>
      </c>
      <c r="G498" t="s">
        <v>27</v>
      </c>
      <c r="H498" t="s">
        <v>949</v>
      </c>
      <c r="I498" t="s">
        <v>1255</v>
      </c>
      <c r="J498">
        <v>54.681325516986107</v>
      </c>
      <c r="K498">
        <v>-111.9076824188232</v>
      </c>
      <c r="M498" s="3" t="s">
        <v>63</v>
      </c>
      <c r="N498">
        <f t="shared" si="14"/>
        <v>0</v>
      </c>
      <c r="O498">
        <f>VLOOKUP($G498,Calcs!$A$1:$G$59,6,FALSE)</f>
        <v>0</v>
      </c>
      <c r="P498">
        <f>VLOOKUP($G498,Calcs!$A$1:$G$59,7,FALSE)</f>
        <v>0</v>
      </c>
      <c r="Q498" t="str">
        <f t="shared" si="15"/>
        <v>No Enough Data</v>
      </c>
    </row>
    <row r="499" spans="1:17" x14ac:dyDescent="0.25">
      <c r="A499" s="1">
        <v>4019</v>
      </c>
      <c r="B499" t="s">
        <v>577</v>
      </c>
      <c r="C499">
        <v>298</v>
      </c>
      <c r="D499" t="s">
        <v>867</v>
      </c>
      <c r="E499">
        <v>2021</v>
      </c>
      <c r="F499" t="s">
        <v>844</v>
      </c>
      <c r="G499" t="s">
        <v>30</v>
      </c>
      <c r="H499" t="s">
        <v>949</v>
      </c>
      <c r="I499" t="s">
        <v>1256</v>
      </c>
      <c r="J499">
        <v>53.739270631560537</v>
      </c>
      <c r="K499">
        <v>-113.1653594970703</v>
      </c>
      <c r="L499" s="3">
        <v>130000</v>
      </c>
      <c r="M499" s="3" t="s">
        <v>68</v>
      </c>
      <c r="N499">
        <f t="shared" si="14"/>
        <v>2.2923076923076926</v>
      </c>
      <c r="O499">
        <f>VLOOKUP($G499,Calcs!$A$1:$G$59,6,FALSE)</f>
        <v>1607.1944249960923</v>
      </c>
      <c r="P499">
        <f>VLOOKUP($G499,Calcs!$A$1:$G$59,7,FALSE)</f>
        <v>3443.9880535630555</v>
      </c>
      <c r="Q499" t="str">
        <f t="shared" si="15"/>
        <v>Too Cheap</v>
      </c>
    </row>
    <row r="500" spans="1:17" x14ac:dyDescent="0.25">
      <c r="A500" s="1">
        <v>4022</v>
      </c>
      <c r="B500" t="s">
        <v>578</v>
      </c>
      <c r="C500">
        <v>10.1</v>
      </c>
      <c r="D500" t="s">
        <v>796</v>
      </c>
      <c r="E500">
        <v>2021</v>
      </c>
      <c r="F500" t="s">
        <v>788</v>
      </c>
      <c r="G500" t="s">
        <v>27</v>
      </c>
      <c r="H500" t="s">
        <v>946</v>
      </c>
      <c r="I500" t="s">
        <v>1092</v>
      </c>
      <c r="J500">
        <v>53.529620680515578</v>
      </c>
      <c r="K500">
        <v>-113.45666885375979</v>
      </c>
      <c r="M500" s="3" t="s">
        <v>63</v>
      </c>
      <c r="N500">
        <f t="shared" si="14"/>
        <v>0</v>
      </c>
      <c r="O500">
        <f>VLOOKUP($G500,Calcs!$A$1:$G$59,6,FALSE)</f>
        <v>0</v>
      </c>
      <c r="P500">
        <f>VLOOKUP($G500,Calcs!$A$1:$G$59,7,FALSE)</f>
        <v>0</v>
      </c>
      <c r="Q500" t="str">
        <f t="shared" si="15"/>
        <v>No Enough Data</v>
      </c>
    </row>
    <row r="501" spans="1:17" x14ac:dyDescent="0.25">
      <c r="A501" s="1">
        <v>4024</v>
      </c>
      <c r="B501" t="s">
        <v>579</v>
      </c>
      <c r="C501">
        <v>11</v>
      </c>
      <c r="D501" t="s">
        <v>852</v>
      </c>
      <c r="E501">
        <v>2022</v>
      </c>
      <c r="F501" t="s">
        <v>788</v>
      </c>
      <c r="G501" t="s">
        <v>27</v>
      </c>
      <c r="H501" t="s">
        <v>949</v>
      </c>
      <c r="I501" t="s">
        <v>1102</v>
      </c>
      <c r="J501">
        <v>49.694028554025593</v>
      </c>
      <c r="K501">
        <v>-112.833012342453</v>
      </c>
      <c r="M501" s="3" t="s">
        <v>63</v>
      </c>
      <c r="N501">
        <f t="shared" si="14"/>
        <v>0</v>
      </c>
      <c r="O501">
        <f>VLOOKUP($G501,Calcs!$A$1:$G$59,6,FALSE)</f>
        <v>0</v>
      </c>
      <c r="P501">
        <f>VLOOKUP($G501,Calcs!$A$1:$G$59,7,FALSE)</f>
        <v>0</v>
      </c>
      <c r="Q501" t="str">
        <f t="shared" si="15"/>
        <v>No Enough Data</v>
      </c>
    </row>
    <row r="502" spans="1:17" x14ac:dyDescent="0.25">
      <c r="A502" s="1">
        <v>4025</v>
      </c>
      <c r="B502" t="s">
        <v>580</v>
      </c>
      <c r="C502">
        <v>55</v>
      </c>
      <c r="D502" t="s">
        <v>785</v>
      </c>
      <c r="E502">
        <v>2023</v>
      </c>
      <c r="F502" t="s">
        <v>793</v>
      </c>
      <c r="G502" t="s">
        <v>10</v>
      </c>
      <c r="H502" t="s">
        <v>946</v>
      </c>
      <c r="I502" t="s">
        <v>960</v>
      </c>
      <c r="J502">
        <v>51.037872737076768</v>
      </c>
      <c r="K502">
        <v>-114.0590500831604</v>
      </c>
      <c r="M502" s="3" t="s">
        <v>64</v>
      </c>
      <c r="N502">
        <f t="shared" si="14"/>
        <v>0</v>
      </c>
      <c r="O502">
        <f>VLOOKUP($G502,Calcs!$A$1:$G$59,6,FALSE)</f>
        <v>19720.335023876538</v>
      </c>
      <c r="P502">
        <f>VLOOKUP($G502,Calcs!$A$1:$G$59,7,FALSE)</f>
        <v>42257.860765449725</v>
      </c>
      <c r="Q502" t="str">
        <f t="shared" si="15"/>
        <v>No Enough Data</v>
      </c>
    </row>
    <row r="503" spans="1:17" x14ac:dyDescent="0.25">
      <c r="A503" s="1">
        <v>4026</v>
      </c>
      <c r="B503" t="s">
        <v>581</v>
      </c>
      <c r="C503">
        <v>60</v>
      </c>
      <c r="D503" t="s">
        <v>785</v>
      </c>
      <c r="E503">
        <v>2023</v>
      </c>
      <c r="F503" t="s">
        <v>793</v>
      </c>
      <c r="G503" t="s">
        <v>11</v>
      </c>
      <c r="H503" t="s">
        <v>946</v>
      </c>
      <c r="I503" t="s">
        <v>960</v>
      </c>
      <c r="J503">
        <v>51.038452767441427</v>
      </c>
      <c r="K503">
        <v>-114.0582132339478</v>
      </c>
      <c r="M503" s="3" t="s">
        <v>63</v>
      </c>
      <c r="N503">
        <f t="shared" si="14"/>
        <v>0</v>
      </c>
      <c r="O503">
        <f>VLOOKUP($G503,Calcs!$A$1:$G$59,6,FALSE)</f>
        <v>141651.28205128203</v>
      </c>
      <c r="P503">
        <f>VLOOKUP($G503,Calcs!$A$1:$G$59,7,FALSE)</f>
        <v>303538.4615384615</v>
      </c>
      <c r="Q503" t="str">
        <f t="shared" si="15"/>
        <v>No Enough Data</v>
      </c>
    </row>
    <row r="504" spans="1:17" x14ac:dyDescent="0.25">
      <c r="A504" s="1">
        <v>4027</v>
      </c>
      <c r="B504" t="s">
        <v>582</v>
      </c>
      <c r="C504">
        <v>50.5</v>
      </c>
      <c r="D504" t="s">
        <v>818</v>
      </c>
      <c r="E504">
        <v>2024</v>
      </c>
      <c r="F504" t="s">
        <v>801</v>
      </c>
      <c r="G504" t="s">
        <v>25</v>
      </c>
      <c r="H504" t="s">
        <v>949</v>
      </c>
      <c r="I504" t="s">
        <v>989</v>
      </c>
      <c r="J504">
        <v>51.285802818750398</v>
      </c>
      <c r="K504">
        <v>-114.0143644809723</v>
      </c>
      <c r="M504" s="3" t="s">
        <v>63</v>
      </c>
      <c r="N504">
        <f t="shared" si="14"/>
        <v>0</v>
      </c>
      <c r="O504">
        <f>VLOOKUP($G504,Calcs!$A$1:$G$59,6,FALSE)</f>
        <v>0</v>
      </c>
      <c r="P504">
        <f>VLOOKUP($G504,Calcs!$A$1:$G$59,7,FALSE)</f>
        <v>0</v>
      </c>
      <c r="Q504" t="str">
        <f t="shared" si="15"/>
        <v>No Enough Data</v>
      </c>
    </row>
    <row r="505" spans="1:17" x14ac:dyDescent="0.25">
      <c r="A505" s="1">
        <v>4028</v>
      </c>
      <c r="B505" t="s">
        <v>583</v>
      </c>
      <c r="C505">
        <v>9.5</v>
      </c>
      <c r="D505" t="s">
        <v>796</v>
      </c>
      <c r="E505">
        <v>2020</v>
      </c>
      <c r="F505" t="s">
        <v>790</v>
      </c>
      <c r="G505" t="s">
        <v>44</v>
      </c>
      <c r="H505" t="s">
        <v>946</v>
      </c>
      <c r="I505" t="s">
        <v>1251</v>
      </c>
      <c r="J505">
        <v>53.613310310368888</v>
      </c>
      <c r="K505">
        <v>-113.4003210067749</v>
      </c>
      <c r="M505" s="3" t="s">
        <v>63</v>
      </c>
      <c r="N505">
        <f t="shared" si="14"/>
        <v>0</v>
      </c>
      <c r="O505">
        <f>VLOOKUP($G505,Calcs!$A$1:$G$59,6,FALSE)</f>
        <v>0.27</v>
      </c>
      <c r="P505">
        <f>VLOOKUP($G505,Calcs!$A$1:$G$59,7,FALSE)</f>
        <v>0.57857142857142863</v>
      </c>
      <c r="Q505" t="str">
        <f t="shared" si="15"/>
        <v>No Enough Data</v>
      </c>
    </row>
    <row r="506" spans="1:17" x14ac:dyDescent="0.25">
      <c r="A506" s="1">
        <v>4029</v>
      </c>
      <c r="B506" t="s">
        <v>584</v>
      </c>
      <c r="C506">
        <v>7.8</v>
      </c>
      <c r="D506" t="s">
        <v>785</v>
      </c>
      <c r="E506">
        <v>2021</v>
      </c>
      <c r="F506" t="s">
        <v>787</v>
      </c>
      <c r="G506" t="s">
        <v>12</v>
      </c>
      <c r="H506" t="s">
        <v>946</v>
      </c>
      <c r="I506" t="s">
        <v>1257</v>
      </c>
      <c r="J506">
        <v>51.047272609759148</v>
      </c>
      <c r="K506">
        <v>-114.06495094299321</v>
      </c>
      <c r="M506" s="3" t="s">
        <v>63</v>
      </c>
      <c r="N506">
        <f t="shared" si="14"/>
        <v>0</v>
      </c>
      <c r="O506">
        <f>VLOOKUP($G506,Calcs!$A$1:$G$59,6,FALSE)</f>
        <v>0.46666666666666662</v>
      </c>
      <c r="P506">
        <f>VLOOKUP($G506,Calcs!$A$1:$G$59,7,FALSE)</f>
        <v>1</v>
      </c>
      <c r="Q506" t="str">
        <f t="shared" si="15"/>
        <v>No Enough Data</v>
      </c>
    </row>
    <row r="507" spans="1:17" x14ac:dyDescent="0.25">
      <c r="A507" s="1">
        <v>4030</v>
      </c>
      <c r="B507" t="s">
        <v>585</v>
      </c>
      <c r="C507">
        <v>5.3</v>
      </c>
      <c r="D507" t="s">
        <v>796</v>
      </c>
      <c r="E507">
        <v>2021</v>
      </c>
      <c r="F507" t="s">
        <v>786</v>
      </c>
      <c r="G507" t="s">
        <v>3</v>
      </c>
      <c r="H507" t="s">
        <v>946</v>
      </c>
      <c r="I507" t="s">
        <v>1258</v>
      </c>
      <c r="J507">
        <v>53.554835813690246</v>
      </c>
      <c r="K507">
        <v>-113.515419960022</v>
      </c>
      <c r="M507" s="3" t="s">
        <v>63</v>
      </c>
      <c r="N507">
        <f t="shared" si="14"/>
        <v>0</v>
      </c>
      <c r="O507">
        <f>VLOOKUP($G507,Calcs!$A$1:$G$59,6,FALSE)</f>
        <v>0.30309164537738104</v>
      </c>
      <c r="P507">
        <f>VLOOKUP($G507,Calcs!$A$1:$G$59,7,FALSE)</f>
        <v>0.64948209723724515</v>
      </c>
      <c r="Q507" t="str">
        <f t="shared" si="15"/>
        <v>No Enough Data</v>
      </c>
    </row>
    <row r="508" spans="1:17" x14ac:dyDescent="0.25">
      <c r="A508" s="1">
        <v>4031</v>
      </c>
      <c r="B508" t="s">
        <v>586</v>
      </c>
      <c r="C508">
        <v>10</v>
      </c>
      <c r="D508" t="s">
        <v>796</v>
      </c>
      <c r="E508">
        <v>2021</v>
      </c>
      <c r="F508" t="s">
        <v>790</v>
      </c>
      <c r="G508" t="s">
        <v>8</v>
      </c>
      <c r="H508" t="s">
        <v>946</v>
      </c>
      <c r="I508" t="s">
        <v>972</v>
      </c>
      <c r="J508">
        <v>53.535174796868127</v>
      </c>
      <c r="K508">
        <v>-113.4959578514099</v>
      </c>
      <c r="M508" s="3" t="s">
        <v>63</v>
      </c>
      <c r="N508">
        <f t="shared" si="14"/>
        <v>0</v>
      </c>
      <c r="O508">
        <f>VLOOKUP($G508,Calcs!$A$1:$G$59,6,FALSE)</f>
        <v>1.2093770070648682</v>
      </c>
      <c r="P508">
        <f>VLOOKUP($G508,Calcs!$A$1:$G$59,7,FALSE)</f>
        <v>2.5915221579961463</v>
      </c>
      <c r="Q508" t="str">
        <f t="shared" si="15"/>
        <v>No Enough Data</v>
      </c>
    </row>
    <row r="509" spans="1:17" x14ac:dyDescent="0.25">
      <c r="A509" s="1">
        <v>4032</v>
      </c>
      <c r="B509" t="s">
        <v>587</v>
      </c>
      <c r="C509">
        <v>6.8</v>
      </c>
      <c r="D509" t="s">
        <v>785</v>
      </c>
      <c r="E509">
        <v>2020</v>
      </c>
      <c r="F509" t="s">
        <v>786</v>
      </c>
      <c r="G509" t="s">
        <v>14</v>
      </c>
      <c r="H509" t="s">
        <v>946</v>
      </c>
      <c r="I509" t="s">
        <v>1236</v>
      </c>
      <c r="J509">
        <v>50.861376697872387</v>
      </c>
      <c r="K509">
        <v>-114.02583360672</v>
      </c>
      <c r="M509" s="3" t="s">
        <v>63</v>
      </c>
      <c r="N509">
        <f t="shared" si="14"/>
        <v>0</v>
      </c>
      <c r="O509">
        <f>VLOOKUP($G509,Calcs!$A$1:$G$59,6,FALSE)</f>
        <v>0.18333333333333332</v>
      </c>
      <c r="P509">
        <f>VLOOKUP($G509,Calcs!$A$1:$G$59,7,FALSE)</f>
        <v>0.3928571428571429</v>
      </c>
      <c r="Q509" t="str">
        <f t="shared" si="15"/>
        <v>No Enough Data</v>
      </c>
    </row>
    <row r="510" spans="1:17" x14ac:dyDescent="0.25">
      <c r="A510" s="1">
        <v>4035</v>
      </c>
      <c r="B510" t="s">
        <v>588</v>
      </c>
      <c r="C510">
        <v>30</v>
      </c>
      <c r="D510" t="s">
        <v>915</v>
      </c>
      <c r="E510">
        <v>2021</v>
      </c>
      <c r="F510" t="s">
        <v>795</v>
      </c>
      <c r="G510" t="s">
        <v>53</v>
      </c>
      <c r="H510" t="s">
        <v>946</v>
      </c>
      <c r="I510" t="s">
        <v>1210</v>
      </c>
      <c r="J510">
        <v>53.347734527324093</v>
      </c>
      <c r="K510">
        <v>-110.82329750061039</v>
      </c>
      <c r="L510" s="3">
        <v>34000</v>
      </c>
      <c r="M510" s="3" t="s">
        <v>68</v>
      </c>
      <c r="N510">
        <f t="shared" si="14"/>
        <v>0.88235294117647067</v>
      </c>
      <c r="O510">
        <f>VLOOKUP($G510,Calcs!$A$1:$G$59,6,FALSE)</f>
        <v>0.54268613502380703</v>
      </c>
      <c r="P510">
        <f>VLOOKUP($G510,Calcs!$A$1:$G$59,7,FALSE)</f>
        <v>1.1628988607653008</v>
      </c>
      <c r="Q510" t="str">
        <f t="shared" si="15"/>
        <v>In the Range</v>
      </c>
    </row>
    <row r="511" spans="1:17" x14ac:dyDescent="0.25">
      <c r="A511" s="1">
        <v>4037</v>
      </c>
      <c r="B511" t="s">
        <v>589</v>
      </c>
      <c r="C511">
        <v>22.9</v>
      </c>
      <c r="D511" t="s">
        <v>796</v>
      </c>
      <c r="E511">
        <v>2020</v>
      </c>
      <c r="F511" t="s">
        <v>788</v>
      </c>
      <c r="G511" t="s">
        <v>42</v>
      </c>
      <c r="H511" t="s">
        <v>946</v>
      </c>
      <c r="I511" t="s">
        <v>1259</v>
      </c>
      <c r="J511">
        <v>53.563483188622072</v>
      </c>
      <c r="K511">
        <v>-113.5432720184326</v>
      </c>
      <c r="M511" s="3" t="s">
        <v>63</v>
      </c>
      <c r="N511">
        <f t="shared" si="14"/>
        <v>0</v>
      </c>
      <c r="O511">
        <f>VLOOKUP($G511,Calcs!$A$1:$G$59,6,FALSE)</f>
        <v>0.17374358974358975</v>
      </c>
      <c r="P511">
        <f>VLOOKUP($G511,Calcs!$A$1:$G$59,7,FALSE)</f>
        <v>0.37230769230769234</v>
      </c>
      <c r="Q511" t="str">
        <f t="shared" si="15"/>
        <v>No Enough Data</v>
      </c>
    </row>
    <row r="512" spans="1:17" x14ac:dyDescent="0.25">
      <c r="A512" s="1">
        <v>4038</v>
      </c>
      <c r="B512" t="s">
        <v>590</v>
      </c>
      <c r="C512">
        <v>24.5</v>
      </c>
      <c r="D512" t="s">
        <v>785</v>
      </c>
      <c r="E512">
        <v>2021</v>
      </c>
      <c r="F512" t="s">
        <v>788</v>
      </c>
      <c r="G512" t="s">
        <v>42</v>
      </c>
      <c r="H512" t="s">
        <v>946</v>
      </c>
      <c r="I512" t="s">
        <v>1260</v>
      </c>
      <c r="J512">
        <v>51.06394714047542</v>
      </c>
      <c r="K512">
        <v>-114.2061424255371</v>
      </c>
      <c r="M512" s="3" t="s">
        <v>63</v>
      </c>
      <c r="N512">
        <f t="shared" si="14"/>
        <v>0</v>
      </c>
      <c r="O512">
        <f>VLOOKUP($G512,Calcs!$A$1:$G$59,6,FALSE)</f>
        <v>0.17374358974358975</v>
      </c>
      <c r="P512">
        <f>VLOOKUP($G512,Calcs!$A$1:$G$59,7,FALSE)</f>
        <v>0.37230769230769234</v>
      </c>
      <c r="Q512" t="str">
        <f t="shared" si="15"/>
        <v>No Enough Data</v>
      </c>
    </row>
    <row r="513" spans="1:17" x14ac:dyDescent="0.25">
      <c r="A513" s="1">
        <v>4039</v>
      </c>
      <c r="B513" t="s">
        <v>591</v>
      </c>
      <c r="C513">
        <v>20</v>
      </c>
      <c r="D513" t="s">
        <v>852</v>
      </c>
      <c r="E513">
        <v>2021</v>
      </c>
      <c r="F513" t="s">
        <v>801</v>
      </c>
      <c r="G513" t="s">
        <v>29</v>
      </c>
      <c r="H513" t="s">
        <v>946</v>
      </c>
      <c r="I513" t="s">
        <v>1261</v>
      </c>
      <c r="J513">
        <v>49.664711917994588</v>
      </c>
      <c r="K513">
        <v>-112.7741003036499</v>
      </c>
      <c r="L513" s="3">
        <v>42000</v>
      </c>
      <c r="M513" s="3" t="s">
        <v>63</v>
      </c>
      <c r="N513">
        <f t="shared" si="14"/>
        <v>0.47619047619047616</v>
      </c>
      <c r="O513">
        <f>VLOOKUP($G513,Calcs!$A$1:$G$59,6,FALSE)</f>
        <v>0.30570776255707754</v>
      </c>
      <c r="P513">
        <f>VLOOKUP($G513,Calcs!$A$1:$G$59,7,FALSE)</f>
        <v>0.65508806262230912</v>
      </c>
      <c r="Q513" t="str">
        <f t="shared" si="15"/>
        <v>In the Range</v>
      </c>
    </row>
    <row r="514" spans="1:17" x14ac:dyDescent="0.25">
      <c r="A514" s="1">
        <v>4040</v>
      </c>
      <c r="B514" t="s">
        <v>592</v>
      </c>
      <c r="C514">
        <v>900</v>
      </c>
      <c r="D514" t="s">
        <v>916</v>
      </c>
      <c r="E514">
        <v>2023</v>
      </c>
      <c r="F514" t="s">
        <v>844</v>
      </c>
      <c r="G514" t="s">
        <v>30</v>
      </c>
      <c r="H514" t="s">
        <v>949</v>
      </c>
      <c r="I514" t="s">
        <v>1262</v>
      </c>
      <c r="J514">
        <v>53.853115153472842</v>
      </c>
      <c r="K514">
        <v>-116.5869140625</v>
      </c>
      <c r="L514" s="3">
        <v>309</v>
      </c>
      <c r="M514" s="3" t="s">
        <v>66</v>
      </c>
      <c r="N514">
        <f t="shared" ref="N514:N577" si="16">IFERROR(C514/L514*1000,0)</f>
        <v>2912.6213592233012</v>
      </c>
      <c r="O514">
        <f>VLOOKUP($G514,Calcs!$A$1:$G$59,6,FALSE)</f>
        <v>1607.1944249960923</v>
      </c>
      <c r="P514">
        <f>VLOOKUP($G514,Calcs!$A$1:$G$59,7,FALSE)</f>
        <v>3443.9880535630555</v>
      </c>
      <c r="Q514" t="str">
        <f t="shared" si="15"/>
        <v>In the Range</v>
      </c>
    </row>
    <row r="515" spans="1:17" x14ac:dyDescent="0.25">
      <c r="A515" s="1">
        <v>4041</v>
      </c>
      <c r="B515" t="s">
        <v>593</v>
      </c>
      <c r="C515">
        <v>300</v>
      </c>
      <c r="D515" t="s">
        <v>815</v>
      </c>
      <c r="E515">
        <v>2022</v>
      </c>
      <c r="F515" t="s">
        <v>844</v>
      </c>
      <c r="G515" t="s">
        <v>30</v>
      </c>
      <c r="H515" t="s">
        <v>949</v>
      </c>
      <c r="I515" t="s">
        <v>1262</v>
      </c>
      <c r="J515">
        <v>54.537671521471218</v>
      </c>
      <c r="K515">
        <v>-117.103271484375</v>
      </c>
      <c r="L515" s="3">
        <v>160</v>
      </c>
      <c r="M515" s="3" t="s">
        <v>66</v>
      </c>
      <c r="N515">
        <f t="shared" si="16"/>
        <v>1875</v>
      </c>
      <c r="O515">
        <f>VLOOKUP($G515,Calcs!$A$1:$G$59,6,FALSE)</f>
        <v>1607.1944249960923</v>
      </c>
      <c r="P515">
        <f>VLOOKUP($G515,Calcs!$A$1:$G$59,7,FALSE)</f>
        <v>3443.9880535630555</v>
      </c>
      <c r="Q515" t="str">
        <f t="shared" ref="Q515:Q578" si="17">IF(N515=0,"No Enough Data",IF(N515&lt;O515,"Too Cheap",IF(N515&gt;P515,"Too Expensive","In the Range")))</f>
        <v>In the Range</v>
      </c>
    </row>
    <row r="516" spans="1:17" x14ac:dyDescent="0.25">
      <c r="A516" s="1">
        <v>4042</v>
      </c>
      <c r="B516" t="s">
        <v>594</v>
      </c>
      <c r="C516">
        <v>21.5</v>
      </c>
      <c r="D516" t="s">
        <v>785</v>
      </c>
      <c r="E516">
        <v>2020</v>
      </c>
      <c r="F516" t="s">
        <v>790</v>
      </c>
      <c r="G516" t="s">
        <v>8</v>
      </c>
      <c r="H516" t="s">
        <v>949</v>
      </c>
      <c r="I516" t="s">
        <v>1263</v>
      </c>
      <c r="J516">
        <v>50.982519382779273</v>
      </c>
      <c r="K516">
        <v>-114.0589642524719</v>
      </c>
      <c r="M516" s="3" t="s">
        <v>63</v>
      </c>
      <c r="N516">
        <f t="shared" si="16"/>
        <v>0</v>
      </c>
      <c r="O516">
        <f>VLOOKUP($G516,Calcs!$A$1:$G$59,6,FALSE)</f>
        <v>1.2093770070648682</v>
      </c>
      <c r="P516">
        <f>VLOOKUP($G516,Calcs!$A$1:$G$59,7,FALSE)</f>
        <v>2.5915221579961463</v>
      </c>
      <c r="Q516" t="str">
        <f t="shared" si="17"/>
        <v>No Enough Data</v>
      </c>
    </row>
    <row r="517" spans="1:17" x14ac:dyDescent="0.25">
      <c r="A517" s="1">
        <v>4043</v>
      </c>
      <c r="B517" t="s">
        <v>595</v>
      </c>
      <c r="C517">
        <v>9.3000000000000007</v>
      </c>
      <c r="D517" t="s">
        <v>789</v>
      </c>
      <c r="E517">
        <v>2021</v>
      </c>
      <c r="F517" t="s">
        <v>801</v>
      </c>
      <c r="G517" t="s">
        <v>20</v>
      </c>
      <c r="H517" t="s">
        <v>946</v>
      </c>
      <c r="I517" t="s">
        <v>789</v>
      </c>
      <c r="J517">
        <v>50.971873351688167</v>
      </c>
      <c r="K517">
        <v>-113.67455005645751</v>
      </c>
      <c r="L517" s="3">
        <v>15000</v>
      </c>
      <c r="M517" s="3" t="s">
        <v>63</v>
      </c>
      <c r="N517">
        <f t="shared" si="16"/>
        <v>0.62</v>
      </c>
      <c r="O517">
        <f>VLOOKUP($G517,Calcs!$A$1:$G$59,6,FALSE)</f>
        <v>1.4873122195022439</v>
      </c>
      <c r="P517">
        <f>VLOOKUP($G517,Calcs!$A$1:$G$59,7,FALSE)</f>
        <v>3.1870976132190947</v>
      </c>
      <c r="Q517" t="str">
        <f t="shared" si="17"/>
        <v>Too Cheap</v>
      </c>
    </row>
    <row r="518" spans="1:17" x14ac:dyDescent="0.25">
      <c r="A518" s="1">
        <v>4044</v>
      </c>
      <c r="B518" t="s">
        <v>596</v>
      </c>
      <c r="C518">
        <v>115</v>
      </c>
      <c r="D518" t="s">
        <v>785</v>
      </c>
      <c r="E518">
        <v>2021</v>
      </c>
      <c r="F518" t="s">
        <v>790</v>
      </c>
      <c r="G518" t="s">
        <v>8</v>
      </c>
      <c r="H518" t="s">
        <v>949</v>
      </c>
      <c r="I518" t="s">
        <v>1264</v>
      </c>
      <c r="J518">
        <v>51.044935487041293</v>
      </c>
      <c r="K518">
        <v>-114.0613031387329</v>
      </c>
      <c r="M518" s="3" t="s">
        <v>63</v>
      </c>
      <c r="N518">
        <f t="shared" si="16"/>
        <v>0</v>
      </c>
      <c r="O518">
        <f>VLOOKUP($G518,Calcs!$A$1:$G$59,6,FALSE)</f>
        <v>1.2093770070648682</v>
      </c>
      <c r="P518">
        <f>VLOOKUP($G518,Calcs!$A$1:$G$59,7,FALSE)</f>
        <v>2.5915221579961463</v>
      </c>
      <c r="Q518" t="str">
        <f t="shared" si="17"/>
        <v>No Enough Data</v>
      </c>
    </row>
    <row r="519" spans="1:17" x14ac:dyDescent="0.25">
      <c r="A519" s="1">
        <v>4045</v>
      </c>
      <c r="B519" t="s">
        <v>597</v>
      </c>
      <c r="C519">
        <v>120</v>
      </c>
      <c r="D519" t="s">
        <v>917</v>
      </c>
      <c r="E519">
        <v>2021</v>
      </c>
      <c r="F519" t="s">
        <v>793</v>
      </c>
      <c r="G519" t="s">
        <v>10</v>
      </c>
      <c r="H519" t="s">
        <v>949</v>
      </c>
      <c r="I519" t="s">
        <v>978</v>
      </c>
      <c r="J519">
        <v>55.14140809981275</v>
      </c>
      <c r="K519">
        <v>-118.8204002380371</v>
      </c>
      <c r="M519" s="3" t="s">
        <v>64</v>
      </c>
      <c r="N519">
        <f t="shared" si="16"/>
        <v>0</v>
      </c>
      <c r="O519">
        <f>VLOOKUP($G519,Calcs!$A$1:$G$59,6,FALSE)</f>
        <v>19720.335023876538</v>
      </c>
      <c r="P519">
        <f>VLOOKUP($G519,Calcs!$A$1:$G$59,7,FALSE)</f>
        <v>42257.860765449725</v>
      </c>
      <c r="Q519" t="str">
        <f t="shared" si="17"/>
        <v>No Enough Data</v>
      </c>
    </row>
    <row r="520" spans="1:17" x14ac:dyDescent="0.25">
      <c r="A520" s="1">
        <v>4046</v>
      </c>
      <c r="B520" t="s">
        <v>598</v>
      </c>
      <c r="C520">
        <v>45</v>
      </c>
      <c r="D520" t="s">
        <v>789</v>
      </c>
      <c r="E520">
        <v>2022</v>
      </c>
      <c r="F520" t="s">
        <v>790</v>
      </c>
      <c r="G520" t="s">
        <v>43</v>
      </c>
      <c r="H520" t="s">
        <v>949</v>
      </c>
      <c r="I520" t="s">
        <v>1188</v>
      </c>
      <c r="J520">
        <v>51.113612872264532</v>
      </c>
      <c r="K520">
        <v>-114.3961715698242</v>
      </c>
      <c r="M520" s="3" t="s">
        <v>63</v>
      </c>
      <c r="N520">
        <f t="shared" si="16"/>
        <v>0</v>
      </c>
      <c r="O520">
        <f>VLOOKUP($G520,Calcs!$A$1:$G$59,6,FALSE)</f>
        <v>0.51333333333333331</v>
      </c>
      <c r="P520">
        <f>VLOOKUP($G520,Calcs!$A$1:$G$59,7,FALSE)</f>
        <v>1.1000000000000001</v>
      </c>
      <c r="Q520" t="str">
        <f t="shared" si="17"/>
        <v>No Enough Data</v>
      </c>
    </row>
    <row r="521" spans="1:17" x14ac:dyDescent="0.25">
      <c r="A521" s="1">
        <v>4047</v>
      </c>
      <c r="B521" t="s">
        <v>599</v>
      </c>
      <c r="C521">
        <v>17.100000000000001</v>
      </c>
      <c r="D521" t="s">
        <v>785</v>
      </c>
      <c r="E521">
        <v>2021</v>
      </c>
      <c r="F521" t="s">
        <v>787</v>
      </c>
      <c r="G521" t="s">
        <v>4</v>
      </c>
      <c r="H521" t="s">
        <v>946</v>
      </c>
      <c r="I521" t="s">
        <v>1265</v>
      </c>
      <c r="J521">
        <v>50.97395659999269</v>
      </c>
      <c r="K521">
        <v>-113.99347543716431</v>
      </c>
      <c r="M521" s="3" t="s">
        <v>63</v>
      </c>
      <c r="N521">
        <f t="shared" si="16"/>
        <v>0</v>
      </c>
      <c r="O521">
        <f>VLOOKUP($G521,Calcs!$A$1:$G$59,6,FALSE)</f>
        <v>0.18655918729741774</v>
      </c>
      <c r="P521">
        <f>VLOOKUP($G521,Calcs!$A$1:$G$59,7,FALSE)</f>
        <v>0.39976968706589522</v>
      </c>
      <c r="Q521" t="str">
        <f t="shared" si="17"/>
        <v>No Enough Data</v>
      </c>
    </row>
    <row r="522" spans="1:17" x14ac:dyDescent="0.25">
      <c r="A522" s="1">
        <v>4048</v>
      </c>
      <c r="B522" t="s">
        <v>600</v>
      </c>
      <c r="C522">
        <v>9.5</v>
      </c>
      <c r="D522" t="s">
        <v>796</v>
      </c>
      <c r="E522">
        <v>2020</v>
      </c>
      <c r="F522" t="s">
        <v>788</v>
      </c>
      <c r="G522" t="s">
        <v>42</v>
      </c>
      <c r="H522" t="s">
        <v>946</v>
      </c>
      <c r="I522" t="s">
        <v>1266</v>
      </c>
      <c r="J522">
        <v>53.544738407032114</v>
      </c>
      <c r="K522">
        <v>-113.5153663158417</v>
      </c>
      <c r="M522" s="3" t="s">
        <v>63</v>
      </c>
      <c r="N522">
        <f t="shared" si="16"/>
        <v>0</v>
      </c>
      <c r="O522">
        <f>VLOOKUP($G522,Calcs!$A$1:$G$59,6,FALSE)</f>
        <v>0.17374358974358975</v>
      </c>
      <c r="P522">
        <f>VLOOKUP($G522,Calcs!$A$1:$G$59,7,FALSE)</f>
        <v>0.37230769230769234</v>
      </c>
      <c r="Q522" t="str">
        <f t="shared" si="17"/>
        <v>No Enough Data</v>
      </c>
    </row>
    <row r="523" spans="1:17" x14ac:dyDescent="0.25">
      <c r="A523" s="1">
        <v>4050</v>
      </c>
      <c r="B523" t="s">
        <v>601</v>
      </c>
      <c r="C523">
        <v>100</v>
      </c>
      <c r="D523" t="s">
        <v>806</v>
      </c>
      <c r="E523">
        <v>2021</v>
      </c>
      <c r="F523" t="s">
        <v>801</v>
      </c>
      <c r="G523" t="s">
        <v>22</v>
      </c>
      <c r="H523" t="s">
        <v>949</v>
      </c>
      <c r="I523" t="s">
        <v>1267</v>
      </c>
      <c r="J523">
        <v>52.261578064125622</v>
      </c>
      <c r="K523">
        <v>-113.81819844245911</v>
      </c>
      <c r="M523" s="3" t="s">
        <v>63</v>
      </c>
      <c r="N523">
        <f t="shared" si="16"/>
        <v>0</v>
      </c>
      <c r="O523">
        <f>VLOOKUP($G523,Calcs!$A$1:$G$59,6,FALSE)</f>
        <v>1519</v>
      </c>
      <c r="P523">
        <f>VLOOKUP($G523,Calcs!$A$1:$G$59,7,FALSE)</f>
        <v>3255</v>
      </c>
      <c r="Q523" t="str">
        <f t="shared" si="17"/>
        <v>No Enough Data</v>
      </c>
    </row>
    <row r="524" spans="1:17" x14ac:dyDescent="0.25">
      <c r="A524" s="1">
        <v>4051</v>
      </c>
      <c r="B524" t="s">
        <v>602</v>
      </c>
      <c r="C524">
        <v>42</v>
      </c>
      <c r="D524" t="s">
        <v>806</v>
      </c>
      <c r="E524">
        <v>2021</v>
      </c>
      <c r="F524" t="s">
        <v>790</v>
      </c>
      <c r="G524" t="s">
        <v>44</v>
      </c>
      <c r="H524" t="s">
        <v>949</v>
      </c>
      <c r="I524" t="s">
        <v>979</v>
      </c>
      <c r="J524">
        <v>52.2870362774743</v>
      </c>
      <c r="K524">
        <v>-113.8335835933685</v>
      </c>
      <c r="M524" s="3" t="s">
        <v>63</v>
      </c>
      <c r="N524">
        <f t="shared" si="16"/>
        <v>0</v>
      </c>
      <c r="O524">
        <f>VLOOKUP($G524,Calcs!$A$1:$G$59,6,FALSE)</f>
        <v>0.27</v>
      </c>
      <c r="P524">
        <f>VLOOKUP($G524,Calcs!$A$1:$G$59,7,FALSE)</f>
        <v>0.57857142857142863</v>
      </c>
      <c r="Q524" t="str">
        <f t="shared" si="17"/>
        <v>No Enough Data</v>
      </c>
    </row>
    <row r="525" spans="1:17" x14ac:dyDescent="0.25">
      <c r="A525" s="1">
        <v>4053</v>
      </c>
      <c r="B525" t="s">
        <v>603</v>
      </c>
      <c r="C525">
        <v>137</v>
      </c>
      <c r="D525" t="s">
        <v>785</v>
      </c>
      <c r="E525">
        <v>2024</v>
      </c>
      <c r="F525" t="s">
        <v>801</v>
      </c>
      <c r="G525" t="s">
        <v>22</v>
      </c>
      <c r="H525" t="s">
        <v>949</v>
      </c>
      <c r="I525" t="s">
        <v>978</v>
      </c>
      <c r="J525">
        <v>51.079749015691903</v>
      </c>
      <c r="K525">
        <v>-113.9827251434326</v>
      </c>
      <c r="M525" s="3" t="s">
        <v>63</v>
      </c>
      <c r="N525">
        <f t="shared" si="16"/>
        <v>0</v>
      </c>
      <c r="O525">
        <f>VLOOKUP($G525,Calcs!$A$1:$G$59,6,FALSE)</f>
        <v>1519</v>
      </c>
      <c r="P525">
        <f>VLOOKUP($G525,Calcs!$A$1:$G$59,7,FALSE)</f>
        <v>3255</v>
      </c>
      <c r="Q525" t="str">
        <f t="shared" si="17"/>
        <v>No Enough Data</v>
      </c>
    </row>
    <row r="526" spans="1:17" x14ac:dyDescent="0.25">
      <c r="A526" s="1">
        <v>4055</v>
      </c>
      <c r="B526" t="s">
        <v>604</v>
      </c>
      <c r="C526">
        <v>8</v>
      </c>
      <c r="D526" t="s">
        <v>796</v>
      </c>
      <c r="E526">
        <v>2020</v>
      </c>
      <c r="F526" t="s">
        <v>795</v>
      </c>
      <c r="G526" t="s">
        <v>13</v>
      </c>
      <c r="H526" t="s">
        <v>946</v>
      </c>
      <c r="I526" t="s">
        <v>1241</v>
      </c>
      <c r="J526">
        <v>53.548786495867652</v>
      </c>
      <c r="K526">
        <v>-113.6410117149353</v>
      </c>
      <c r="L526" s="3">
        <v>61500</v>
      </c>
      <c r="M526" s="3" t="s">
        <v>63</v>
      </c>
      <c r="N526">
        <f t="shared" si="16"/>
        <v>0.13008130081300812</v>
      </c>
      <c r="O526">
        <f>VLOOKUP($G526,Calcs!$A$1:$G$59,6,FALSE)</f>
        <v>280.23739144143383</v>
      </c>
      <c r="P526">
        <f>VLOOKUP($G526,Calcs!$A$1:$G$59,7,FALSE)</f>
        <v>600.50869594592973</v>
      </c>
      <c r="Q526" t="str">
        <f t="shared" si="17"/>
        <v>Too Cheap</v>
      </c>
    </row>
    <row r="527" spans="1:17" x14ac:dyDescent="0.25">
      <c r="A527" s="1">
        <v>4056</v>
      </c>
      <c r="B527" t="s">
        <v>605</v>
      </c>
      <c r="C527">
        <v>8.8000000000000007</v>
      </c>
      <c r="D527" t="s">
        <v>785</v>
      </c>
      <c r="E527">
        <v>2020</v>
      </c>
      <c r="F527" t="s">
        <v>787</v>
      </c>
      <c r="G527" t="s">
        <v>12</v>
      </c>
      <c r="H527" t="s">
        <v>946</v>
      </c>
      <c r="I527" t="s">
        <v>1268</v>
      </c>
      <c r="J527">
        <v>51.049685185263293</v>
      </c>
      <c r="K527">
        <v>-114.0643393993378</v>
      </c>
      <c r="M527" s="3" t="s">
        <v>63</v>
      </c>
      <c r="N527">
        <f t="shared" si="16"/>
        <v>0</v>
      </c>
      <c r="O527">
        <f>VLOOKUP($G527,Calcs!$A$1:$G$59,6,FALSE)</f>
        <v>0.46666666666666662</v>
      </c>
      <c r="P527">
        <f>VLOOKUP($G527,Calcs!$A$1:$G$59,7,FALSE)</f>
        <v>1</v>
      </c>
      <c r="Q527" t="str">
        <f t="shared" si="17"/>
        <v>No Enough Data</v>
      </c>
    </row>
    <row r="528" spans="1:17" x14ac:dyDescent="0.25">
      <c r="A528" s="1">
        <v>4057</v>
      </c>
      <c r="B528" t="s">
        <v>606</v>
      </c>
      <c r="C528">
        <v>100</v>
      </c>
      <c r="D528" t="s">
        <v>918</v>
      </c>
      <c r="E528">
        <v>2023</v>
      </c>
      <c r="F528" t="s">
        <v>801</v>
      </c>
      <c r="G528" t="s">
        <v>22</v>
      </c>
      <c r="H528" t="s">
        <v>949</v>
      </c>
      <c r="I528" t="s">
        <v>1014</v>
      </c>
      <c r="J528">
        <v>53.520870125637558</v>
      </c>
      <c r="K528">
        <v>-113.5233807563782</v>
      </c>
      <c r="M528" s="3" t="s">
        <v>63</v>
      </c>
      <c r="N528">
        <f t="shared" si="16"/>
        <v>0</v>
      </c>
      <c r="O528">
        <f>VLOOKUP($G528,Calcs!$A$1:$G$59,6,FALSE)</f>
        <v>1519</v>
      </c>
      <c r="P528">
        <f>VLOOKUP($G528,Calcs!$A$1:$G$59,7,FALSE)</f>
        <v>3255</v>
      </c>
      <c r="Q528" t="str">
        <f t="shared" si="17"/>
        <v>No Enough Data</v>
      </c>
    </row>
    <row r="529" spans="1:17" x14ac:dyDescent="0.25">
      <c r="A529" s="1">
        <v>4058</v>
      </c>
      <c r="B529" t="s">
        <v>607</v>
      </c>
      <c r="C529">
        <v>6</v>
      </c>
      <c r="D529" t="s">
        <v>785</v>
      </c>
      <c r="E529">
        <v>2021</v>
      </c>
      <c r="F529" t="s">
        <v>786</v>
      </c>
      <c r="G529" t="s">
        <v>57</v>
      </c>
      <c r="H529" t="s">
        <v>946</v>
      </c>
      <c r="I529" t="s">
        <v>1269</v>
      </c>
      <c r="J529">
        <v>51.15380498623248</v>
      </c>
      <c r="K529">
        <v>-114.21338438987731</v>
      </c>
      <c r="M529" s="3" t="s">
        <v>63</v>
      </c>
      <c r="N529">
        <f t="shared" si="16"/>
        <v>0</v>
      </c>
      <c r="O529">
        <f>VLOOKUP($G529,Calcs!$A$1:$G$59,6,FALSE)</f>
        <v>8.2445156164289185E-2</v>
      </c>
      <c r="P529">
        <f>VLOOKUP($G529,Calcs!$A$1:$G$59,7,FALSE)</f>
        <v>0.17666819178061971</v>
      </c>
      <c r="Q529" t="str">
        <f t="shared" si="17"/>
        <v>No Enough Data</v>
      </c>
    </row>
    <row r="530" spans="1:17" x14ac:dyDescent="0.25">
      <c r="A530" s="1">
        <v>4059</v>
      </c>
      <c r="B530" t="s">
        <v>608</v>
      </c>
      <c r="C530">
        <v>5.35</v>
      </c>
      <c r="D530" t="s">
        <v>785</v>
      </c>
      <c r="E530">
        <v>2021</v>
      </c>
      <c r="F530" t="s">
        <v>786</v>
      </c>
      <c r="G530" t="s">
        <v>54</v>
      </c>
      <c r="H530" t="s">
        <v>946</v>
      </c>
      <c r="I530" t="s">
        <v>1270</v>
      </c>
      <c r="J530">
        <v>51.12859624294282</v>
      </c>
      <c r="K530">
        <v>-114.20297205448151</v>
      </c>
      <c r="M530" s="3" t="s">
        <v>63</v>
      </c>
      <c r="N530">
        <f t="shared" si="16"/>
        <v>0</v>
      </c>
      <c r="O530">
        <f>VLOOKUP($G530,Calcs!$A$1:$G$59,6,FALSE)</f>
        <v>0</v>
      </c>
      <c r="P530">
        <f>VLOOKUP($G530,Calcs!$A$1:$G$59,7,FALSE)</f>
        <v>0</v>
      </c>
      <c r="Q530" t="str">
        <f t="shared" si="17"/>
        <v>No Enough Data</v>
      </c>
    </row>
    <row r="531" spans="1:17" x14ac:dyDescent="0.25">
      <c r="A531" s="1">
        <v>4060</v>
      </c>
      <c r="B531" t="s">
        <v>609</v>
      </c>
      <c r="C531">
        <v>12</v>
      </c>
      <c r="D531" t="s">
        <v>895</v>
      </c>
      <c r="E531">
        <v>2021</v>
      </c>
      <c r="F531" t="s">
        <v>793</v>
      </c>
      <c r="G531" t="s">
        <v>18</v>
      </c>
      <c r="H531" t="s">
        <v>946</v>
      </c>
      <c r="I531" t="s">
        <v>1271</v>
      </c>
      <c r="J531">
        <v>53.783902323169897</v>
      </c>
      <c r="K531">
        <v>-112.8490197658539</v>
      </c>
      <c r="M531" s="3" t="s">
        <v>64</v>
      </c>
      <c r="N531">
        <f t="shared" si="16"/>
        <v>0</v>
      </c>
      <c r="O531">
        <f>VLOOKUP($G531,Calcs!$A$1:$G$59,6,FALSE)</f>
        <v>599.375</v>
      </c>
      <c r="P531">
        <f>VLOOKUP($G531,Calcs!$A$1:$G$59,7,FALSE)</f>
        <v>1284.375</v>
      </c>
      <c r="Q531" t="str">
        <f t="shared" si="17"/>
        <v>No Enough Data</v>
      </c>
    </row>
    <row r="532" spans="1:17" x14ac:dyDescent="0.25">
      <c r="A532" s="1">
        <v>4061</v>
      </c>
      <c r="B532" t="s">
        <v>610</v>
      </c>
      <c r="C532">
        <v>1300</v>
      </c>
      <c r="D532" t="s">
        <v>799</v>
      </c>
      <c r="E532">
        <v>2025</v>
      </c>
      <c r="F532" t="s">
        <v>844</v>
      </c>
      <c r="G532" t="s">
        <v>31</v>
      </c>
      <c r="H532" t="s">
        <v>949</v>
      </c>
      <c r="I532" t="s">
        <v>1255</v>
      </c>
      <c r="J532">
        <v>55.580154968408522</v>
      </c>
      <c r="K532">
        <v>-110.88870048522951</v>
      </c>
      <c r="L532" s="3">
        <v>65000</v>
      </c>
      <c r="M532" s="3" t="s">
        <v>67</v>
      </c>
      <c r="N532">
        <f t="shared" si="16"/>
        <v>20</v>
      </c>
      <c r="O532">
        <f>VLOOKUP($G532,Calcs!$A$1:$G$59,6,FALSE)</f>
        <v>22.736363636363638</v>
      </c>
      <c r="P532">
        <f>VLOOKUP($G532,Calcs!$A$1:$G$59,7,FALSE)</f>
        <v>48.720779220779221</v>
      </c>
      <c r="Q532" t="str">
        <f t="shared" si="17"/>
        <v>Too Cheap</v>
      </c>
    </row>
    <row r="533" spans="1:17" x14ac:dyDescent="0.25">
      <c r="A533" s="1">
        <v>4062</v>
      </c>
      <c r="B533" t="s">
        <v>611</v>
      </c>
      <c r="C533">
        <v>50</v>
      </c>
      <c r="D533" t="s">
        <v>919</v>
      </c>
      <c r="E533">
        <v>2024</v>
      </c>
      <c r="F533" t="s">
        <v>793</v>
      </c>
      <c r="G533" t="s">
        <v>10</v>
      </c>
      <c r="H533" t="s">
        <v>949</v>
      </c>
      <c r="I533" t="s">
        <v>978</v>
      </c>
      <c r="J533">
        <v>54.809258549389597</v>
      </c>
      <c r="K533">
        <v>-111.8362712860107</v>
      </c>
      <c r="M533" s="3" t="s">
        <v>64</v>
      </c>
      <c r="N533">
        <f t="shared" si="16"/>
        <v>0</v>
      </c>
      <c r="O533">
        <f>VLOOKUP($G533,Calcs!$A$1:$G$59,6,FALSE)</f>
        <v>19720.335023876538</v>
      </c>
      <c r="P533">
        <f>VLOOKUP($G533,Calcs!$A$1:$G$59,7,FALSE)</f>
        <v>42257.860765449725</v>
      </c>
      <c r="Q533" t="str">
        <f t="shared" si="17"/>
        <v>No Enough Data</v>
      </c>
    </row>
    <row r="534" spans="1:17" x14ac:dyDescent="0.25">
      <c r="A534" s="1">
        <v>4063</v>
      </c>
      <c r="B534" t="s">
        <v>612</v>
      </c>
      <c r="C534">
        <v>27.7</v>
      </c>
      <c r="D534" t="s">
        <v>796</v>
      </c>
      <c r="E534">
        <v>2021</v>
      </c>
      <c r="F534" t="s">
        <v>788</v>
      </c>
      <c r="G534" t="s">
        <v>42</v>
      </c>
      <c r="H534" t="s">
        <v>946</v>
      </c>
      <c r="I534" t="s">
        <v>1236</v>
      </c>
      <c r="J534">
        <v>53.428210712742107</v>
      </c>
      <c r="K534">
        <v>-113.4234818816185</v>
      </c>
      <c r="M534" s="3" t="s">
        <v>63</v>
      </c>
      <c r="N534">
        <f t="shared" si="16"/>
        <v>0</v>
      </c>
      <c r="O534">
        <f>VLOOKUP($G534,Calcs!$A$1:$G$59,6,FALSE)</f>
        <v>0.17374358974358975</v>
      </c>
      <c r="P534">
        <f>VLOOKUP($G534,Calcs!$A$1:$G$59,7,FALSE)</f>
        <v>0.37230769230769234</v>
      </c>
      <c r="Q534" t="str">
        <f t="shared" si="17"/>
        <v>No Enough Data</v>
      </c>
    </row>
    <row r="535" spans="1:17" x14ac:dyDescent="0.25">
      <c r="A535" s="1">
        <v>4064</v>
      </c>
      <c r="B535" t="s">
        <v>613</v>
      </c>
      <c r="C535">
        <v>5.0999999999999996</v>
      </c>
      <c r="D535" t="s">
        <v>796</v>
      </c>
      <c r="E535">
        <v>2020</v>
      </c>
      <c r="F535" t="s">
        <v>787</v>
      </c>
      <c r="G535" t="s">
        <v>12</v>
      </c>
      <c r="H535" t="s">
        <v>946</v>
      </c>
      <c r="I535" t="s">
        <v>1272</v>
      </c>
      <c r="J535">
        <v>53.537895171141933</v>
      </c>
      <c r="K535">
        <v>-113.50714132189751</v>
      </c>
      <c r="M535" s="3" t="s">
        <v>63</v>
      </c>
      <c r="N535">
        <f t="shared" si="16"/>
        <v>0</v>
      </c>
      <c r="O535">
        <f>VLOOKUP($G535,Calcs!$A$1:$G$59,6,FALSE)</f>
        <v>0.46666666666666662</v>
      </c>
      <c r="P535">
        <f>VLOOKUP($G535,Calcs!$A$1:$G$59,7,FALSE)</f>
        <v>1</v>
      </c>
      <c r="Q535" t="str">
        <f t="shared" si="17"/>
        <v>No Enough Data</v>
      </c>
    </row>
    <row r="536" spans="1:17" x14ac:dyDescent="0.25">
      <c r="A536" s="1">
        <v>4065</v>
      </c>
      <c r="B536" t="s">
        <v>614</v>
      </c>
      <c r="C536">
        <v>17</v>
      </c>
      <c r="D536" t="s">
        <v>852</v>
      </c>
      <c r="E536">
        <v>2024</v>
      </c>
      <c r="F536" t="s">
        <v>786</v>
      </c>
      <c r="G536" t="s">
        <v>3</v>
      </c>
      <c r="H536" t="s">
        <v>946</v>
      </c>
      <c r="I536" t="s">
        <v>1273</v>
      </c>
      <c r="J536">
        <v>49.693970543722017</v>
      </c>
      <c r="K536">
        <v>-112.836524695158</v>
      </c>
      <c r="M536" s="3" t="s">
        <v>63</v>
      </c>
      <c r="N536">
        <f t="shared" si="16"/>
        <v>0</v>
      </c>
      <c r="O536">
        <f>VLOOKUP($G536,Calcs!$A$1:$G$59,6,FALSE)</f>
        <v>0.30309164537738104</v>
      </c>
      <c r="P536">
        <f>VLOOKUP($G536,Calcs!$A$1:$G$59,7,FALSE)</f>
        <v>0.64948209723724515</v>
      </c>
      <c r="Q536" t="str">
        <f t="shared" si="17"/>
        <v>No Enough Data</v>
      </c>
    </row>
    <row r="537" spans="1:17" x14ac:dyDescent="0.25">
      <c r="A537" s="1">
        <v>4066</v>
      </c>
      <c r="B537" t="s">
        <v>615</v>
      </c>
      <c r="C537">
        <v>18.3</v>
      </c>
      <c r="D537" t="s">
        <v>796</v>
      </c>
      <c r="E537">
        <v>2020</v>
      </c>
      <c r="F537" t="s">
        <v>788</v>
      </c>
      <c r="G537" t="s">
        <v>42</v>
      </c>
      <c r="H537" t="s">
        <v>946</v>
      </c>
      <c r="I537" t="s">
        <v>1169</v>
      </c>
      <c r="J537">
        <v>53.548029736420972</v>
      </c>
      <c r="K537">
        <v>-113.5163721442223</v>
      </c>
      <c r="M537" s="3" t="s">
        <v>63</v>
      </c>
      <c r="N537">
        <f t="shared" si="16"/>
        <v>0</v>
      </c>
      <c r="O537">
        <f>VLOOKUP($G537,Calcs!$A$1:$G$59,6,FALSE)</f>
        <v>0.17374358974358975</v>
      </c>
      <c r="P537">
        <f>VLOOKUP($G537,Calcs!$A$1:$G$59,7,FALSE)</f>
        <v>0.37230769230769234</v>
      </c>
      <c r="Q537" t="str">
        <f t="shared" si="17"/>
        <v>No Enough Data</v>
      </c>
    </row>
    <row r="538" spans="1:17" x14ac:dyDescent="0.25">
      <c r="A538" s="1">
        <v>4067</v>
      </c>
      <c r="B538" t="s">
        <v>616</v>
      </c>
      <c r="C538">
        <v>5.2</v>
      </c>
      <c r="D538" t="s">
        <v>785</v>
      </c>
      <c r="E538">
        <v>2020</v>
      </c>
      <c r="F538" t="s">
        <v>788</v>
      </c>
      <c r="G538" t="s">
        <v>6</v>
      </c>
      <c r="H538" t="s">
        <v>946</v>
      </c>
      <c r="I538" t="s">
        <v>1274</v>
      </c>
      <c r="J538">
        <v>51.153463990170998</v>
      </c>
      <c r="K538">
        <v>-114.04461711645121</v>
      </c>
      <c r="M538" s="3" t="s">
        <v>63</v>
      </c>
      <c r="N538">
        <f t="shared" si="16"/>
        <v>0</v>
      </c>
      <c r="O538">
        <f>VLOOKUP($G538,Calcs!$A$1:$G$59,6,FALSE)</f>
        <v>2.3333333333333331E-2</v>
      </c>
      <c r="P538">
        <f>VLOOKUP($G538,Calcs!$A$1:$G$59,7,FALSE)</f>
        <v>0.05</v>
      </c>
      <c r="Q538" t="str">
        <f t="shared" si="17"/>
        <v>No Enough Data</v>
      </c>
    </row>
    <row r="539" spans="1:17" x14ac:dyDescent="0.25">
      <c r="A539" s="1">
        <v>4068</v>
      </c>
      <c r="B539" t="s">
        <v>617</v>
      </c>
      <c r="C539">
        <v>58.7</v>
      </c>
      <c r="D539" t="s">
        <v>796</v>
      </c>
      <c r="E539">
        <v>2021</v>
      </c>
      <c r="F539" t="s">
        <v>788</v>
      </c>
      <c r="G539" t="s">
        <v>42</v>
      </c>
      <c r="H539" t="s">
        <v>946</v>
      </c>
      <c r="I539" t="s">
        <v>1275</v>
      </c>
      <c r="J539">
        <v>53.47142798161169</v>
      </c>
      <c r="K539">
        <v>-113.665266931057</v>
      </c>
      <c r="M539" s="3" t="s">
        <v>63</v>
      </c>
      <c r="N539">
        <f t="shared" si="16"/>
        <v>0</v>
      </c>
      <c r="O539">
        <f>VLOOKUP($G539,Calcs!$A$1:$G$59,6,FALSE)</f>
        <v>0.17374358974358975</v>
      </c>
      <c r="P539">
        <f>VLOOKUP($G539,Calcs!$A$1:$G$59,7,FALSE)</f>
        <v>0.37230769230769234</v>
      </c>
      <c r="Q539" t="str">
        <f t="shared" si="17"/>
        <v>No Enough Data</v>
      </c>
    </row>
    <row r="540" spans="1:17" x14ac:dyDescent="0.25">
      <c r="A540" s="1">
        <v>4069</v>
      </c>
      <c r="B540" t="s">
        <v>618</v>
      </c>
      <c r="C540">
        <v>100</v>
      </c>
      <c r="D540" t="s">
        <v>792</v>
      </c>
      <c r="E540">
        <v>2027</v>
      </c>
      <c r="F540" t="s">
        <v>844</v>
      </c>
      <c r="G540" t="s">
        <v>39</v>
      </c>
      <c r="H540" t="s">
        <v>949</v>
      </c>
      <c r="I540" t="s">
        <v>1125</v>
      </c>
      <c r="J540">
        <v>55.820798049751012</v>
      </c>
      <c r="K540">
        <v>-119.4725739955902</v>
      </c>
      <c r="M540" s="3" t="s">
        <v>64</v>
      </c>
      <c r="N540">
        <f t="shared" si="16"/>
        <v>0</v>
      </c>
      <c r="O540">
        <f>VLOOKUP($G540,Calcs!$A$1:$G$59,6,FALSE)</f>
        <v>3547.9483773979364</v>
      </c>
      <c r="P540">
        <f>VLOOKUP($G540,Calcs!$A$1:$G$59,7,FALSE)</f>
        <v>7602.7465229955787</v>
      </c>
      <c r="Q540" t="str">
        <f t="shared" si="17"/>
        <v>No Enough Data</v>
      </c>
    </row>
    <row r="541" spans="1:17" x14ac:dyDescent="0.25">
      <c r="A541" s="1">
        <v>4070</v>
      </c>
      <c r="B541" t="s">
        <v>619</v>
      </c>
      <c r="C541">
        <v>120</v>
      </c>
      <c r="D541" t="s">
        <v>805</v>
      </c>
      <c r="E541">
        <v>2027</v>
      </c>
      <c r="F541" t="s">
        <v>859</v>
      </c>
      <c r="G541" t="s">
        <v>40</v>
      </c>
      <c r="H541" t="s">
        <v>949</v>
      </c>
      <c r="I541" t="s">
        <v>1125</v>
      </c>
      <c r="J541">
        <v>50.676210245942023</v>
      </c>
      <c r="K541">
        <v>-110.02476096153261</v>
      </c>
      <c r="L541" s="3">
        <v>50</v>
      </c>
      <c r="M541" s="3" t="s">
        <v>69</v>
      </c>
      <c r="N541">
        <f t="shared" si="16"/>
        <v>2400</v>
      </c>
      <c r="O541">
        <f>VLOOKUP($G541,Calcs!$A$1:$G$59,6,FALSE)</f>
        <v>1266.7294547866757</v>
      </c>
      <c r="P541">
        <f>VLOOKUP($G541,Calcs!$A$1:$G$59,7,FALSE)</f>
        <v>2714.4202602571622</v>
      </c>
      <c r="Q541" t="str">
        <f t="shared" si="17"/>
        <v>In the Range</v>
      </c>
    </row>
    <row r="542" spans="1:17" x14ac:dyDescent="0.25">
      <c r="A542" s="1">
        <v>4071</v>
      </c>
      <c r="B542" t="s">
        <v>620</v>
      </c>
      <c r="C542">
        <v>5</v>
      </c>
      <c r="D542" t="s">
        <v>785</v>
      </c>
      <c r="E542">
        <v>2020</v>
      </c>
      <c r="F542" t="s">
        <v>787</v>
      </c>
      <c r="G542" t="s">
        <v>12</v>
      </c>
      <c r="H542" t="s">
        <v>946</v>
      </c>
      <c r="I542" t="s">
        <v>1276</v>
      </c>
      <c r="J542">
        <v>51.011324639069507</v>
      </c>
      <c r="K542">
        <v>-114.0572047233582</v>
      </c>
      <c r="M542" s="3" t="s">
        <v>63</v>
      </c>
      <c r="N542">
        <f t="shared" si="16"/>
        <v>0</v>
      </c>
      <c r="O542">
        <f>VLOOKUP($G542,Calcs!$A$1:$G$59,6,FALSE)</f>
        <v>0.46666666666666662</v>
      </c>
      <c r="P542">
        <f>VLOOKUP($G542,Calcs!$A$1:$G$59,7,FALSE)</f>
        <v>1</v>
      </c>
      <c r="Q542" t="str">
        <f t="shared" si="17"/>
        <v>No Enough Data</v>
      </c>
    </row>
    <row r="543" spans="1:17" x14ac:dyDescent="0.25">
      <c r="A543" s="1">
        <v>4072</v>
      </c>
      <c r="B543" t="s">
        <v>621</v>
      </c>
      <c r="C543">
        <v>7.9</v>
      </c>
      <c r="D543" t="s">
        <v>785</v>
      </c>
      <c r="E543">
        <v>2020</v>
      </c>
      <c r="F543" t="s">
        <v>786</v>
      </c>
      <c r="G543" t="s">
        <v>60</v>
      </c>
      <c r="H543" t="s">
        <v>946</v>
      </c>
      <c r="I543" t="s">
        <v>1277</v>
      </c>
      <c r="J543">
        <v>51.153508888655558</v>
      </c>
      <c r="K543">
        <v>-114.1884291172028</v>
      </c>
      <c r="M543" s="3" t="s">
        <v>63</v>
      </c>
      <c r="N543">
        <f t="shared" si="16"/>
        <v>0</v>
      </c>
      <c r="O543">
        <f>VLOOKUP($G543,Calcs!$A$1:$G$59,6,FALSE)</f>
        <v>0</v>
      </c>
      <c r="P543">
        <f>VLOOKUP($G543,Calcs!$A$1:$G$59,7,FALSE)</f>
        <v>0</v>
      </c>
      <c r="Q543" t="str">
        <f t="shared" si="17"/>
        <v>No Enough Data</v>
      </c>
    </row>
    <row r="544" spans="1:17" x14ac:dyDescent="0.25">
      <c r="A544" s="1">
        <v>4075</v>
      </c>
      <c r="B544" t="s">
        <v>622</v>
      </c>
      <c r="C544">
        <v>35.299999999999997</v>
      </c>
      <c r="D544" t="s">
        <v>796</v>
      </c>
      <c r="E544">
        <v>2022</v>
      </c>
      <c r="F544" t="s">
        <v>793</v>
      </c>
      <c r="G544" t="s">
        <v>10</v>
      </c>
      <c r="H544" t="s">
        <v>949</v>
      </c>
      <c r="I544" t="s">
        <v>972</v>
      </c>
      <c r="J544">
        <v>53.580735432353869</v>
      </c>
      <c r="K544">
        <v>-113.4528493881225</v>
      </c>
      <c r="M544" s="3" t="s">
        <v>64</v>
      </c>
      <c r="N544">
        <f t="shared" si="16"/>
        <v>0</v>
      </c>
      <c r="O544">
        <f>VLOOKUP($G544,Calcs!$A$1:$G$59,6,FALSE)</f>
        <v>19720.335023876538</v>
      </c>
      <c r="P544">
        <f>VLOOKUP($G544,Calcs!$A$1:$G$59,7,FALSE)</f>
        <v>42257.860765449725</v>
      </c>
      <c r="Q544" t="str">
        <f t="shared" si="17"/>
        <v>No Enough Data</v>
      </c>
    </row>
    <row r="545" spans="1:17" x14ac:dyDescent="0.25">
      <c r="A545" s="1">
        <v>4077</v>
      </c>
      <c r="B545" t="s">
        <v>623</v>
      </c>
      <c r="C545">
        <v>70</v>
      </c>
      <c r="D545" t="s">
        <v>794</v>
      </c>
      <c r="E545">
        <v>2020</v>
      </c>
      <c r="F545" t="s">
        <v>844</v>
      </c>
      <c r="G545" t="s">
        <v>33</v>
      </c>
      <c r="H545" t="s">
        <v>949</v>
      </c>
      <c r="I545" t="s">
        <v>1278</v>
      </c>
      <c r="J545">
        <v>53.804503188487999</v>
      </c>
      <c r="K545">
        <v>-113.0931758880615</v>
      </c>
      <c r="L545" s="3">
        <v>20000</v>
      </c>
      <c r="M545" s="3" t="s">
        <v>67</v>
      </c>
      <c r="N545">
        <f t="shared" si="16"/>
        <v>3.5</v>
      </c>
      <c r="O545">
        <f>VLOOKUP($G545,Calcs!$A$1:$G$59,6,FALSE)</f>
        <v>22.577112139357645</v>
      </c>
      <c r="P545">
        <f>VLOOKUP($G545,Calcs!$A$1:$G$59,7,FALSE)</f>
        <v>48.379526012909245</v>
      </c>
      <c r="Q545" t="str">
        <f t="shared" si="17"/>
        <v>Too Cheap</v>
      </c>
    </row>
    <row r="546" spans="1:17" x14ac:dyDescent="0.25">
      <c r="A546" s="1">
        <v>4078</v>
      </c>
      <c r="B546" t="s">
        <v>624</v>
      </c>
      <c r="C546">
        <v>35.200000000000003</v>
      </c>
      <c r="D546" t="s">
        <v>785</v>
      </c>
      <c r="E546">
        <v>2021</v>
      </c>
      <c r="F546" t="s">
        <v>801</v>
      </c>
      <c r="G546" t="s">
        <v>26</v>
      </c>
      <c r="H546" t="s">
        <v>946</v>
      </c>
      <c r="I546" t="s">
        <v>1279</v>
      </c>
      <c r="J546">
        <v>51.039923279537049</v>
      </c>
      <c r="K546">
        <v>-114.2048871517181</v>
      </c>
      <c r="M546" s="3" t="s">
        <v>63</v>
      </c>
      <c r="N546">
        <f t="shared" si="16"/>
        <v>0</v>
      </c>
      <c r="O546">
        <f>VLOOKUP($G546,Calcs!$A$1:$G$59,6,FALSE)</f>
        <v>0.15195114196938511</v>
      </c>
      <c r="P546">
        <f>VLOOKUP($G546,Calcs!$A$1:$G$59,7,FALSE)</f>
        <v>0.3256095899343967</v>
      </c>
      <c r="Q546" t="str">
        <f t="shared" si="17"/>
        <v>No Enough Data</v>
      </c>
    </row>
    <row r="547" spans="1:17" x14ac:dyDescent="0.25">
      <c r="A547" s="1">
        <v>4079</v>
      </c>
      <c r="B547" t="s">
        <v>625</v>
      </c>
      <c r="C547">
        <v>60</v>
      </c>
      <c r="D547" t="s">
        <v>785</v>
      </c>
      <c r="E547">
        <v>2022</v>
      </c>
      <c r="F547" t="s">
        <v>801</v>
      </c>
      <c r="G547" t="s">
        <v>24</v>
      </c>
      <c r="H547" t="s">
        <v>946</v>
      </c>
      <c r="I547" t="s">
        <v>1002</v>
      </c>
      <c r="J547">
        <v>51.076870221496193</v>
      </c>
      <c r="K547">
        <v>-114.1241365671158</v>
      </c>
      <c r="L547" s="3">
        <v>108000</v>
      </c>
      <c r="M547" s="3" t="s">
        <v>63</v>
      </c>
      <c r="N547">
        <f t="shared" si="16"/>
        <v>0.55555555555555558</v>
      </c>
      <c r="O547">
        <f>VLOOKUP($G547,Calcs!$A$1:$G$59,6,FALSE)</f>
        <v>1.267359977324263</v>
      </c>
      <c r="P547">
        <f>VLOOKUP($G547,Calcs!$A$1:$G$59,7,FALSE)</f>
        <v>2.7157713799805636</v>
      </c>
      <c r="Q547" t="str">
        <f t="shared" si="17"/>
        <v>Too Cheap</v>
      </c>
    </row>
    <row r="548" spans="1:17" x14ac:dyDescent="0.25">
      <c r="A548" s="1">
        <v>4080</v>
      </c>
      <c r="B548" t="s">
        <v>626</v>
      </c>
      <c r="C548">
        <v>30</v>
      </c>
      <c r="D548" t="s">
        <v>785</v>
      </c>
      <c r="E548">
        <v>2022</v>
      </c>
      <c r="F548" t="s">
        <v>801</v>
      </c>
      <c r="G548" t="s">
        <v>24</v>
      </c>
      <c r="H548" t="s">
        <v>946</v>
      </c>
      <c r="I548" t="s">
        <v>1002</v>
      </c>
      <c r="J548">
        <v>51.077267920073538</v>
      </c>
      <c r="K548">
        <v>-114.1248393058777</v>
      </c>
      <c r="M548" s="3" t="s">
        <v>63</v>
      </c>
      <c r="N548">
        <f t="shared" si="16"/>
        <v>0</v>
      </c>
      <c r="O548">
        <f>VLOOKUP($G548,Calcs!$A$1:$G$59,6,FALSE)</f>
        <v>1.267359977324263</v>
      </c>
      <c r="P548">
        <f>VLOOKUP($G548,Calcs!$A$1:$G$59,7,FALSE)</f>
        <v>2.7157713799805636</v>
      </c>
      <c r="Q548" t="str">
        <f t="shared" si="17"/>
        <v>No Enough Data</v>
      </c>
    </row>
    <row r="549" spans="1:17" x14ac:dyDescent="0.25">
      <c r="A549" s="1">
        <v>4081</v>
      </c>
      <c r="B549" t="s">
        <v>627</v>
      </c>
      <c r="C549">
        <v>12</v>
      </c>
      <c r="D549" t="s">
        <v>796</v>
      </c>
      <c r="E549">
        <v>2021</v>
      </c>
      <c r="F549" t="s">
        <v>787</v>
      </c>
      <c r="G549" t="s">
        <v>12</v>
      </c>
      <c r="H549" t="s">
        <v>946</v>
      </c>
      <c r="I549" t="s">
        <v>978</v>
      </c>
      <c r="J549">
        <v>53.50540525319915</v>
      </c>
      <c r="K549">
        <v>-113.5272109508514</v>
      </c>
      <c r="M549" s="3" t="s">
        <v>63</v>
      </c>
      <c r="N549">
        <f t="shared" si="16"/>
        <v>0</v>
      </c>
      <c r="O549">
        <f>VLOOKUP($G549,Calcs!$A$1:$G$59,6,FALSE)</f>
        <v>0.46666666666666662</v>
      </c>
      <c r="P549">
        <f>VLOOKUP($G549,Calcs!$A$1:$G$59,7,FALSE)</f>
        <v>1</v>
      </c>
      <c r="Q549" t="str">
        <f t="shared" si="17"/>
        <v>No Enough Data</v>
      </c>
    </row>
    <row r="550" spans="1:17" x14ac:dyDescent="0.25">
      <c r="A550" s="1">
        <v>4082</v>
      </c>
      <c r="B550" t="s">
        <v>628</v>
      </c>
      <c r="C550">
        <v>8.5</v>
      </c>
      <c r="D550" t="s">
        <v>785</v>
      </c>
      <c r="E550">
        <v>2021</v>
      </c>
      <c r="F550" t="s">
        <v>788</v>
      </c>
      <c r="G550" t="s">
        <v>42</v>
      </c>
      <c r="H550" t="s">
        <v>946</v>
      </c>
      <c r="I550" t="s">
        <v>1280</v>
      </c>
      <c r="J550">
        <v>50.865358173078263</v>
      </c>
      <c r="K550">
        <v>-114.0256941318512</v>
      </c>
      <c r="M550" s="3" t="s">
        <v>63</v>
      </c>
      <c r="N550">
        <f t="shared" si="16"/>
        <v>0</v>
      </c>
      <c r="O550">
        <f>VLOOKUP($G550,Calcs!$A$1:$G$59,6,FALSE)</f>
        <v>0.17374358974358975</v>
      </c>
      <c r="P550">
        <f>VLOOKUP($G550,Calcs!$A$1:$G$59,7,FALSE)</f>
        <v>0.37230769230769234</v>
      </c>
      <c r="Q550" t="str">
        <f t="shared" si="17"/>
        <v>No Enough Data</v>
      </c>
    </row>
    <row r="551" spans="1:17" x14ac:dyDescent="0.25">
      <c r="A551" s="1">
        <v>4085</v>
      </c>
      <c r="B551" t="s">
        <v>629</v>
      </c>
      <c r="C551">
        <v>10</v>
      </c>
      <c r="D551" t="s">
        <v>796</v>
      </c>
      <c r="E551">
        <v>2021</v>
      </c>
      <c r="F551" t="s">
        <v>786</v>
      </c>
      <c r="G551" t="s">
        <v>59</v>
      </c>
      <c r="H551" t="s">
        <v>946</v>
      </c>
      <c r="I551" t="s">
        <v>1281</v>
      </c>
      <c r="J551">
        <v>53.484674884847173</v>
      </c>
      <c r="K551">
        <v>-113.5139179229736</v>
      </c>
      <c r="M551" s="3" t="s">
        <v>63</v>
      </c>
      <c r="N551">
        <f t="shared" si="16"/>
        <v>0</v>
      </c>
      <c r="O551">
        <f>VLOOKUP($G551,Calcs!$A$1:$G$59,6,FALSE)</f>
        <v>0</v>
      </c>
      <c r="P551">
        <f>VLOOKUP($G551,Calcs!$A$1:$G$59,7,FALSE)</f>
        <v>0</v>
      </c>
      <c r="Q551" t="str">
        <f t="shared" si="17"/>
        <v>No Enough Data</v>
      </c>
    </row>
    <row r="552" spans="1:17" x14ac:dyDescent="0.25">
      <c r="A552" s="1">
        <v>4094</v>
      </c>
      <c r="B552" t="s">
        <v>630</v>
      </c>
      <c r="C552">
        <v>30.4</v>
      </c>
      <c r="D552" t="s">
        <v>785</v>
      </c>
      <c r="E552">
        <v>2021</v>
      </c>
      <c r="F552" t="s">
        <v>788</v>
      </c>
      <c r="G552" t="s">
        <v>42</v>
      </c>
      <c r="H552" t="s">
        <v>946</v>
      </c>
      <c r="I552" t="s">
        <v>1236</v>
      </c>
      <c r="J552">
        <v>51.145728917043762</v>
      </c>
      <c r="K552">
        <v>-113.9670073986053</v>
      </c>
      <c r="M552" s="3" t="s">
        <v>63</v>
      </c>
      <c r="N552">
        <f t="shared" si="16"/>
        <v>0</v>
      </c>
      <c r="O552">
        <f>VLOOKUP($G552,Calcs!$A$1:$G$59,6,FALSE)</f>
        <v>0.17374358974358975</v>
      </c>
      <c r="P552">
        <f>VLOOKUP($G552,Calcs!$A$1:$G$59,7,FALSE)</f>
        <v>0.37230769230769234</v>
      </c>
      <c r="Q552" t="str">
        <f t="shared" si="17"/>
        <v>No Enough Data</v>
      </c>
    </row>
    <row r="553" spans="1:17" x14ac:dyDescent="0.25">
      <c r="A553" s="1">
        <v>4095</v>
      </c>
      <c r="B553" t="s">
        <v>631</v>
      </c>
      <c r="C553">
        <v>13.5</v>
      </c>
      <c r="D553" t="s">
        <v>785</v>
      </c>
      <c r="E553">
        <v>2021</v>
      </c>
      <c r="F553" t="s">
        <v>788</v>
      </c>
      <c r="G553" t="s">
        <v>42</v>
      </c>
      <c r="H553" t="s">
        <v>946</v>
      </c>
      <c r="I553" t="s">
        <v>1236</v>
      </c>
      <c r="J553">
        <v>51.14447026898128</v>
      </c>
      <c r="K553">
        <v>-113.9683216810226</v>
      </c>
      <c r="M553" s="3" t="s">
        <v>63</v>
      </c>
      <c r="N553">
        <f t="shared" si="16"/>
        <v>0</v>
      </c>
      <c r="O553">
        <f>VLOOKUP($G553,Calcs!$A$1:$G$59,6,FALSE)</f>
        <v>0.17374358974358975</v>
      </c>
      <c r="P553">
        <f>VLOOKUP($G553,Calcs!$A$1:$G$59,7,FALSE)</f>
        <v>0.37230769230769234</v>
      </c>
      <c r="Q553" t="str">
        <f t="shared" si="17"/>
        <v>No Enough Data</v>
      </c>
    </row>
    <row r="554" spans="1:17" x14ac:dyDescent="0.25">
      <c r="A554" s="1">
        <v>4096</v>
      </c>
      <c r="B554" t="s">
        <v>632</v>
      </c>
      <c r="C554">
        <v>22.6</v>
      </c>
      <c r="D554" t="s">
        <v>785</v>
      </c>
      <c r="E554">
        <v>2021</v>
      </c>
      <c r="F554" t="s">
        <v>788</v>
      </c>
      <c r="G554" t="s">
        <v>42</v>
      </c>
      <c r="H554" t="s">
        <v>946</v>
      </c>
      <c r="I554" t="s">
        <v>1282</v>
      </c>
      <c r="J554">
        <v>51.004033820733589</v>
      </c>
      <c r="K554">
        <v>-114.0688455104828</v>
      </c>
      <c r="M554" s="3" t="s">
        <v>63</v>
      </c>
      <c r="N554">
        <f t="shared" si="16"/>
        <v>0</v>
      </c>
      <c r="O554">
        <f>VLOOKUP($G554,Calcs!$A$1:$G$59,6,FALSE)</f>
        <v>0.17374358974358975</v>
      </c>
      <c r="P554">
        <f>VLOOKUP($G554,Calcs!$A$1:$G$59,7,FALSE)</f>
        <v>0.37230769230769234</v>
      </c>
      <c r="Q554" t="str">
        <f t="shared" si="17"/>
        <v>No Enough Data</v>
      </c>
    </row>
    <row r="555" spans="1:17" x14ac:dyDescent="0.25">
      <c r="A555" s="1">
        <v>4097</v>
      </c>
      <c r="B555" t="s">
        <v>633</v>
      </c>
      <c r="C555">
        <v>13</v>
      </c>
      <c r="D555" t="s">
        <v>796</v>
      </c>
      <c r="E555">
        <v>2021</v>
      </c>
      <c r="F555" t="s">
        <v>801</v>
      </c>
      <c r="G555" t="s">
        <v>29</v>
      </c>
      <c r="H555" t="s">
        <v>946</v>
      </c>
      <c r="I555" t="s">
        <v>1165</v>
      </c>
      <c r="J555">
        <v>53.526584688899121</v>
      </c>
      <c r="K555">
        <v>-113.60952258110041</v>
      </c>
      <c r="M555" s="3" t="s">
        <v>63</v>
      </c>
      <c r="N555">
        <f t="shared" si="16"/>
        <v>0</v>
      </c>
      <c r="O555">
        <f>VLOOKUP($G555,Calcs!$A$1:$G$59,6,FALSE)</f>
        <v>0.30570776255707754</v>
      </c>
      <c r="P555">
        <f>VLOOKUP($G555,Calcs!$A$1:$G$59,7,FALSE)</f>
        <v>0.65508806262230912</v>
      </c>
      <c r="Q555" t="str">
        <f t="shared" si="17"/>
        <v>No Enough Data</v>
      </c>
    </row>
    <row r="556" spans="1:17" x14ac:dyDescent="0.25">
      <c r="A556" s="1">
        <v>4098</v>
      </c>
      <c r="B556" t="s">
        <v>634</v>
      </c>
      <c r="C556">
        <v>23</v>
      </c>
      <c r="D556" t="s">
        <v>796</v>
      </c>
      <c r="E556">
        <v>2021</v>
      </c>
      <c r="F556" t="s">
        <v>801</v>
      </c>
      <c r="G556" t="s">
        <v>29</v>
      </c>
      <c r="H556" t="s">
        <v>946</v>
      </c>
      <c r="I556" t="s">
        <v>1165</v>
      </c>
      <c r="J556">
        <v>53.532681382711509</v>
      </c>
      <c r="K556">
        <v>-113.6081492900848</v>
      </c>
      <c r="M556" s="3" t="s">
        <v>63</v>
      </c>
      <c r="N556">
        <f t="shared" si="16"/>
        <v>0</v>
      </c>
      <c r="O556">
        <f>VLOOKUP($G556,Calcs!$A$1:$G$59,6,FALSE)</f>
        <v>0.30570776255707754</v>
      </c>
      <c r="P556">
        <f>VLOOKUP($G556,Calcs!$A$1:$G$59,7,FALSE)</f>
        <v>0.65508806262230912</v>
      </c>
      <c r="Q556" t="str">
        <f t="shared" si="17"/>
        <v>No Enough Data</v>
      </c>
    </row>
    <row r="557" spans="1:17" x14ac:dyDescent="0.25">
      <c r="A557" s="1">
        <v>4099</v>
      </c>
      <c r="B557" t="s">
        <v>635</v>
      </c>
      <c r="C557">
        <v>28</v>
      </c>
      <c r="D557" t="s">
        <v>785</v>
      </c>
      <c r="E557">
        <v>2023</v>
      </c>
      <c r="F557" t="s">
        <v>793</v>
      </c>
      <c r="G557" t="s">
        <v>21</v>
      </c>
      <c r="H557" t="s">
        <v>949</v>
      </c>
      <c r="I557" t="s">
        <v>960</v>
      </c>
      <c r="J557">
        <v>51.05156552274903</v>
      </c>
      <c r="K557">
        <v>-114.0853571891785</v>
      </c>
      <c r="M557" s="3" t="s">
        <v>64</v>
      </c>
      <c r="N557">
        <f t="shared" si="16"/>
        <v>0</v>
      </c>
      <c r="O557">
        <f>VLOOKUP($G557,Calcs!$A$1:$G$59,6,FALSE)</f>
        <v>4919.9475878787871</v>
      </c>
      <c r="P557">
        <f>VLOOKUP($G557,Calcs!$A$1:$G$59,7,FALSE)</f>
        <v>10542.744831168831</v>
      </c>
      <c r="Q557" t="str">
        <f t="shared" si="17"/>
        <v>No Enough Data</v>
      </c>
    </row>
    <row r="558" spans="1:17" x14ac:dyDescent="0.25">
      <c r="A558" s="1">
        <v>4100</v>
      </c>
      <c r="B558" t="s">
        <v>636</v>
      </c>
      <c r="C558">
        <v>13</v>
      </c>
      <c r="D558" t="s">
        <v>842</v>
      </c>
      <c r="E558">
        <v>2020</v>
      </c>
      <c r="F558" t="s">
        <v>801</v>
      </c>
      <c r="G558" t="s">
        <v>23</v>
      </c>
      <c r="H558" t="s">
        <v>946</v>
      </c>
      <c r="I558" t="s">
        <v>1283</v>
      </c>
      <c r="J558">
        <v>51.043444591067498</v>
      </c>
      <c r="K558">
        <v>-113.39257478713991</v>
      </c>
      <c r="M558" s="3" t="s">
        <v>63</v>
      </c>
      <c r="N558">
        <f t="shared" si="16"/>
        <v>0</v>
      </c>
      <c r="O558">
        <f>VLOOKUP($G558,Calcs!$A$1:$G$59,6,FALSE)</f>
        <v>0.7</v>
      </c>
      <c r="P558">
        <f>VLOOKUP($G558,Calcs!$A$1:$G$59,7,FALSE)</f>
        <v>1.5</v>
      </c>
      <c r="Q558" t="str">
        <f t="shared" si="17"/>
        <v>No Enough Data</v>
      </c>
    </row>
    <row r="559" spans="1:17" x14ac:dyDescent="0.25">
      <c r="A559" s="1">
        <v>4102</v>
      </c>
      <c r="B559" t="s">
        <v>637</v>
      </c>
      <c r="C559">
        <v>5</v>
      </c>
      <c r="D559" t="s">
        <v>796</v>
      </c>
      <c r="E559">
        <v>2021</v>
      </c>
      <c r="F559" t="s">
        <v>795</v>
      </c>
      <c r="G559" t="s">
        <v>13</v>
      </c>
      <c r="H559" t="s">
        <v>946</v>
      </c>
      <c r="I559" t="s">
        <v>972</v>
      </c>
      <c r="J559">
        <v>53.598235461592111</v>
      </c>
      <c r="K559">
        <v>-113.34180593490601</v>
      </c>
      <c r="M559" s="3" t="s">
        <v>63</v>
      </c>
      <c r="N559">
        <f t="shared" si="16"/>
        <v>0</v>
      </c>
      <c r="O559">
        <f>VLOOKUP($G559,Calcs!$A$1:$G$59,6,FALSE)</f>
        <v>280.23739144143383</v>
      </c>
      <c r="P559">
        <f>VLOOKUP($G559,Calcs!$A$1:$G$59,7,FALSE)</f>
        <v>600.50869594592973</v>
      </c>
      <c r="Q559" t="str">
        <f t="shared" si="17"/>
        <v>No Enough Data</v>
      </c>
    </row>
    <row r="560" spans="1:17" x14ac:dyDescent="0.25">
      <c r="A560" s="1">
        <v>4103</v>
      </c>
      <c r="B560" t="s">
        <v>638</v>
      </c>
      <c r="C560">
        <v>7</v>
      </c>
      <c r="D560" t="s">
        <v>794</v>
      </c>
      <c r="E560">
        <v>2020</v>
      </c>
      <c r="F560" t="s">
        <v>790</v>
      </c>
      <c r="G560" t="s">
        <v>44</v>
      </c>
      <c r="H560" t="s">
        <v>946</v>
      </c>
      <c r="I560" t="s">
        <v>794</v>
      </c>
      <c r="J560">
        <v>53.559430132838237</v>
      </c>
      <c r="K560">
        <v>-113.3136105537415</v>
      </c>
      <c r="M560" s="3" t="s">
        <v>63</v>
      </c>
      <c r="N560">
        <f t="shared" si="16"/>
        <v>0</v>
      </c>
      <c r="O560">
        <f>VLOOKUP($G560,Calcs!$A$1:$G$59,6,FALSE)</f>
        <v>0.27</v>
      </c>
      <c r="P560">
        <f>VLOOKUP($G560,Calcs!$A$1:$G$59,7,FALSE)</f>
        <v>0.57857142857142863</v>
      </c>
      <c r="Q560" t="str">
        <f t="shared" si="17"/>
        <v>No Enough Data</v>
      </c>
    </row>
    <row r="561" spans="1:17" x14ac:dyDescent="0.25">
      <c r="A561" s="1">
        <v>4104</v>
      </c>
      <c r="B561" t="s">
        <v>639</v>
      </c>
      <c r="C561">
        <v>25</v>
      </c>
      <c r="D561" t="s">
        <v>796</v>
      </c>
      <c r="E561">
        <v>2021</v>
      </c>
      <c r="F561" t="s">
        <v>801</v>
      </c>
      <c r="G561" t="s">
        <v>29</v>
      </c>
      <c r="H561" t="s">
        <v>946</v>
      </c>
      <c r="I561" t="s">
        <v>1165</v>
      </c>
      <c r="J561">
        <v>53.569306830541478</v>
      </c>
      <c r="K561">
        <v>-113.4346693754196</v>
      </c>
      <c r="M561" s="3" t="s">
        <v>63</v>
      </c>
      <c r="N561">
        <f t="shared" si="16"/>
        <v>0</v>
      </c>
      <c r="O561">
        <f>VLOOKUP($G561,Calcs!$A$1:$G$59,6,FALSE)</f>
        <v>0.30570776255707754</v>
      </c>
      <c r="P561">
        <f>VLOOKUP($G561,Calcs!$A$1:$G$59,7,FALSE)</f>
        <v>0.65508806262230912</v>
      </c>
      <c r="Q561" t="str">
        <f t="shared" si="17"/>
        <v>No Enough Data</v>
      </c>
    </row>
    <row r="562" spans="1:17" x14ac:dyDescent="0.25">
      <c r="A562" s="1">
        <v>4105</v>
      </c>
      <c r="B562" t="s">
        <v>640</v>
      </c>
      <c r="C562">
        <v>17.7</v>
      </c>
      <c r="D562" t="s">
        <v>789</v>
      </c>
      <c r="E562">
        <v>2021</v>
      </c>
      <c r="F562" t="s">
        <v>801</v>
      </c>
      <c r="G562" t="s">
        <v>28</v>
      </c>
      <c r="H562" t="s">
        <v>946</v>
      </c>
      <c r="I562" t="s">
        <v>1284</v>
      </c>
      <c r="J562">
        <v>51.130676737750527</v>
      </c>
      <c r="K562">
        <v>-114.2594003677368</v>
      </c>
      <c r="L562" s="3">
        <v>47000</v>
      </c>
      <c r="M562" s="3" t="s">
        <v>63</v>
      </c>
      <c r="N562">
        <f t="shared" si="16"/>
        <v>0.376595744680851</v>
      </c>
      <c r="O562">
        <f>VLOOKUP($G562,Calcs!$A$1:$G$59,6,FALSE)</f>
        <v>0.25370043266871845</v>
      </c>
      <c r="P562">
        <f>VLOOKUP($G562,Calcs!$A$1:$G$59,7,FALSE)</f>
        <v>0.54364378429011095</v>
      </c>
      <c r="Q562" t="str">
        <f t="shared" si="17"/>
        <v>In the Range</v>
      </c>
    </row>
    <row r="563" spans="1:17" x14ac:dyDescent="0.25">
      <c r="A563" s="1">
        <v>4106</v>
      </c>
      <c r="B563" t="s">
        <v>641</v>
      </c>
      <c r="C563">
        <v>42.7</v>
      </c>
      <c r="D563" t="s">
        <v>785</v>
      </c>
      <c r="E563">
        <v>2022</v>
      </c>
      <c r="F563" t="s">
        <v>801</v>
      </c>
      <c r="G563" t="s">
        <v>26</v>
      </c>
      <c r="H563" t="s">
        <v>946</v>
      </c>
      <c r="I563" t="s">
        <v>1285</v>
      </c>
      <c r="J563">
        <v>51.030707239801309</v>
      </c>
      <c r="K563">
        <v>-114.0731155872345</v>
      </c>
      <c r="M563" s="3" t="s">
        <v>63</v>
      </c>
      <c r="N563">
        <f t="shared" si="16"/>
        <v>0</v>
      </c>
      <c r="O563">
        <f>VLOOKUP($G563,Calcs!$A$1:$G$59,6,FALSE)</f>
        <v>0.15195114196938511</v>
      </c>
      <c r="P563">
        <f>VLOOKUP($G563,Calcs!$A$1:$G$59,7,FALSE)</f>
        <v>0.3256095899343967</v>
      </c>
      <c r="Q563" t="str">
        <f t="shared" si="17"/>
        <v>No Enough Data</v>
      </c>
    </row>
    <row r="564" spans="1:17" x14ac:dyDescent="0.25">
      <c r="A564" s="1">
        <v>4108</v>
      </c>
      <c r="B564" t="s">
        <v>642</v>
      </c>
      <c r="C564">
        <v>18</v>
      </c>
      <c r="D564" t="s">
        <v>863</v>
      </c>
      <c r="E564">
        <v>2022</v>
      </c>
      <c r="F564" t="s">
        <v>801</v>
      </c>
      <c r="G564" t="s">
        <v>29</v>
      </c>
      <c r="H564" t="s">
        <v>946</v>
      </c>
      <c r="I564" t="s">
        <v>978</v>
      </c>
      <c r="J564">
        <v>54.265988524134393</v>
      </c>
      <c r="K564">
        <v>-110.7339316606521</v>
      </c>
      <c r="M564" s="3" t="s">
        <v>63</v>
      </c>
      <c r="N564">
        <f t="shared" si="16"/>
        <v>0</v>
      </c>
      <c r="O564">
        <f>VLOOKUP($G564,Calcs!$A$1:$G$59,6,FALSE)</f>
        <v>0.30570776255707754</v>
      </c>
      <c r="P564">
        <f>VLOOKUP($G564,Calcs!$A$1:$G$59,7,FALSE)</f>
        <v>0.65508806262230912</v>
      </c>
      <c r="Q564" t="str">
        <f t="shared" si="17"/>
        <v>No Enough Data</v>
      </c>
    </row>
    <row r="565" spans="1:17" x14ac:dyDescent="0.25">
      <c r="A565" s="1">
        <v>4110</v>
      </c>
      <c r="B565" t="s">
        <v>643</v>
      </c>
      <c r="C565">
        <v>8.6</v>
      </c>
      <c r="D565" t="s">
        <v>896</v>
      </c>
      <c r="E565">
        <v>2020</v>
      </c>
      <c r="F565" t="s">
        <v>801</v>
      </c>
      <c r="G565" t="s">
        <v>48</v>
      </c>
      <c r="H565" t="s">
        <v>946</v>
      </c>
      <c r="I565" t="s">
        <v>978</v>
      </c>
      <c r="J565">
        <v>56.157979389239351</v>
      </c>
      <c r="K565">
        <v>-117.4437618255615</v>
      </c>
      <c r="M565" s="3" t="s">
        <v>63</v>
      </c>
      <c r="N565">
        <f t="shared" si="16"/>
        <v>0</v>
      </c>
      <c r="O565">
        <f>VLOOKUP($G565,Calcs!$A$1:$G$59,6,FALSE)</f>
        <v>0.21679438058748404</v>
      </c>
      <c r="P565">
        <f>VLOOKUP($G565,Calcs!$A$1:$G$59,7,FALSE)</f>
        <v>0.46455938697318011</v>
      </c>
      <c r="Q565" t="str">
        <f t="shared" si="17"/>
        <v>No Enough Data</v>
      </c>
    </row>
    <row r="566" spans="1:17" x14ac:dyDescent="0.25">
      <c r="A566" s="1">
        <v>4111</v>
      </c>
      <c r="B566" t="s">
        <v>644</v>
      </c>
      <c r="C566">
        <v>10.5</v>
      </c>
      <c r="D566" t="s">
        <v>920</v>
      </c>
      <c r="E566">
        <v>2021</v>
      </c>
      <c r="F566" t="s">
        <v>788</v>
      </c>
      <c r="G566" t="s">
        <v>42</v>
      </c>
      <c r="H566" t="s">
        <v>946</v>
      </c>
      <c r="I566" t="s">
        <v>1286</v>
      </c>
      <c r="J566">
        <v>54.141573737363032</v>
      </c>
      <c r="K566">
        <v>-115.6876015663147</v>
      </c>
      <c r="L566" s="3">
        <v>45000</v>
      </c>
      <c r="M566" s="3" t="s">
        <v>63</v>
      </c>
      <c r="N566">
        <f t="shared" si="16"/>
        <v>0.23333333333333334</v>
      </c>
      <c r="O566">
        <f>VLOOKUP($G566,Calcs!$A$1:$G$59,6,FALSE)</f>
        <v>0.17374358974358975</v>
      </c>
      <c r="P566">
        <f>VLOOKUP($G566,Calcs!$A$1:$G$59,7,FALSE)</f>
        <v>0.37230769230769234</v>
      </c>
      <c r="Q566" t="str">
        <f t="shared" si="17"/>
        <v>In the Range</v>
      </c>
    </row>
    <row r="567" spans="1:17" x14ac:dyDescent="0.25">
      <c r="A567" s="1">
        <v>4112</v>
      </c>
      <c r="B567" t="s">
        <v>645</v>
      </c>
      <c r="C567">
        <v>15</v>
      </c>
      <c r="D567" t="s">
        <v>796</v>
      </c>
      <c r="E567">
        <v>2021</v>
      </c>
      <c r="F567" t="s">
        <v>786</v>
      </c>
      <c r="G567" t="s">
        <v>57</v>
      </c>
      <c r="H567" t="s">
        <v>946</v>
      </c>
      <c r="I567" t="s">
        <v>1287</v>
      </c>
      <c r="J567">
        <v>53.426412268557741</v>
      </c>
      <c r="K567">
        <v>-113.4235274791718</v>
      </c>
      <c r="L567" s="3">
        <v>97000</v>
      </c>
      <c r="M567" s="3" t="s">
        <v>63</v>
      </c>
      <c r="N567">
        <f t="shared" si="16"/>
        <v>0.15463917525773194</v>
      </c>
      <c r="O567">
        <f>VLOOKUP($G567,Calcs!$A$1:$G$59,6,FALSE)</f>
        <v>8.2445156164289185E-2</v>
      </c>
      <c r="P567">
        <f>VLOOKUP($G567,Calcs!$A$1:$G$59,7,FALSE)</f>
        <v>0.17666819178061971</v>
      </c>
      <c r="Q567" t="str">
        <f t="shared" si="17"/>
        <v>In the Range</v>
      </c>
    </row>
    <row r="568" spans="1:17" x14ac:dyDescent="0.25">
      <c r="A568" s="1">
        <v>4113</v>
      </c>
      <c r="B568" t="s">
        <v>646</v>
      </c>
      <c r="C568">
        <v>120</v>
      </c>
      <c r="D568" t="s">
        <v>789</v>
      </c>
      <c r="E568">
        <v>2021</v>
      </c>
      <c r="F568" t="s">
        <v>787</v>
      </c>
      <c r="G568" t="s">
        <v>7</v>
      </c>
      <c r="H568" t="s">
        <v>946</v>
      </c>
      <c r="I568" t="s">
        <v>1140</v>
      </c>
      <c r="J568">
        <v>51.206453202456593</v>
      </c>
      <c r="K568">
        <v>-113.9212274551392</v>
      </c>
      <c r="L568" s="3">
        <v>1240000</v>
      </c>
      <c r="M568" s="3" t="s">
        <v>63</v>
      </c>
      <c r="N568">
        <f t="shared" si="16"/>
        <v>9.6774193548387094E-2</v>
      </c>
      <c r="O568">
        <f>VLOOKUP($G568,Calcs!$A$1:$G$59,6,FALSE)</f>
        <v>6.8870967741935477E-2</v>
      </c>
      <c r="P568">
        <f>VLOOKUP($G568,Calcs!$A$1:$G$59,7,FALSE)</f>
        <v>0.14758064516129032</v>
      </c>
      <c r="Q568" t="str">
        <f t="shared" si="17"/>
        <v>In the Range</v>
      </c>
    </row>
    <row r="569" spans="1:17" x14ac:dyDescent="0.25">
      <c r="A569" s="1">
        <v>4114</v>
      </c>
      <c r="B569" t="s">
        <v>647</v>
      </c>
      <c r="C569">
        <v>22</v>
      </c>
      <c r="D569" t="s">
        <v>785</v>
      </c>
      <c r="E569">
        <v>2022</v>
      </c>
      <c r="F569" t="s">
        <v>790</v>
      </c>
      <c r="G569" t="s">
        <v>46</v>
      </c>
      <c r="H569" t="s">
        <v>949</v>
      </c>
      <c r="I569" t="s">
        <v>1288</v>
      </c>
      <c r="J569">
        <v>51.04805831829303</v>
      </c>
      <c r="K569">
        <v>-114.0767365694046</v>
      </c>
      <c r="M569" s="3" t="s">
        <v>63</v>
      </c>
      <c r="N569">
        <f t="shared" si="16"/>
        <v>0</v>
      </c>
      <c r="O569">
        <f>VLOOKUP($G569,Calcs!$A$1:$G$59,6,FALSE)</f>
        <v>0</v>
      </c>
      <c r="P569">
        <f>VLOOKUP($G569,Calcs!$A$1:$G$59,7,FALSE)</f>
        <v>0</v>
      </c>
      <c r="Q569" t="str">
        <f t="shared" si="17"/>
        <v>No Enough Data</v>
      </c>
    </row>
    <row r="570" spans="1:17" x14ac:dyDescent="0.25">
      <c r="A570" s="1">
        <v>4116</v>
      </c>
      <c r="B570" t="s">
        <v>648</v>
      </c>
      <c r="C570">
        <v>10</v>
      </c>
      <c r="D570" t="s">
        <v>796</v>
      </c>
      <c r="E570">
        <v>2020</v>
      </c>
      <c r="F570" t="s">
        <v>793</v>
      </c>
      <c r="G570" t="s">
        <v>18</v>
      </c>
      <c r="H570" t="s">
        <v>946</v>
      </c>
      <c r="I570" t="s">
        <v>972</v>
      </c>
      <c r="J570">
        <v>53.396534484337458</v>
      </c>
      <c r="K570">
        <v>-113.4825038909912</v>
      </c>
      <c r="M570" s="3" t="s">
        <v>63</v>
      </c>
      <c r="N570">
        <f t="shared" si="16"/>
        <v>0</v>
      </c>
      <c r="O570">
        <f>VLOOKUP($G570,Calcs!$A$1:$G$59,6,FALSE)</f>
        <v>599.375</v>
      </c>
      <c r="P570">
        <f>VLOOKUP($G570,Calcs!$A$1:$G$59,7,FALSE)</f>
        <v>1284.375</v>
      </c>
      <c r="Q570" t="str">
        <f t="shared" si="17"/>
        <v>No Enough Data</v>
      </c>
    </row>
    <row r="571" spans="1:17" x14ac:dyDescent="0.25">
      <c r="A571" s="1">
        <v>4117</v>
      </c>
      <c r="B571" t="s">
        <v>649</v>
      </c>
      <c r="C571">
        <v>13</v>
      </c>
      <c r="D571" t="s">
        <v>921</v>
      </c>
      <c r="E571">
        <v>2025</v>
      </c>
      <c r="F571" t="s">
        <v>786</v>
      </c>
      <c r="G571" t="s">
        <v>3</v>
      </c>
      <c r="H571" t="s">
        <v>949</v>
      </c>
      <c r="I571" t="s">
        <v>1289</v>
      </c>
      <c r="J571">
        <v>49.486471880125599</v>
      </c>
      <c r="K571">
        <v>-113.9436078071594</v>
      </c>
      <c r="M571" s="3" t="s">
        <v>63</v>
      </c>
      <c r="N571">
        <f t="shared" si="16"/>
        <v>0</v>
      </c>
      <c r="O571">
        <f>VLOOKUP($G571,Calcs!$A$1:$G$59,6,FALSE)</f>
        <v>0.30309164537738104</v>
      </c>
      <c r="P571">
        <f>VLOOKUP($G571,Calcs!$A$1:$G$59,7,FALSE)</f>
        <v>0.64948209723724515</v>
      </c>
      <c r="Q571" t="str">
        <f t="shared" si="17"/>
        <v>No Enough Data</v>
      </c>
    </row>
    <row r="572" spans="1:17" x14ac:dyDescent="0.25">
      <c r="A572" s="1">
        <v>4118</v>
      </c>
      <c r="B572" t="s">
        <v>650</v>
      </c>
      <c r="C572">
        <v>16</v>
      </c>
      <c r="D572" t="s">
        <v>785</v>
      </c>
      <c r="E572">
        <v>2021</v>
      </c>
      <c r="F572" t="s">
        <v>793</v>
      </c>
      <c r="G572" t="s">
        <v>10</v>
      </c>
      <c r="H572" t="s">
        <v>946</v>
      </c>
      <c r="I572" t="s">
        <v>960</v>
      </c>
      <c r="J572">
        <v>50.904223627767649</v>
      </c>
      <c r="K572">
        <v>-113.9070224761963</v>
      </c>
      <c r="M572" s="3" t="s">
        <v>64</v>
      </c>
      <c r="N572">
        <f t="shared" si="16"/>
        <v>0</v>
      </c>
      <c r="O572">
        <f>VLOOKUP($G572,Calcs!$A$1:$G$59,6,FALSE)</f>
        <v>19720.335023876538</v>
      </c>
      <c r="P572">
        <f>VLOOKUP($G572,Calcs!$A$1:$G$59,7,FALSE)</f>
        <v>42257.860765449725</v>
      </c>
      <c r="Q572" t="str">
        <f t="shared" si="17"/>
        <v>No Enough Data</v>
      </c>
    </row>
    <row r="573" spans="1:17" x14ac:dyDescent="0.25">
      <c r="A573" s="1">
        <v>4119</v>
      </c>
      <c r="B573" t="s">
        <v>651</v>
      </c>
      <c r="C573">
        <v>6</v>
      </c>
      <c r="D573" t="s">
        <v>794</v>
      </c>
      <c r="E573">
        <v>2020</v>
      </c>
      <c r="F573" t="s">
        <v>787</v>
      </c>
      <c r="G573" t="s">
        <v>38</v>
      </c>
      <c r="H573" t="s">
        <v>946</v>
      </c>
      <c r="I573" t="s">
        <v>1290</v>
      </c>
      <c r="J573">
        <v>53.560029172455899</v>
      </c>
      <c r="K573">
        <v>-113.3232343196869</v>
      </c>
      <c r="L573" s="3">
        <v>20000</v>
      </c>
      <c r="M573" s="3" t="s">
        <v>63</v>
      </c>
      <c r="N573">
        <f t="shared" si="16"/>
        <v>0.3</v>
      </c>
      <c r="O573">
        <f>VLOOKUP($G573,Calcs!$A$1:$G$59,6,FALSE)</f>
        <v>0.217</v>
      </c>
      <c r="P573">
        <f>VLOOKUP($G573,Calcs!$A$1:$G$59,7,FALSE)</f>
        <v>0.46499999999999997</v>
      </c>
      <c r="Q573" t="str">
        <f t="shared" si="17"/>
        <v>In the Range</v>
      </c>
    </row>
    <row r="574" spans="1:17" x14ac:dyDescent="0.25">
      <c r="A574" s="1">
        <v>4120</v>
      </c>
      <c r="B574" t="s">
        <v>652</v>
      </c>
      <c r="C574">
        <v>10</v>
      </c>
      <c r="D574" t="s">
        <v>785</v>
      </c>
      <c r="E574">
        <v>2020</v>
      </c>
      <c r="F574" t="s">
        <v>793</v>
      </c>
      <c r="G574" t="s">
        <v>10</v>
      </c>
      <c r="H574" t="s">
        <v>946</v>
      </c>
      <c r="I574" t="s">
        <v>960</v>
      </c>
      <c r="J574">
        <v>51.066940130345429</v>
      </c>
      <c r="K574">
        <v>-114.1528630256653</v>
      </c>
      <c r="M574" s="3" t="s">
        <v>64</v>
      </c>
      <c r="N574">
        <f t="shared" si="16"/>
        <v>0</v>
      </c>
      <c r="O574">
        <f>VLOOKUP($G574,Calcs!$A$1:$G$59,6,FALSE)</f>
        <v>19720.335023876538</v>
      </c>
      <c r="P574">
        <f>VLOOKUP($G574,Calcs!$A$1:$G$59,7,FALSE)</f>
        <v>42257.860765449725</v>
      </c>
      <c r="Q574" t="str">
        <f t="shared" si="17"/>
        <v>No Enough Data</v>
      </c>
    </row>
    <row r="575" spans="1:17" x14ac:dyDescent="0.25">
      <c r="A575" s="1">
        <v>4121</v>
      </c>
      <c r="B575" t="s">
        <v>653</v>
      </c>
      <c r="C575">
        <v>5.9</v>
      </c>
      <c r="D575" t="s">
        <v>796</v>
      </c>
      <c r="E575">
        <v>2020</v>
      </c>
      <c r="F575" t="s">
        <v>786</v>
      </c>
      <c r="G575" t="s">
        <v>54</v>
      </c>
      <c r="H575" t="s">
        <v>946</v>
      </c>
      <c r="I575" t="s">
        <v>1291</v>
      </c>
      <c r="J575">
        <v>53.518547956750567</v>
      </c>
      <c r="K575">
        <v>-113.51298451423651</v>
      </c>
      <c r="M575" s="3" t="s">
        <v>63</v>
      </c>
      <c r="N575">
        <f t="shared" si="16"/>
        <v>0</v>
      </c>
      <c r="O575">
        <f>VLOOKUP($G575,Calcs!$A$1:$G$59,6,FALSE)</f>
        <v>0</v>
      </c>
      <c r="P575">
        <f>VLOOKUP($G575,Calcs!$A$1:$G$59,7,FALSE)</f>
        <v>0</v>
      </c>
      <c r="Q575" t="str">
        <f t="shared" si="17"/>
        <v>No Enough Data</v>
      </c>
    </row>
    <row r="576" spans="1:17" x14ac:dyDescent="0.25">
      <c r="A576" s="1">
        <v>4122</v>
      </c>
      <c r="B576" t="s">
        <v>654</v>
      </c>
      <c r="C576">
        <v>6</v>
      </c>
      <c r="D576" t="s">
        <v>796</v>
      </c>
      <c r="E576">
        <v>2020</v>
      </c>
      <c r="F576" t="s">
        <v>801</v>
      </c>
      <c r="G576" t="s">
        <v>24</v>
      </c>
      <c r="H576" t="s">
        <v>946</v>
      </c>
      <c r="I576" t="s">
        <v>1068</v>
      </c>
      <c r="J576">
        <v>53.541327489179913</v>
      </c>
      <c r="K576">
        <v>-113.49611878395081</v>
      </c>
      <c r="M576" s="3" t="s">
        <v>63</v>
      </c>
      <c r="N576">
        <f t="shared" si="16"/>
        <v>0</v>
      </c>
      <c r="O576">
        <f>VLOOKUP($G576,Calcs!$A$1:$G$59,6,FALSE)</f>
        <v>1.267359977324263</v>
      </c>
      <c r="P576">
        <f>VLOOKUP($G576,Calcs!$A$1:$G$59,7,FALSE)</f>
        <v>2.7157713799805636</v>
      </c>
      <c r="Q576" t="str">
        <f t="shared" si="17"/>
        <v>No Enough Data</v>
      </c>
    </row>
    <row r="577" spans="1:17" x14ac:dyDescent="0.25">
      <c r="A577" s="1">
        <v>4123</v>
      </c>
      <c r="B577" t="s">
        <v>655</v>
      </c>
      <c r="C577">
        <v>200</v>
      </c>
      <c r="D577" t="s">
        <v>821</v>
      </c>
      <c r="E577">
        <v>2020</v>
      </c>
      <c r="F577" t="s">
        <v>859</v>
      </c>
      <c r="G577" t="s">
        <v>55</v>
      </c>
      <c r="H577" t="s">
        <v>949</v>
      </c>
      <c r="I577" t="s">
        <v>1292</v>
      </c>
      <c r="J577">
        <v>53.530105062697437</v>
      </c>
      <c r="K577">
        <v>-117.524528503418</v>
      </c>
      <c r="L577" s="3">
        <v>75</v>
      </c>
      <c r="M577" s="3" t="s">
        <v>69</v>
      </c>
      <c r="N577">
        <f t="shared" si="16"/>
        <v>2666.6666666666665</v>
      </c>
      <c r="O577">
        <f>VLOOKUP($G577,Calcs!$A$1:$G$59,6,FALSE)</f>
        <v>4300.0679110950095</v>
      </c>
      <c r="P577">
        <f>VLOOKUP($G577,Calcs!$A$1:$G$59,7,FALSE)</f>
        <v>9214.4312380607334</v>
      </c>
      <c r="Q577" t="str">
        <f t="shared" si="17"/>
        <v>Too Cheap</v>
      </c>
    </row>
    <row r="578" spans="1:17" x14ac:dyDescent="0.25">
      <c r="A578" s="1">
        <v>4125</v>
      </c>
      <c r="B578" t="s">
        <v>656</v>
      </c>
      <c r="C578">
        <v>7</v>
      </c>
      <c r="D578" t="s">
        <v>797</v>
      </c>
      <c r="E578">
        <v>2020</v>
      </c>
      <c r="F578" t="s">
        <v>795</v>
      </c>
      <c r="G578" t="s">
        <v>13</v>
      </c>
      <c r="H578" t="s">
        <v>946</v>
      </c>
      <c r="I578" t="s">
        <v>951</v>
      </c>
      <c r="J578">
        <v>53.339329630405437</v>
      </c>
      <c r="K578">
        <v>-113.5577344894409</v>
      </c>
      <c r="L578" s="3">
        <v>110000</v>
      </c>
      <c r="M578" s="3" t="s">
        <v>63</v>
      </c>
      <c r="N578">
        <f t="shared" ref="N578:N641" si="18">IFERROR(C578/L578*1000,0)</f>
        <v>6.3636363636363644E-2</v>
      </c>
      <c r="O578">
        <f>VLOOKUP($G578,Calcs!$A$1:$G$59,6,FALSE)</f>
        <v>280.23739144143383</v>
      </c>
      <c r="P578">
        <f>VLOOKUP($G578,Calcs!$A$1:$G$59,7,FALSE)</f>
        <v>600.50869594592973</v>
      </c>
      <c r="Q578" t="str">
        <f t="shared" si="17"/>
        <v>Too Cheap</v>
      </c>
    </row>
    <row r="579" spans="1:17" x14ac:dyDescent="0.25">
      <c r="A579" s="1">
        <v>4126</v>
      </c>
      <c r="B579" t="s">
        <v>657</v>
      </c>
      <c r="C579">
        <v>272</v>
      </c>
      <c r="D579" t="s">
        <v>848</v>
      </c>
      <c r="E579">
        <v>2021</v>
      </c>
      <c r="F579" t="s">
        <v>801</v>
      </c>
      <c r="G579" t="s">
        <v>37</v>
      </c>
      <c r="H579" t="s">
        <v>949</v>
      </c>
      <c r="I579" t="s">
        <v>1032</v>
      </c>
      <c r="J579">
        <v>54.411138439299329</v>
      </c>
      <c r="K579">
        <v>-110.27947425842289</v>
      </c>
      <c r="M579" s="3" t="s">
        <v>63</v>
      </c>
      <c r="N579">
        <f t="shared" si="18"/>
        <v>0</v>
      </c>
      <c r="O579">
        <f>VLOOKUP($G579,Calcs!$A$1:$G$59,6,FALSE)</f>
        <v>0</v>
      </c>
      <c r="P579">
        <f>VLOOKUP($G579,Calcs!$A$1:$G$59,7,FALSE)</f>
        <v>0</v>
      </c>
      <c r="Q579" t="str">
        <f t="shared" ref="Q579:Q642" si="19">IF(N579=0,"No Enough Data",IF(N579&lt;O579,"Too Cheap",IF(N579&gt;P579,"Too Expensive","In the Range")))</f>
        <v>No Enough Data</v>
      </c>
    </row>
    <row r="580" spans="1:17" x14ac:dyDescent="0.25">
      <c r="A580" s="1">
        <v>4127</v>
      </c>
      <c r="B580" t="s">
        <v>658</v>
      </c>
      <c r="C580">
        <v>36</v>
      </c>
      <c r="D580" t="s">
        <v>785</v>
      </c>
      <c r="E580">
        <v>2022</v>
      </c>
      <c r="F580" t="s">
        <v>788</v>
      </c>
      <c r="G580" t="s">
        <v>5</v>
      </c>
      <c r="H580" t="s">
        <v>946</v>
      </c>
      <c r="I580" t="s">
        <v>951</v>
      </c>
      <c r="J580">
        <v>50.961481204340039</v>
      </c>
      <c r="K580">
        <v>-114.00837779045099</v>
      </c>
      <c r="M580" s="3" t="s">
        <v>63</v>
      </c>
      <c r="N580">
        <f t="shared" si="18"/>
        <v>0</v>
      </c>
      <c r="O580">
        <f>VLOOKUP($G580,Calcs!$A$1:$G$59,6,FALSE)</f>
        <v>0.27999999999999997</v>
      </c>
      <c r="P580">
        <f>VLOOKUP($G580,Calcs!$A$1:$G$59,7,FALSE)</f>
        <v>0.60000000000000009</v>
      </c>
      <c r="Q580" t="str">
        <f t="shared" si="19"/>
        <v>No Enough Data</v>
      </c>
    </row>
    <row r="581" spans="1:17" x14ac:dyDescent="0.25">
      <c r="A581" s="1">
        <v>4132</v>
      </c>
      <c r="B581" t="s">
        <v>659</v>
      </c>
      <c r="C581">
        <v>9.1</v>
      </c>
      <c r="D581" t="s">
        <v>796</v>
      </c>
      <c r="E581">
        <v>2021</v>
      </c>
      <c r="F581" t="s">
        <v>790</v>
      </c>
      <c r="G581" t="s">
        <v>47</v>
      </c>
      <c r="H581" t="s">
        <v>946</v>
      </c>
      <c r="I581" t="s">
        <v>972</v>
      </c>
      <c r="J581">
        <v>53.616453771003833</v>
      </c>
      <c r="K581">
        <v>-113.508220911026</v>
      </c>
      <c r="M581" s="3" t="s">
        <v>63</v>
      </c>
      <c r="N581">
        <f t="shared" si="18"/>
        <v>0</v>
      </c>
      <c r="O581">
        <f>VLOOKUP($G581,Calcs!$A$1:$G$59,6,FALSE)</f>
        <v>0</v>
      </c>
      <c r="P581">
        <f>VLOOKUP($G581,Calcs!$A$1:$G$59,7,FALSE)</f>
        <v>0</v>
      </c>
      <c r="Q581" t="str">
        <f t="shared" si="19"/>
        <v>No Enough Data</v>
      </c>
    </row>
    <row r="582" spans="1:17" x14ac:dyDescent="0.25">
      <c r="A582" s="1">
        <v>4133</v>
      </c>
      <c r="B582" t="s">
        <v>660</v>
      </c>
      <c r="C582">
        <v>8.1999999999999993</v>
      </c>
      <c r="D582" t="s">
        <v>796</v>
      </c>
      <c r="E582">
        <v>2021</v>
      </c>
      <c r="F582" t="s">
        <v>786</v>
      </c>
      <c r="G582" t="s">
        <v>57</v>
      </c>
      <c r="H582" t="s">
        <v>946</v>
      </c>
      <c r="I582" t="s">
        <v>1293</v>
      </c>
      <c r="J582">
        <v>53.454901942395708</v>
      </c>
      <c r="K582">
        <v>-113.3678448200226</v>
      </c>
      <c r="L582" s="3">
        <v>55000</v>
      </c>
      <c r="M582" s="3" t="s">
        <v>63</v>
      </c>
      <c r="N582">
        <f t="shared" si="18"/>
        <v>0.14909090909090908</v>
      </c>
      <c r="O582">
        <f>VLOOKUP($G582,Calcs!$A$1:$G$59,6,FALSE)</f>
        <v>8.2445156164289185E-2</v>
      </c>
      <c r="P582">
        <f>VLOOKUP($G582,Calcs!$A$1:$G$59,7,FALSE)</f>
        <v>0.17666819178061971</v>
      </c>
      <c r="Q582" t="str">
        <f t="shared" si="19"/>
        <v>In the Range</v>
      </c>
    </row>
    <row r="583" spans="1:17" x14ac:dyDescent="0.25">
      <c r="A583" s="1">
        <v>4134</v>
      </c>
      <c r="B583" t="s">
        <v>661</v>
      </c>
      <c r="C583">
        <v>5.5</v>
      </c>
      <c r="D583" t="s">
        <v>890</v>
      </c>
      <c r="E583">
        <v>2021</v>
      </c>
      <c r="F583" t="s">
        <v>790</v>
      </c>
      <c r="G583" t="s">
        <v>51</v>
      </c>
      <c r="H583" t="s">
        <v>946</v>
      </c>
      <c r="I583" t="s">
        <v>1294</v>
      </c>
      <c r="J583">
        <v>50.660017180770609</v>
      </c>
      <c r="K583">
        <v>-115.1289081573486</v>
      </c>
      <c r="M583" s="3" t="s">
        <v>63</v>
      </c>
      <c r="N583">
        <f t="shared" si="18"/>
        <v>0</v>
      </c>
      <c r="O583">
        <f>VLOOKUP($G583,Calcs!$A$1:$G$59,6,FALSE)</f>
        <v>0.67344527363184081</v>
      </c>
      <c r="P583">
        <f>VLOOKUP($G583,Calcs!$A$1:$G$59,7,FALSE)</f>
        <v>1.4430970149253732</v>
      </c>
      <c r="Q583" t="str">
        <f t="shared" si="19"/>
        <v>No Enough Data</v>
      </c>
    </row>
    <row r="584" spans="1:17" x14ac:dyDescent="0.25">
      <c r="A584" s="1">
        <v>4135</v>
      </c>
      <c r="B584" t="s">
        <v>662</v>
      </c>
      <c r="C584">
        <v>8.1</v>
      </c>
      <c r="D584" t="s">
        <v>785</v>
      </c>
      <c r="E584">
        <v>2021</v>
      </c>
      <c r="F584" t="s">
        <v>793</v>
      </c>
      <c r="G584" t="s">
        <v>18</v>
      </c>
      <c r="H584" t="s">
        <v>946</v>
      </c>
      <c r="I584" t="s">
        <v>960</v>
      </c>
      <c r="J584">
        <v>51.024573442158832</v>
      </c>
      <c r="K584">
        <v>-114.0504723787308</v>
      </c>
      <c r="M584" s="3" t="s">
        <v>63</v>
      </c>
      <c r="N584">
        <f t="shared" si="18"/>
        <v>0</v>
      </c>
      <c r="O584">
        <f>VLOOKUP($G584,Calcs!$A$1:$G$59,6,FALSE)</f>
        <v>599.375</v>
      </c>
      <c r="P584">
        <f>VLOOKUP($G584,Calcs!$A$1:$G$59,7,FALSE)</f>
        <v>1284.375</v>
      </c>
      <c r="Q584" t="str">
        <f t="shared" si="19"/>
        <v>No Enough Data</v>
      </c>
    </row>
    <row r="585" spans="1:17" x14ac:dyDescent="0.25">
      <c r="A585" s="1">
        <v>4136</v>
      </c>
      <c r="B585" t="s">
        <v>663</v>
      </c>
      <c r="C585">
        <v>7.7</v>
      </c>
      <c r="D585" t="s">
        <v>796</v>
      </c>
      <c r="E585">
        <v>2022</v>
      </c>
      <c r="F585" t="s">
        <v>788</v>
      </c>
      <c r="G585" t="s">
        <v>15</v>
      </c>
      <c r="H585" t="s">
        <v>946</v>
      </c>
      <c r="I585" t="s">
        <v>1295</v>
      </c>
      <c r="J585">
        <v>53.587206447678</v>
      </c>
      <c r="K585">
        <v>-113.4987527132034</v>
      </c>
      <c r="M585" s="3" t="s">
        <v>63</v>
      </c>
      <c r="N585">
        <f t="shared" si="18"/>
        <v>0</v>
      </c>
      <c r="O585">
        <f>VLOOKUP($G585,Calcs!$A$1:$G$59,6,FALSE)</f>
        <v>25.242424242424242</v>
      </c>
      <c r="P585">
        <f>VLOOKUP($G585,Calcs!$A$1:$G$59,7,FALSE)</f>
        <v>54.090909090909093</v>
      </c>
      <c r="Q585" t="str">
        <f t="shared" si="19"/>
        <v>No Enough Data</v>
      </c>
    </row>
    <row r="586" spans="1:17" x14ac:dyDescent="0.25">
      <c r="A586" s="1">
        <v>4139</v>
      </c>
      <c r="B586" t="s">
        <v>664</v>
      </c>
      <c r="C586">
        <v>5</v>
      </c>
      <c r="D586" t="s">
        <v>796</v>
      </c>
      <c r="E586">
        <v>2021</v>
      </c>
      <c r="F586" t="s">
        <v>793</v>
      </c>
      <c r="G586" t="s">
        <v>18</v>
      </c>
      <c r="H586" t="s">
        <v>946</v>
      </c>
      <c r="I586" t="s">
        <v>972</v>
      </c>
      <c r="J586">
        <v>53.51188779502889</v>
      </c>
      <c r="K586">
        <v>-113.5939764976501</v>
      </c>
      <c r="M586" s="3" t="s">
        <v>64</v>
      </c>
      <c r="N586">
        <f t="shared" si="18"/>
        <v>0</v>
      </c>
      <c r="O586">
        <f>VLOOKUP($G586,Calcs!$A$1:$G$59,6,FALSE)</f>
        <v>599.375</v>
      </c>
      <c r="P586">
        <f>VLOOKUP($G586,Calcs!$A$1:$G$59,7,FALSE)</f>
        <v>1284.375</v>
      </c>
      <c r="Q586" t="str">
        <f t="shared" si="19"/>
        <v>No Enough Data</v>
      </c>
    </row>
    <row r="587" spans="1:17" x14ac:dyDescent="0.25">
      <c r="A587" s="1">
        <v>4140</v>
      </c>
      <c r="B587" t="s">
        <v>665</v>
      </c>
      <c r="C587">
        <v>7.3</v>
      </c>
      <c r="D587" t="s">
        <v>796</v>
      </c>
      <c r="E587">
        <v>2020</v>
      </c>
      <c r="F587" t="s">
        <v>786</v>
      </c>
      <c r="G587" t="s">
        <v>14</v>
      </c>
      <c r="H587" t="s">
        <v>946</v>
      </c>
      <c r="I587" t="s">
        <v>1296</v>
      </c>
      <c r="J587">
        <v>53.55136138981625</v>
      </c>
      <c r="K587">
        <v>-113.52985024452209</v>
      </c>
      <c r="M587" s="3" t="s">
        <v>63</v>
      </c>
      <c r="N587">
        <f t="shared" si="18"/>
        <v>0</v>
      </c>
      <c r="O587">
        <f>VLOOKUP($G587,Calcs!$A$1:$G$59,6,FALSE)</f>
        <v>0.18333333333333332</v>
      </c>
      <c r="P587">
        <f>VLOOKUP($G587,Calcs!$A$1:$G$59,7,FALSE)</f>
        <v>0.3928571428571429</v>
      </c>
      <c r="Q587" t="str">
        <f t="shared" si="19"/>
        <v>No Enough Data</v>
      </c>
    </row>
    <row r="588" spans="1:17" x14ac:dyDescent="0.25">
      <c r="A588" s="1">
        <v>4141</v>
      </c>
      <c r="B588" t="s">
        <v>666</v>
      </c>
      <c r="C588">
        <v>250</v>
      </c>
      <c r="D588" t="s">
        <v>805</v>
      </c>
      <c r="E588">
        <v>2021</v>
      </c>
      <c r="F588" t="s">
        <v>859</v>
      </c>
      <c r="G588" t="s">
        <v>41</v>
      </c>
      <c r="H588" t="s">
        <v>949</v>
      </c>
      <c r="I588" t="s">
        <v>1081</v>
      </c>
      <c r="J588">
        <v>49.803427591669433</v>
      </c>
      <c r="K588">
        <v>-110.36899566650391</v>
      </c>
      <c r="L588" s="3">
        <v>200</v>
      </c>
      <c r="M588" s="3" t="s">
        <v>69</v>
      </c>
      <c r="N588">
        <f t="shared" si="18"/>
        <v>1250</v>
      </c>
      <c r="O588">
        <f>VLOOKUP($G588,Calcs!$A$1:$G$59,6,FALSE)</f>
        <v>1060.3728732233635</v>
      </c>
      <c r="P588">
        <f>VLOOKUP($G588,Calcs!$A$1:$G$59,7,FALSE)</f>
        <v>2272.2275854786358</v>
      </c>
      <c r="Q588" t="str">
        <f t="shared" si="19"/>
        <v>In the Range</v>
      </c>
    </row>
    <row r="589" spans="1:17" x14ac:dyDescent="0.25">
      <c r="A589" s="1">
        <v>4142</v>
      </c>
      <c r="B589" t="s">
        <v>667</v>
      </c>
      <c r="C589">
        <v>18.3</v>
      </c>
      <c r="D589" t="s">
        <v>865</v>
      </c>
      <c r="E589">
        <v>2021</v>
      </c>
      <c r="F589" t="s">
        <v>790</v>
      </c>
      <c r="G589" t="s">
        <v>8</v>
      </c>
      <c r="H589" t="s">
        <v>946</v>
      </c>
      <c r="I589" t="s">
        <v>1297</v>
      </c>
      <c r="J589">
        <v>50.724217678126529</v>
      </c>
      <c r="K589">
        <v>-113.97681355476379</v>
      </c>
      <c r="M589" s="3" t="s">
        <v>63</v>
      </c>
      <c r="N589">
        <f t="shared" si="18"/>
        <v>0</v>
      </c>
      <c r="O589">
        <f>VLOOKUP($G589,Calcs!$A$1:$G$59,6,FALSE)</f>
        <v>1.2093770070648682</v>
      </c>
      <c r="P589">
        <f>VLOOKUP($G589,Calcs!$A$1:$G$59,7,FALSE)</f>
        <v>2.5915221579961463</v>
      </c>
      <c r="Q589" t="str">
        <f t="shared" si="19"/>
        <v>No Enough Data</v>
      </c>
    </row>
    <row r="590" spans="1:17" x14ac:dyDescent="0.25">
      <c r="A590" s="1">
        <v>4143</v>
      </c>
      <c r="B590" t="s">
        <v>668</v>
      </c>
      <c r="C590">
        <v>5</v>
      </c>
      <c r="D590" t="s">
        <v>796</v>
      </c>
      <c r="E590">
        <v>2021</v>
      </c>
      <c r="F590" t="s">
        <v>859</v>
      </c>
      <c r="G590" t="s">
        <v>55</v>
      </c>
      <c r="H590" t="s">
        <v>946</v>
      </c>
      <c r="I590" t="s">
        <v>1124</v>
      </c>
      <c r="J590">
        <v>53.517616617785293</v>
      </c>
      <c r="K590">
        <v>-113.58673453330989</v>
      </c>
      <c r="L590" s="3">
        <v>9.5</v>
      </c>
      <c r="M590" s="3" t="s">
        <v>64</v>
      </c>
      <c r="N590">
        <f t="shared" si="18"/>
        <v>526.31578947368416</v>
      </c>
      <c r="O590">
        <f>VLOOKUP($G590,Calcs!$A$1:$G$59,6,FALSE)</f>
        <v>4300.0679110950095</v>
      </c>
      <c r="P590">
        <f>VLOOKUP($G590,Calcs!$A$1:$G$59,7,FALSE)</f>
        <v>9214.4312380607334</v>
      </c>
      <c r="Q590" t="str">
        <f t="shared" si="19"/>
        <v>Too Cheap</v>
      </c>
    </row>
    <row r="591" spans="1:17" x14ac:dyDescent="0.25">
      <c r="A591" s="1">
        <v>4144</v>
      </c>
      <c r="B591" t="s">
        <v>669</v>
      </c>
      <c r="C591">
        <v>50</v>
      </c>
      <c r="D591" t="s">
        <v>922</v>
      </c>
      <c r="E591">
        <v>2021</v>
      </c>
      <c r="F591" t="s">
        <v>859</v>
      </c>
      <c r="G591" t="s">
        <v>50</v>
      </c>
      <c r="H591" t="s">
        <v>946</v>
      </c>
      <c r="I591" t="s">
        <v>1298</v>
      </c>
      <c r="J591">
        <v>50.585280273940917</v>
      </c>
      <c r="K591">
        <v>-111.8719983100891</v>
      </c>
      <c r="L591" s="3">
        <v>26.5</v>
      </c>
      <c r="M591" s="3" t="s">
        <v>69</v>
      </c>
      <c r="N591">
        <f t="shared" si="18"/>
        <v>1886.7924528301887</v>
      </c>
      <c r="O591">
        <f>VLOOKUP($G591,Calcs!$A$1:$G$59,6,FALSE)</f>
        <v>1175.219272906005</v>
      </c>
      <c r="P591">
        <f>VLOOKUP($G591,Calcs!$A$1:$G$59,7,FALSE)</f>
        <v>2518.3270133700107</v>
      </c>
      <c r="Q591" t="str">
        <f t="shared" si="19"/>
        <v>In the Range</v>
      </c>
    </row>
    <row r="592" spans="1:17" x14ac:dyDescent="0.25">
      <c r="A592" s="1">
        <v>4145</v>
      </c>
      <c r="B592" t="s">
        <v>670</v>
      </c>
      <c r="C592">
        <v>15</v>
      </c>
      <c r="D592" t="s">
        <v>785</v>
      </c>
      <c r="E592">
        <v>2021</v>
      </c>
      <c r="F592" t="s">
        <v>793</v>
      </c>
      <c r="G592" t="s">
        <v>17</v>
      </c>
      <c r="H592" t="s">
        <v>946</v>
      </c>
      <c r="I592" t="s">
        <v>960</v>
      </c>
      <c r="J592">
        <v>51.104545924576769</v>
      </c>
      <c r="K592">
        <v>-114.2302179336548</v>
      </c>
      <c r="M592" s="3" t="s">
        <v>63</v>
      </c>
      <c r="N592">
        <f t="shared" si="18"/>
        <v>0</v>
      </c>
      <c r="O592">
        <f>VLOOKUP($G592,Calcs!$A$1:$G$59,6,FALSE)</f>
        <v>8008.8888888888878</v>
      </c>
      <c r="P592">
        <f>VLOOKUP($G592,Calcs!$A$1:$G$59,7,FALSE)</f>
        <v>17161.904761904763</v>
      </c>
      <c r="Q592" t="str">
        <f t="shared" si="19"/>
        <v>No Enough Data</v>
      </c>
    </row>
    <row r="593" spans="1:17" x14ac:dyDescent="0.25">
      <c r="A593" s="1">
        <v>4146</v>
      </c>
      <c r="B593" t="s">
        <v>671</v>
      </c>
      <c r="C593">
        <v>6</v>
      </c>
      <c r="D593" t="s">
        <v>785</v>
      </c>
      <c r="E593">
        <v>2020</v>
      </c>
      <c r="F593" t="s">
        <v>788</v>
      </c>
      <c r="G593" t="s">
        <v>42</v>
      </c>
      <c r="H593" t="s">
        <v>946</v>
      </c>
      <c r="I593" t="s">
        <v>1299</v>
      </c>
      <c r="J593">
        <v>51.038466106820763</v>
      </c>
      <c r="K593">
        <v>-114.0878570079803</v>
      </c>
      <c r="M593" s="3" t="s">
        <v>63</v>
      </c>
      <c r="N593">
        <f t="shared" si="18"/>
        <v>0</v>
      </c>
      <c r="O593">
        <f>VLOOKUP($G593,Calcs!$A$1:$G$59,6,FALSE)</f>
        <v>0.17374358974358975</v>
      </c>
      <c r="P593">
        <f>VLOOKUP($G593,Calcs!$A$1:$G$59,7,FALSE)</f>
        <v>0.37230769230769234</v>
      </c>
      <c r="Q593" t="str">
        <f t="shared" si="19"/>
        <v>No Enough Data</v>
      </c>
    </row>
    <row r="594" spans="1:17" x14ac:dyDescent="0.25">
      <c r="A594" s="1">
        <v>4147</v>
      </c>
      <c r="B594" t="s">
        <v>672</v>
      </c>
      <c r="C594">
        <v>92</v>
      </c>
      <c r="D594" t="s">
        <v>913</v>
      </c>
      <c r="E594">
        <v>2021</v>
      </c>
      <c r="F594" t="s">
        <v>859</v>
      </c>
      <c r="G594" t="s">
        <v>41</v>
      </c>
      <c r="H594" t="s">
        <v>949</v>
      </c>
      <c r="I594" t="s">
        <v>1246</v>
      </c>
      <c r="J594">
        <v>49.636509097622699</v>
      </c>
      <c r="K594">
        <v>-111.22764587402339</v>
      </c>
      <c r="L594" s="3">
        <v>54</v>
      </c>
      <c r="M594" s="3" t="s">
        <v>69</v>
      </c>
      <c r="N594">
        <f t="shared" si="18"/>
        <v>1703.7037037037037</v>
      </c>
      <c r="O594">
        <f>VLOOKUP($G594,Calcs!$A$1:$G$59,6,FALSE)</f>
        <v>1060.3728732233635</v>
      </c>
      <c r="P594">
        <f>VLOOKUP($G594,Calcs!$A$1:$G$59,7,FALSE)</f>
        <v>2272.2275854786358</v>
      </c>
      <c r="Q594" t="str">
        <f t="shared" si="19"/>
        <v>In the Range</v>
      </c>
    </row>
    <row r="595" spans="1:17" x14ac:dyDescent="0.25">
      <c r="A595" s="1">
        <v>4148</v>
      </c>
      <c r="B595" t="s">
        <v>673</v>
      </c>
      <c r="C595">
        <v>509</v>
      </c>
      <c r="D595" t="s">
        <v>923</v>
      </c>
      <c r="E595">
        <v>2022</v>
      </c>
      <c r="F595" t="s">
        <v>844</v>
      </c>
      <c r="G595" t="s">
        <v>39</v>
      </c>
      <c r="H595" t="s">
        <v>949</v>
      </c>
      <c r="I595" t="s">
        <v>1300</v>
      </c>
      <c r="J595">
        <v>53.047817959114688</v>
      </c>
      <c r="K595">
        <v>-116.2957763671875</v>
      </c>
      <c r="L595" s="3">
        <v>85</v>
      </c>
      <c r="M595" s="3" t="s">
        <v>64</v>
      </c>
      <c r="N595">
        <f t="shared" si="18"/>
        <v>5988.2352941176468</v>
      </c>
      <c r="O595">
        <f>VLOOKUP($G595,Calcs!$A$1:$G$59,6,FALSE)</f>
        <v>3547.9483773979364</v>
      </c>
      <c r="P595">
        <f>VLOOKUP($G595,Calcs!$A$1:$G$59,7,FALSE)</f>
        <v>7602.7465229955787</v>
      </c>
      <c r="Q595" t="str">
        <f t="shared" si="19"/>
        <v>In the Range</v>
      </c>
    </row>
    <row r="596" spans="1:17" x14ac:dyDescent="0.25">
      <c r="A596" s="1">
        <v>4149</v>
      </c>
      <c r="B596" t="s">
        <v>674</v>
      </c>
      <c r="C596">
        <v>5</v>
      </c>
      <c r="D596" t="s">
        <v>924</v>
      </c>
      <c r="E596">
        <v>2020</v>
      </c>
      <c r="F596" t="s">
        <v>801</v>
      </c>
      <c r="G596" t="s">
        <v>23</v>
      </c>
      <c r="H596" t="s">
        <v>946</v>
      </c>
      <c r="I596" t="s">
        <v>924</v>
      </c>
      <c r="J596">
        <v>56.207515533222548</v>
      </c>
      <c r="K596">
        <v>-117.20495939254759</v>
      </c>
      <c r="L596" s="3">
        <v>5000</v>
      </c>
      <c r="M596" s="3" t="s">
        <v>63</v>
      </c>
      <c r="N596">
        <f t="shared" si="18"/>
        <v>1</v>
      </c>
      <c r="O596">
        <f>VLOOKUP($G596,Calcs!$A$1:$G$59,6,FALSE)</f>
        <v>0.7</v>
      </c>
      <c r="P596">
        <f>VLOOKUP($G596,Calcs!$A$1:$G$59,7,FALSE)</f>
        <v>1.5</v>
      </c>
      <c r="Q596" t="str">
        <f t="shared" si="19"/>
        <v>In the Range</v>
      </c>
    </row>
    <row r="597" spans="1:17" x14ac:dyDescent="0.25">
      <c r="A597" s="1">
        <v>4152</v>
      </c>
      <c r="B597" t="s">
        <v>675</v>
      </c>
      <c r="C597">
        <v>70</v>
      </c>
      <c r="D597" t="s">
        <v>852</v>
      </c>
      <c r="E597">
        <v>2027</v>
      </c>
      <c r="F597" t="s">
        <v>790</v>
      </c>
      <c r="G597" t="s">
        <v>51</v>
      </c>
      <c r="H597" t="s">
        <v>949</v>
      </c>
      <c r="I597" t="s">
        <v>1095</v>
      </c>
      <c r="J597">
        <v>49.685178894175628</v>
      </c>
      <c r="K597">
        <v>-112.8033900260925</v>
      </c>
      <c r="L597" s="3">
        <v>268000</v>
      </c>
      <c r="M597" s="3" t="s">
        <v>63</v>
      </c>
      <c r="N597">
        <f t="shared" si="18"/>
        <v>0.26119402985074625</v>
      </c>
      <c r="O597">
        <f>VLOOKUP($G597,Calcs!$A$1:$G$59,6,FALSE)</f>
        <v>0.67344527363184081</v>
      </c>
      <c r="P597">
        <f>VLOOKUP($G597,Calcs!$A$1:$G$59,7,FALSE)</f>
        <v>1.4430970149253732</v>
      </c>
      <c r="Q597" t="str">
        <f t="shared" si="19"/>
        <v>Too Cheap</v>
      </c>
    </row>
    <row r="598" spans="1:17" x14ac:dyDescent="0.25">
      <c r="A598" s="1">
        <v>4153</v>
      </c>
      <c r="B598" t="s">
        <v>676</v>
      </c>
      <c r="C598">
        <v>153</v>
      </c>
      <c r="D598" t="s">
        <v>925</v>
      </c>
      <c r="E598">
        <v>2021</v>
      </c>
      <c r="F598" t="s">
        <v>793</v>
      </c>
      <c r="G598" t="s">
        <v>10</v>
      </c>
      <c r="H598" t="s">
        <v>949</v>
      </c>
      <c r="I598" t="s">
        <v>957</v>
      </c>
      <c r="J598">
        <v>49.784367563458417</v>
      </c>
      <c r="K598">
        <v>-112.144660949707</v>
      </c>
      <c r="M598" s="3" t="s">
        <v>64</v>
      </c>
      <c r="N598">
        <f t="shared" si="18"/>
        <v>0</v>
      </c>
      <c r="O598">
        <f>VLOOKUP($G598,Calcs!$A$1:$G$59,6,FALSE)</f>
        <v>19720.335023876538</v>
      </c>
      <c r="P598">
        <f>VLOOKUP($G598,Calcs!$A$1:$G$59,7,FALSE)</f>
        <v>42257.860765449725</v>
      </c>
      <c r="Q598" t="str">
        <f t="shared" si="19"/>
        <v>No Enough Data</v>
      </c>
    </row>
    <row r="599" spans="1:17" x14ac:dyDescent="0.25">
      <c r="A599" s="1">
        <v>4154</v>
      </c>
      <c r="B599" t="s">
        <v>677</v>
      </c>
      <c r="C599">
        <v>5</v>
      </c>
      <c r="D599" t="s">
        <v>905</v>
      </c>
      <c r="E599">
        <v>2021</v>
      </c>
      <c r="F599" t="s">
        <v>793</v>
      </c>
      <c r="G599" t="s">
        <v>17</v>
      </c>
      <c r="H599" t="s">
        <v>946</v>
      </c>
      <c r="I599" t="s">
        <v>1162</v>
      </c>
      <c r="J599">
        <v>49.700558642862653</v>
      </c>
      <c r="K599">
        <v>-112.76053905487061</v>
      </c>
      <c r="M599" s="3" t="s">
        <v>63</v>
      </c>
      <c r="N599">
        <f t="shared" si="18"/>
        <v>0</v>
      </c>
      <c r="O599">
        <f>VLOOKUP($G599,Calcs!$A$1:$G$59,6,FALSE)</f>
        <v>8008.8888888888878</v>
      </c>
      <c r="P599">
        <f>VLOOKUP($G599,Calcs!$A$1:$G$59,7,FALSE)</f>
        <v>17161.904761904763</v>
      </c>
      <c r="Q599" t="str">
        <f t="shared" si="19"/>
        <v>No Enough Data</v>
      </c>
    </row>
    <row r="600" spans="1:17" x14ac:dyDescent="0.25">
      <c r="A600" s="1">
        <v>4155</v>
      </c>
      <c r="B600" t="s">
        <v>678</v>
      </c>
      <c r="C600">
        <v>169</v>
      </c>
      <c r="D600" t="s">
        <v>797</v>
      </c>
      <c r="E600">
        <v>2022</v>
      </c>
      <c r="F600" t="s">
        <v>859</v>
      </c>
      <c r="G600" t="s">
        <v>50</v>
      </c>
      <c r="H600" t="s">
        <v>949</v>
      </c>
      <c r="I600" t="s">
        <v>1301</v>
      </c>
      <c r="J600">
        <v>53.291078624931913</v>
      </c>
      <c r="K600">
        <v>-113.5936546325684</v>
      </c>
      <c r="L600" s="3">
        <v>120</v>
      </c>
      <c r="M600" s="3" t="s">
        <v>69</v>
      </c>
      <c r="N600">
        <f t="shared" si="18"/>
        <v>1408.3333333333335</v>
      </c>
      <c r="O600">
        <f>VLOOKUP($G600,Calcs!$A$1:$G$59,6,FALSE)</f>
        <v>1175.219272906005</v>
      </c>
      <c r="P600">
        <f>VLOOKUP($G600,Calcs!$A$1:$G$59,7,FALSE)</f>
        <v>2518.3270133700107</v>
      </c>
      <c r="Q600" t="str">
        <f t="shared" si="19"/>
        <v>In the Range</v>
      </c>
    </row>
    <row r="601" spans="1:17" x14ac:dyDescent="0.25">
      <c r="A601" s="1">
        <v>4156</v>
      </c>
      <c r="B601" t="s">
        <v>679</v>
      </c>
      <c r="C601">
        <v>8.5</v>
      </c>
      <c r="D601" t="s">
        <v>881</v>
      </c>
      <c r="E601">
        <v>2027</v>
      </c>
      <c r="F601" t="s">
        <v>801</v>
      </c>
      <c r="G601" t="s">
        <v>20</v>
      </c>
      <c r="H601" t="s">
        <v>949</v>
      </c>
      <c r="I601" t="s">
        <v>1094</v>
      </c>
      <c r="J601">
        <v>53.278045092978843</v>
      </c>
      <c r="K601">
        <v>-110.0102663040161</v>
      </c>
      <c r="M601" s="3" t="s">
        <v>63</v>
      </c>
      <c r="N601">
        <f t="shared" si="18"/>
        <v>0</v>
      </c>
      <c r="O601">
        <f>VLOOKUP($G601,Calcs!$A$1:$G$59,6,FALSE)</f>
        <v>1.4873122195022439</v>
      </c>
      <c r="P601">
        <f>VLOOKUP($G601,Calcs!$A$1:$G$59,7,FALSE)</f>
        <v>3.1870976132190947</v>
      </c>
      <c r="Q601" t="str">
        <f t="shared" si="19"/>
        <v>No Enough Data</v>
      </c>
    </row>
    <row r="602" spans="1:17" x14ac:dyDescent="0.25">
      <c r="A602" s="1">
        <v>4157</v>
      </c>
      <c r="B602" t="s">
        <v>680</v>
      </c>
      <c r="C602">
        <v>20</v>
      </c>
      <c r="D602" t="s">
        <v>852</v>
      </c>
      <c r="E602">
        <v>2020</v>
      </c>
      <c r="F602" t="s">
        <v>801</v>
      </c>
      <c r="G602" t="s">
        <v>24</v>
      </c>
      <c r="H602" t="s">
        <v>949</v>
      </c>
      <c r="I602" t="s">
        <v>1302</v>
      </c>
      <c r="J602">
        <v>49.67865352346211</v>
      </c>
      <c r="K602">
        <v>-112.8601670265198</v>
      </c>
      <c r="M602" s="3" t="s">
        <v>63</v>
      </c>
      <c r="N602">
        <f t="shared" si="18"/>
        <v>0</v>
      </c>
      <c r="O602">
        <f>VLOOKUP($G602,Calcs!$A$1:$G$59,6,FALSE)</f>
        <v>1.267359977324263</v>
      </c>
      <c r="P602">
        <f>VLOOKUP($G602,Calcs!$A$1:$G$59,7,FALSE)</f>
        <v>2.7157713799805636</v>
      </c>
      <c r="Q602" t="str">
        <f t="shared" si="19"/>
        <v>No Enough Data</v>
      </c>
    </row>
    <row r="603" spans="1:17" x14ac:dyDescent="0.25">
      <c r="A603" s="1">
        <v>4158</v>
      </c>
      <c r="B603" t="s">
        <v>681</v>
      </c>
      <c r="C603">
        <v>15.6</v>
      </c>
      <c r="D603" t="s">
        <v>796</v>
      </c>
      <c r="E603">
        <v>2021</v>
      </c>
      <c r="F603" t="s">
        <v>788</v>
      </c>
      <c r="G603" t="s">
        <v>42</v>
      </c>
      <c r="H603" t="s">
        <v>946</v>
      </c>
      <c r="I603" t="s">
        <v>1236</v>
      </c>
      <c r="J603">
        <v>53.397123033698371</v>
      </c>
      <c r="K603">
        <v>-113.54385137557981</v>
      </c>
      <c r="M603" s="3" t="s">
        <v>63</v>
      </c>
      <c r="N603">
        <f t="shared" si="18"/>
        <v>0</v>
      </c>
      <c r="O603">
        <f>VLOOKUP($G603,Calcs!$A$1:$G$59,6,FALSE)</f>
        <v>0.17374358974358975</v>
      </c>
      <c r="P603">
        <f>VLOOKUP($G603,Calcs!$A$1:$G$59,7,FALSE)</f>
        <v>0.37230769230769234</v>
      </c>
      <c r="Q603" t="str">
        <f t="shared" si="19"/>
        <v>No Enough Data</v>
      </c>
    </row>
    <row r="604" spans="1:17" x14ac:dyDescent="0.25">
      <c r="A604" s="1">
        <v>4162</v>
      </c>
      <c r="B604" t="s">
        <v>682</v>
      </c>
      <c r="C604">
        <v>120</v>
      </c>
      <c r="D604" t="s">
        <v>926</v>
      </c>
      <c r="E604">
        <v>2021</v>
      </c>
      <c r="F604" t="s">
        <v>793</v>
      </c>
      <c r="G604" t="s">
        <v>10</v>
      </c>
      <c r="H604" t="s">
        <v>949</v>
      </c>
      <c r="I604" t="s">
        <v>957</v>
      </c>
      <c r="J604">
        <v>52.283072112228822</v>
      </c>
      <c r="K604">
        <v>-114.0846920013428</v>
      </c>
      <c r="L604" s="3">
        <v>66</v>
      </c>
      <c r="M604" s="3" t="s">
        <v>64</v>
      </c>
      <c r="N604">
        <f t="shared" si="18"/>
        <v>1818.181818181818</v>
      </c>
      <c r="O604">
        <f>VLOOKUP($G604,Calcs!$A$1:$G$59,6,FALSE)</f>
        <v>19720.335023876538</v>
      </c>
      <c r="P604">
        <f>VLOOKUP($G604,Calcs!$A$1:$G$59,7,FALSE)</f>
        <v>42257.860765449725</v>
      </c>
      <c r="Q604" t="str">
        <f t="shared" si="19"/>
        <v>Too Cheap</v>
      </c>
    </row>
    <row r="605" spans="1:17" x14ac:dyDescent="0.25">
      <c r="A605" s="1">
        <v>4163</v>
      </c>
      <c r="B605" t="s">
        <v>683</v>
      </c>
      <c r="C605">
        <v>12</v>
      </c>
      <c r="D605" t="s">
        <v>799</v>
      </c>
      <c r="E605">
        <v>2021</v>
      </c>
      <c r="F605" t="s">
        <v>793</v>
      </c>
      <c r="G605" t="s">
        <v>17</v>
      </c>
      <c r="H605" t="s">
        <v>949</v>
      </c>
      <c r="I605" t="s">
        <v>1303</v>
      </c>
      <c r="J605">
        <v>55.630321816295996</v>
      </c>
      <c r="K605">
        <v>-111.08619689941401</v>
      </c>
      <c r="M605" s="3" t="s">
        <v>65</v>
      </c>
      <c r="N605">
        <f t="shared" si="18"/>
        <v>0</v>
      </c>
      <c r="O605">
        <f>VLOOKUP($G605,Calcs!$A$1:$G$59,6,FALSE)</f>
        <v>8008.8888888888878</v>
      </c>
      <c r="P605">
        <f>VLOOKUP($G605,Calcs!$A$1:$G$59,7,FALSE)</f>
        <v>17161.904761904763</v>
      </c>
      <c r="Q605" t="str">
        <f t="shared" si="19"/>
        <v>No Enough Data</v>
      </c>
    </row>
    <row r="606" spans="1:17" x14ac:dyDescent="0.25">
      <c r="A606" s="1">
        <v>4164</v>
      </c>
      <c r="B606" t="s">
        <v>684</v>
      </c>
      <c r="C606">
        <v>230</v>
      </c>
      <c r="D606" t="s">
        <v>927</v>
      </c>
      <c r="E606">
        <v>2020</v>
      </c>
      <c r="F606" t="s">
        <v>844</v>
      </c>
      <c r="G606" t="s">
        <v>39</v>
      </c>
      <c r="H606" t="s">
        <v>946</v>
      </c>
      <c r="I606" t="s">
        <v>1038</v>
      </c>
      <c r="J606">
        <v>53.167768397009688</v>
      </c>
      <c r="K606">
        <v>-114.9766445159912</v>
      </c>
      <c r="L606" s="3">
        <v>59</v>
      </c>
      <c r="M606" s="3" t="s">
        <v>64</v>
      </c>
      <c r="N606">
        <f t="shared" si="18"/>
        <v>3898.3050847457625</v>
      </c>
      <c r="O606">
        <f>VLOOKUP($G606,Calcs!$A$1:$G$59,6,FALSE)</f>
        <v>3547.9483773979364</v>
      </c>
      <c r="P606">
        <f>VLOOKUP($G606,Calcs!$A$1:$G$59,7,FALSE)</f>
        <v>7602.7465229955787</v>
      </c>
      <c r="Q606" t="str">
        <f t="shared" si="19"/>
        <v>In the Range</v>
      </c>
    </row>
    <row r="607" spans="1:17" x14ac:dyDescent="0.25">
      <c r="A607" s="1">
        <v>4165</v>
      </c>
      <c r="B607" t="s">
        <v>685</v>
      </c>
      <c r="C607">
        <v>6</v>
      </c>
      <c r="D607" t="s">
        <v>796</v>
      </c>
      <c r="E607">
        <v>2021</v>
      </c>
      <c r="F607" t="s">
        <v>786</v>
      </c>
      <c r="G607" t="s">
        <v>14</v>
      </c>
      <c r="H607" t="s">
        <v>946</v>
      </c>
      <c r="I607" t="s">
        <v>1236</v>
      </c>
      <c r="J607">
        <v>53.454556959695573</v>
      </c>
      <c r="K607">
        <v>-113.36751222610469</v>
      </c>
      <c r="M607" s="3" t="s">
        <v>63</v>
      </c>
      <c r="N607">
        <f t="shared" si="18"/>
        <v>0</v>
      </c>
      <c r="O607">
        <f>VLOOKUP($G607,Calcs!$A$1:$G$59,6,FALSE)</f>
        <v>0.18333333333333332</v>
      </c>
      <c r="P607">
        <f>VLOOKUP($G607,Calcs!$A$1:$G$59,7,FALSE)</f>
        <v>0.3928571428571429</v>
      </c>
      <c r="Q607" t="str">
        <f t="shared" si="19"/>
        <v>No Enough Data</v>
      </c>
    </row>
    <row r="608" spans="1:17" x14ac:dyDescent="0.25">
      <c r="A608" s="1">
        <v>4167</v>
      </c>
      <c r="B608" t="s">
        <v>686</v>
      </c>
      <c r="C608">
        <v>9.5</v>
      </c>
      <c r="D608" t="s">
        <v>785</v>
      </c>
      <c r="E608">
        <v>2021</v>
      </c>
      <c r="F608" t="s">
        <v>787</v>
      </c>
      <c r="G608" t="s">
        <v>4</v>
      </c>
      <c r="H608" t="s">
        <v>946</v>
      </c>
      <c r="I608" t="s">
        <v>1304</v>
      </c>
      <c r="J608">
        <v>51.037724010510502</v>
      </c>
      <c r="K608">
        <v>-114.0741831064224</v>
      </c>
      <c r="L608" s="3">
        <v>38000</v>
      </c>
      <c r="M608" s="3" t="s">
        <v>63</v>
      </c>
      <c r="N608">
        <f t="shared" si="18"/>
        <v>0.25</v>
      </c>
      <c r="O608">
        <f>VLOOKUP($G608,Calcs!$A$1:$G$59,6,FALSE)</f>
        <v>0.18655918729741774</v>
      </c>
      <c r="P608">
        <f>VLOOKUP($G608,Calcs!$A$1:$G$59,7,FALSE)</f>
        <v>0.39976968706589522</v>
      </c>
      <c r="Q608" t="str">
        <f t="shared" si="19"/>
        <v>In the Range</v>
      </c>
    </row>
    <row r="609" spans="1:17" x14ac:dyDescent="0.25">
      <c r="A609" s="1">
        <v>4168</v>
      </c>
      <c r="B609" t="s">
        <v>687</v>
      </c>
      <c r="C609">
        <v>30</v>
      </c>
      <c r="D609" t="s">
        <v>805</v>
      </c>
      <c r="E609">
        <v>2022</v>
      </c>
      <c r="F609" t="s">
        <v>844</v>
      </c>
      <c r="G609" t="s">
        <v>58</v>
      </c>
      <c r="H609" t="s">
        <v>949</v>
      </c>
      <c r="I609" t="s">
        <v>1305</v>
      </c>
      <c r="J609">
        <v>49.97617598080074</v>
      </c>
      <c r="K609">
        <v>-110.54572105407711</v>
      </c>
      <c r="M609" s="3" t="s">
        <v>67</v>
      </c>
      <c r="N609">
        <f t="shared" si="18"/>
        <v>0</v>
      </c>
      <c r="O609">
        <f>VLOOKUP($G609,Calcs!$A$1:$G$59,6,FALSE)</f>
        <v>7</v>
      </c>
      <c r="P609">
        <f>VLOOKUP($G609,Calcs!$A$1:$G$59,7,FALSE)</f>
        <v>15</v>
      </c>
      <c r="Q609" t="str">
        <f t="shared" si="19"/>
        <v>No Enough Data</v>
      </c>
    </row>
    <row r="610" spans="1:17" x14ac:dyDescent="0.25">
      <c r="A610" s="1">
        <v>4169</v>
      </c>
      <c r="B610" t="s">
        <v>688</v>
      </c>
      <c r="C610">
        <v>100</v>
      </c>
      <c r="D610" t="s">
        <v>867</v>
      </c>
      <c r="E610">
        <v>2021</v>
      </c>
      <c r="F610" t="s">
        <v>795</v>
      </c>
      <c r="G610" t="s">
        <v>13</v>
      </c>
      <c r="H610" t="s">
        <v>949</v>
      </c>
      <c r="I610" t="s">
        <v>1306</v>
      </c>
      <c r="J610">
        <v>53.701787856057237</v>
      </c>
      <c r="K610">
        <v>-113.2269859313965</v>
      </c>
      <c r="M610" s="3" t="s">
        <v>63</v>
      </c>
      <c r="N610">
        <f t="shared" si="18"/>
        <v>0</v>
      </c>
      <c r="O610">
        <f>VLOOKUP($G610,Calcs!$A$1:$G$59,6,FALSE)</f>
        <v>280.23739144143383</v>
      </c>
      <c r="P610">
        <f>VLOOKUP($G610,Calcs!$A$1:$G$59,7,FALSE)</f>
        <v>600.50869594592973</v>
      </c>
      <c r="Q610" t="str">
        <f t="shared" si="19"/>
        <v>No Enough Data</v>
      </c>
    </row>
    <row r="611" spans="1:17" x14ac:dyDescent="0.25">
      <c r="A611" s="1">
        <v>4170</v>
      </c>
      <c r="B611" t="s">
        <v>689</v>
      </c>
      <c r="C611">
        <v>12</v>
      </c>
      <c r="D611" t="s">
        <v>785</v>
      </c>
      <c r="E611">
        <v>2021</v>
      </c>
      <c r="F611" t="s">
        <v>786</v>
      </c>
      <c r="G611" t="s">
        <v>60</v>
      </c>
      <c r="H611" t="s">
        <v>946</v>
      </c>
      <c r="I611" t="s">
        <v>1307</v>
      </c>
      <c r="J611">
        <v>51.019910133238838</v>
      </c>
      <c r="K611">
        <v>-114.0614640712738</v>
      </c>
      <c r="M611" s="3" t="s">
        <v>63</v>
      </c>
      <c r="N611">
        <f t="shared" si="18"/>
        <v>0</v>
      </c>
      <c r="O611">
        <f>VLOOKUP($G611,Calcs!$A$1:$G$59,6,FALSE)</f>
        <v>0</v>
      </c>
      <c r="P611">
        <f>VLOOKUP($G611,Calcs!$A$1:$G$59,7,FALSE)</f>
        <v>0</v>
      </c>
      <c r="Q611" t="str">
        <f t="shared" si="19"/>
        <v>No Enough Data</v>
      </c>
    </row>
    <row r="612" spans="1:17" x14ac:dyDescent="0.25">
      <c r="A612" s="1">
        <v>4171</v>
      </c>
      <c r="B612" t="s">
        <v>690</v>
      </c>
      <c r="C612">
        <v>48.5</v>
      </c>
      <c r="D612" t="s">
        <v>785</v>
      </c>
      <c r="E612">
        <v>2023</v>
      </c>
      <c r="F612" t="s">
        <v>788</v>
      </c>
      <c r="G612" t="s">
        <v>49</v>
      </c>
      <c r="H612" t="s">
        <v>949</v>
      </c>
      <c r="I612" t="s">
        <v>1308</v>
      </c>
      <c r="J612">
        <v>51.081002075567</v>
      </c>
      <c r="K612">
        <v>-114.20688271522521</v>
      </c>
      <c r="M612" s="3" t="s">
        <v>63</v>
      </c>
      <c r="N612">
        <f t="shared" si="18"/>
        <v>0</v>
      </c>
      <c r="O612">
        <f>VLOOKUP($G612,Calcs!$A$1:$G$59,6,FALSE)</f>
        <v>0.32600839082603017</v>
      </c>
      <c r="P612">
        <f>VLOOKUP($G612,Calcs!$A$1:$G$59,7,FALSE)</f>
        <v>0.69858940891292187</v>
      </c>
      <c r="Q612" t="str">
        <f t="shared" si="19"/>
        <v>No Enough Data</v>
      </c>
    </row>
    <row r="613" spans="1:17" x14ac:dyDescent="0.25">
      <c r="A613" s="1">
        <v>4172</v>
      </c>
      <c r="B613" t="s">
        <v>691</v>
      </c>
      <c r="C613">
        <v>34.1</v>
      </c>
      <c r="D613" t="s">
        <v>913</v>
      </c>
      <c r="E613">
        <v>2021</v>
      </c>
      <c r="F613" t="s">
        <v>859</v>
      </c>
      <c r="G613" t="s">
        <v>50</v>
      </c>
      <c r="H613" t="s">
        <v>946</v>
      </c>
      <c r="I613" t="s">
        <v>1309</v>
      </c>
      <c r="J613">
        <v>49.654293662379793</v>
      </c>
      <c r="K613">
        <v>-111.5117454528809</v>
      </c>
      <c r="L613" s="3">
        <v>19</v>
      </c>
      <c r="M613" s="3" t="s">
        <v>69</v>
      </c>
      <c r="N613">
        <f t="shared" si="18"/>
        <v>1794.7368421052631</v>
      </c>
      <c r="O613">
        <f>VLOOKUP($G613,Calcs!$A$1:$G$59,6,FALSE)</f>
        <v>1175.219272906005</v>
      </c>
      <c r="P613">
        <f>VLOOKUP($G613,Calcs!$A$1:$G$59,7,FALSE)</f>
        <v>2518.3270133700107</v>
      </c>
      <c r="Q613" t="str">
        <f t="shared" si="19"/>
        <v>In the Range</v>
      </c>
    </row>
    <row r="614" spans="1:17" x14ac:dyDescent="0.25">
      <c r="A614" s="1">
        <v>4173</v>
      </c>
      <c r="B614" t="s">
        <v>692</v>
      </c>
      <c r="C614">
        <v>35.9</v>
      </c>
      <c r="D614" t="s">
        <v>913</v>
      </c>
      <c r="E614">
        <v>2021</v>
      </c>
      <c r="F614" t="s">
        <v>859</v>
      </c>
      <c r="G614" t="s">
        <v>50</v>
      </c>
      <c r="H614" t="s">
        <v>946</v>
      </c>
      <c r="I614" t="s">
        <v>1309</v>
      </c>
      <c r="J614">
        <v>49.831339204008977</v>
      </c>
      <c r="K614">
        <v>-111.536808013916</v>
      </c>
      <c r="L614" s="3">
        <v>20</v>
      </c>
      <c r="M614" s="3" t="s">
        <v>69</v>
      </c>
      <c r="N614">
        <f t="shared" si="18"/>
        <v>1795</v>
      </c>
      <c r="O614">
        <f>VLOOKUP($G614,Calcs!$A$1:$G$59,6,FALSE)</f>
        <v>1175.219272906005</v>
      </c>
      <c r="P614">
        <f>VLOOKUP($G614,Calcs!$A$1:$G$59,7,FALSE)</f>
        <v>2518.3270133700107</v>
      </c>
      <c r="Q614" t="str">
        <f t="shared" si="19"/>
        <v>In the Range</v>
      </c>
    </row>
    <row r="615" spans="1:17" x14ac:dyDescent="0.25">
      <c r="A615" s="1">
        <v>4174</v>
      </c>
      <c r="B615" t="s">
        <v>693</v>
      </c>
      <c r="C615">
        <v>220</v>
      </c>
      <c r="D615" t="s">
        <v>811</v>
      </c>
      <c r="E615">
        <v>2022</v>
      </c>
      <c r="F615" t="s">
        <v>859</v>
      </c>
      <c r="G615" t="s">
        <v>50</v>
      </c>
      <c r="H615" t="s">
        <v>949</v>
      </c>
      <c r="I615" t="s">
        <v>1177</v>
      </c>
      <c r="J615">
        <v>50.093714748035623</v>
      </c>
      <c r="K615">
        <v>-112.1515274047852</v>
      </c>
      <c r="L615" s="3">
        <v>150</v>
      </c>
      <c r="M615" s="3" t="s">
        <v>69</v>
      </c>
      <c r="N615">
        <f t="shared" si="18"/>
        <v>1466.6666666666665</v>
      </c>
      <c r="O615">
        <f>VLOOKUP($G615,Calcs!$A$1:$G$59,6,FALSE)</f>
        <v>1175.219272906005</v>
      </c>
      <c r="P615">
        <f>VLOOKUP($G615,Calcs!$A$1:$G$59,7,FALSE)</f>
        <v>2518.3270133700107</v>
      </c>
      <c r="Q615" t="str">
        <f t="shared" si="19"/>
        <v>In the Range</v>
      </c>
    </row>
    <row r="616" spans="1:17" x14ac:dyDescent="0.25">
      <c r="A616" s="1">
        <v>4175</v>
      </c>
      <c r="B616" t="s">
        <v>694</v>
      </c>
      <c r="C616">
        <v>60</v>
      </c>
      <c r="D616" t="s">
        <v>842</v>
      </c>
      <c r="E616">
        <v>2021</v>
      </c>
      <c r="F616" t="s">
        <v>859</v>
      </c>
      <c r="G616" t="s">
        <v>50</v>
      </c>
      <c r="H616" t="s">
        <v>949</v>
      </c>
      <c r="I616" t="s">
        <v>1177</v>
      </c>
      <c r="J616">
        <v>51.024553197258349</v>
      </c>
      <c r="K616">
        <v>-113.3684349060059</v>
      </c>
      <c r="L616" s="3">
        <v>40.5</v>
      </c>
      <c r="M616" s="3" t="s">
        <v>69</v>
      </c>
      <c r="N616">
        <f t="shared" si="18"/>
        <v>1481.4814814814813</v>
      </c>
      <c r="O616">
        <f>VLOOKUP($G616,Calcs!$A$1:$G$59,6,FALSE)</f>
        <v>1175.219272906005</v>
      </c>
      <c r="P616">
        <f>VLOOKUP($G616,Calcs!$A$1:$G$59,7,FALSE)</f>
        <v>2518.3270133700107</v>
      </c>
      <c r="Q616" t="str">
        <f t="shared" si="19"/>
        <v>In the Range</v>
      </c>
    </row>
    <row r="617" spans="1:17" x14ac:dyDescent="0.25">
      <c r="A617" s="1">
        <v>4176</v>
      </c>
      <c r="B617" t="s">
        <v>695</v>
      </c>
      <c r="C617">
        <v>65</v>
      </c>
      <c r="D617" t="s">
        <v>928</v>
      </c>
      <c r="E617">
        <v>2021</v>
      </c>
      <c r="F617" t="s">
        <v>859</v>
      </c>
      <c r="G617" t="s">
        <v>50</v>
      </c>
      <c r="H617" t="s">
        <v>946</v>
      </c>
      <c r="I617" t="s">
        <v>1177</v>
      </c>
      <c r="J617">
        <v>49.519190875620701</v>
      </c>
      <c r="K617">
        <v>-112.0366859436035</v>
      </c>
      <c r="L617" s="3">
        <v>41.4</v>
      </c>
      <c r="M617" s="3" t="s">
        <v>69</v>
      </c>
      <c r="N617">
        <f t="shared" si="18"/>
        <v>1570.0483091787441</v>
      </c>
      <c r="O617">
        <f>VLOOKUP($G617,Calcs!$A$1:$G$59,6,FALSE)</f>
        <v>1175.219272906005</v>
      </c>
      <c r="P617">
        <f>VLOOKUP($G617,Calcs!$A$1:$G$59,7,FALSE)</f>
        <v>2518.3270133700107</v>
      </c>
      <c r="Q617" t="str">
        <f t="shared" si="19"/>
        <v>In the Range</v>
      </c>
    </row>
    <row r="618" spans="1:17" x14ac:dyDescent="0.25">
      <c r="A618" s="1">
        <v>4177</v>
      </c>
      <c r="B618" t="s">
        <v>696</v>
      </c>
      <c r="C618">
        <v>50</v>
      </c>
      <c r="D618" t="s">
        <v>888</v>
      </c>
      <c r="E618">
        <v>2020</v>
      </c>
      <c r="F618" t="s">
        <v>859</v>
      </c>
      <c r="G618" t="s">
        <v>50</v>
      </c>
      <c r="H618" t="s">
        <v>946</v>
      </c>
      <c r="I618" t="s">
        <v>1177</v>
      </c>
      <c r="J618">
        <v>49.287179032517081</v>
      </c>
      <c r="K618">
        <v>-113.1570339202881</v>
      </c>
      <c r="L618" s="3">
        <v>29.5</v>
      </c>
      <c r="M618" s="3" t="s">
        <v>69</v>
      </c>
      <c r="N618">
        <f t="shared" si="18"/>
        <v>1694.9152542372881</v>
      </c>
      <c r="O618">
        <f>VLOOKUP($G618,Calcs!$A$1:$G$59,6,FALSE)</f>
        <v>1175.219272906005</v>
      </c>
      <c r="P618">
        <f>VLOOKUP($G618,Calcs!$A$1:$G$59,7,FALSE)</f>
        <v>2518.3270133700107</v>
      </c>
      <c r="Q618" t="str">
        <f t="shared" si="19"/>
        <v>In the Range</v>
      </c>
    </row>
    <row r="619" spans="1:17" x14ac:dyDescent="0.25">
      <c r="A619" s="1">
        <v>4180</v>
      </c>
      <c r="B619" t="s">
        <v>697</v>
      </c>
      <c r="C619">
        <v>7</v>
      </c>
      <c r="D619" t="s">
        <v>905</v>
      </c>
      <c r="E619">
        <v>2021</v>
      </c>
      <c r="F619" t="s">
        <v>859</v>
      </c>
      <c r="G619" t="s">
        <v>55</v>
      </c>
      <c r="H619" t="s">
        <v>946</v>
      </c>
      <c r="I619" t="s">
        <v>1310</v>
      </c>
      <c r="J619">
        <v>49.709412283028229</v>
      </c>
      <c r="K619">
        <v>-112.7735638618469</v>
      </c>
      <c r="L619" s="3">
        <v>1.4</v>
      </c>
      <c r="M619" s="3" t="s">
        <v>69</v>
      </c>
      <c r="N619">
        <f t="shared" si="18"/>
        <v>5000</v>
      </c>
      <c r="O619">
        <f>VLOOKUP($G619,Calcs!$A$1:$G$59,6,FALSE)</f>
        <v>4300.0679110950095</v>
      </c>
      <c r="P619">
        <f>VLOOKUP($G619,Calcs!$A$1:$G$59,7,FALSE)</f>
        <v>9214.4312380607334</v>
      </c>
      <c r="Q619" t="str">
        <f t="shared" si="19"/>
        <v>In the Range</v>
      </c>
    </row>
    <row r="620" spans="1:17" x14ac:dyDescent="0.25">
      <c r="A620" s="1">
        <v>4181</v>
      </c>
      <c r="B620" t="s">
        <v>698</v>
      </c>
      <c r="C620">
        <v>7.4</v>
      </c>
      <c r="D620" t="s">
        <v>811</v>
      </c>
      <c r="E620">
        <v>2021</v>
      </c>
      <c r="F620" t="s">
        <v>793</v>
      </c>
      <c r="G620" t="s">
        <v>21</v>
      </c>
      <c r="H620" t="s">
        <v>949</v>
      </c>
      <c r="I620" t="s">
        <v>1311</v>
      </c>
      <c r="J620">
        <v>49.751549020532799</v>
      </c>
      <c r="K620">
        <v>-112.11702346801761</v>
      </c>
      <c r="M620" s="3" t="s">
        <v>65</v>
      </c>
      <c r="N620">
        <f t="shared" si="18"/>
        <v>0</v>
      </c>
      <c r="O620">
        <f>VLOOKUP($G620,Calcs!$A$1:$G$59,6,FALSE)</f>
        <v>4919.9475878787871</v>
      </c>
      <c r="P620">
        <f>VLOOKUP($G620,Calcs!$A$1:$G$59,7,FALSE)</f>
        <v>10542.744831168831</v>
      </c>
      <c r="Q620" t="str">
        <f t="shared" si="19"/>
        <v>No Enough Data</v>
      </c>
    </row>
    <row r="621" spans="1:17" x14ac:dyDescent="0.25">
      <c r="A621" s="1">
        <v>4182</v>
      </c>
      <c r="B621" t="s">
        <v>699</v>
      </c>
      <c r="C621">
        <v>61.2</v>
      </c>
      <c r="D621" t="s">
        <v>785</v>
      </c>
      <c r="E621">
        <v>2020</v>
      </c>
      <c r="F621" t="s">
        <v>788</v>
      </c>
      <c r="G621" t="s">
        <v>49</v>
      </c>
      <c r="H621" t="s">
        <v>946</v>
      </c>
      <c r="I621" t="s">
        <v>1312</v>
      </c>
      <c r="J621">
        <v>51.067776146834618</v>
      </c>
      <c r="K621">
        <v>-114.11625623703</v>
      </c>
      <c r="M621" s="3" t="s">
        <v>63</v>
      </c>
      <c r="N621">
        <f t="shared" si="18"/>
        <v>0</v>
      </c>
      <c r="O621">
        <f>VLOOKUP($G621,Calcs!$A$1:$G$59,6,FALSE)</f>
        <v>0.32600839082603017</v>
      </c>
      <c r="P621">
        <f>VLOOKUP($G621,Calcs!$A$1:$G$59,7,FALSE)</f>
        <v>0.69858940891292187</v>
      </c>
      <c r="Q621" t="str">
        <f t="shared" si="19"/>
        <v>No Enough Data</v>
      </c>
    </row>
    <row r="622" spans="1:17" x14ac:dyDescent="0.25">
      <c r="A622" s="1">
        <v>4183</v>
      </c>
      <c r="B622" t="s">
        <v>700</v>
      </c>
      <c r="C622">
        <v>17.3</v>
      </c>
      <c r="D622" t="s">
        <v>915</v>
      </c>
      <c r="E622">
        <v>2021</v>
      </c>
      <c r="F622" t="s">
        <v>801</v>
      </c>
      <c r="G622" t="s">
        <v>24</v>
      </c>
      <c r="H622" t="s">
        <v>949</v>
      </c>
      <c r="I622" t="s">
        <v>1313</v>
      </c>
      <c r="J622">
        <v>53.348758096229552</v>
      </c>
      <c r="K622">
        <v>-110.872950553894</v>
      </c>
      <c r="M622" s="3" t="s">
        <v>63</v>
      </c>
      <c r="N622">
        <f t="shared" si="18"/>
        <v>0</v>
      </c>
      <c r="O622">
        <f>VLOOKUP($G622,Calcs!$A$1:$G$59,6,FALSE)</f>
        <v>1.267359977324263</v>
      </c>
      <c r="P622">
        <f>VLOOKUP($G622,Calcs!$A$1:$G$59,7,FALSE)</f>
        <v>2.7157713799805636</v>
      </c>
      <c r="Q622" t="str">
        <f t="shared" si="19"/>
        <v>No Enough Data</v>
      </c>
    </row>
    <row r="623" spans="1:17" x14ac:dyDescent="0.25">
      <c r="A623" s="1">
        <v>4184</v>
      </c>
      <c r="B623" t="s">
        <v>701</v>
      </c>
      <c r="C623">
        <v>5</v>
      </c>
      <c r="D623" t="s">
        <v>785</v>
      </c>
      <c r="E623">
        <v>2021</v>
      </c>
      <c r="F623" t="s">
        <v>790</v>
      </c>
      <c r="G623" t="s">
        <v>45</v>
      </c>
      <c r="H623" t="s">
        <v>946</v>
      </c>
      <c r="I623" t="s">
        <v>1314</v>
      </c>
      <c r="J623">
        <v>51.025430468168189</v>
      </c>
      <c r="K623">
        <v>-114.0990579128265</v>
      </c>
      <c r="M623" s="3" t="s">
        <v>63</v>
      </c>
      <c r="N623">
        <f t="shared" si="18"/>
        <v>0</v>
      </c>
      <c r="O623">
        <f>VLOOKUP($G623,Calcs!$A$1:$G$59,6,FALSE)</f>
        <v>0</v>
      </c>
      <c r="P623">
        <f>VLOOKUP($G623,Calcs!$A$1:$G$59,7,FALSE)</f>
        <v>0</v>
      </c>
      <c r="Q623" t="str">
        <f t="shared" si="19"/>
        <v>No Enough Data</v>
      </c>
    </row>
    <row r="624" spans="1:17" x14ac:dyDescent="0.25">
      <c r="A624" s="1">
        <v>4185</v>
      </c>
      <c r="B624" t="s">
        <v>702</v>
      </c>
      <c r="C624">
        <v>10.3</v>
      </c>
      <c r="D624" t="s">
        <v>812</v>
      </c>
      <c r="E624">
        <v>2021</v>
      </c>
      <c r="F624" t="s">
        <v>795</v>
      </c>
      <c r="G624" t="s">
        <v>13</v>
      </c>
      <c r="H624" t="s">
        <v>949</v>
      </c>
      <c r="I624" t="s">
        <v>978</v>
      </c>
      <c r="J624">
        <v>54.58141437409423</v>
      </c>
      <c r="K624">
        <v>-110.224928855896</v>
      </c>
      <c r="M624" s="3" t="s">
        <v>63</v>
      </c>
      <c r="N624">
        <f t="shared" si="18"/>
        <v>0</v>
      </c>
      <c r="O624">
        <f>VLOOKUP($G624,Calcs!$A$1:$G$59,6,FALSE)</f>
        <v>280.23739144143383</v>
      </c>
      <c r="P624">
        <f>VLOOKUP($G624,Calcs!$A$1:$G$59,7,FALSE)</f>
        <v>600.50869594592973</v>
      </c>
      <c r="Q624" t="str">
        <f t="shared" si="19"/>
        <v>No Enough Data</v>
      </c>
    </row>
    <row r="625" spans="1:17" x14ac:dyDescent="0.25">
      <c r="A625" s="1">
        <v>4186</v>
      </c>
      <c r="B625" t="s">
        <v>703</v>
      </c>
      <c r="C625">
        <v>8</v>
      </c>
      <c r="D625" t="s">
        <v>809</v>
      </c>
      <c r="E625">
        <v>2021</v>
      </c>
      <c r="F625" t="s">
        <v>793</v>
      </c>
      <c r="G625" t="s">
        <v>10</v>
      </c>
      <c r="H625" t="s">
        <v>949</v>
      </c>
      <c r="I625" t="s">
        <v>957</v>
      </c>
      <c r="J625">
        <v>55.403834249804817</v>
      </c>
      <c r="K625">
        <v>-119.08444494009019</v>
      </c>
      <c r="L625" s="3">
        <v>10</v>
      </c>
      <c r="M625" s="3" t="s">
        <v>64</v>
      </c>
      <c r="N625">
        <f t="shared" si="18"/>
        <v>800</v>
      </c>
      <c r="O625">
        <f>VLOOKUP($G625,Calcs!$A$1:$G$59,6,FALSE)</f>
        <v>19720.335023876538</v>
      </c>
      <c r="P625">
        <f>VLOOKUP($G625,Calcs!$A$1:$G$59,7,FALSE)</f>
        <v>42257.860765449725</v>
      </c>
      <c r="Q625" t="str">
        <f t="shared" si="19"/>
        <v>Too Cheap</v>
      </c>
    </row>
    <row r="626" spans="1:17" x14ac:dyDescent="0.25">
      <c r="A626" s="1">
        <v>4188</v>
      </c>
      <c r="B626" t="s">
        <v>704</v>
      </c>
      <c r="C626">
        <v>7.2</v>
      </c>
      <c r="D626" t="s">
        <v>796</v>
      </c>
      <c r="E626">
        <v>2021</v>
      </c>
      <c r="F626" t="s">
        <v>788</v>
      </c>
      <c r="G626" t="s">
        <v>42</v>
      </c>
      <c r="H626" t="s">
        <v>946</v>
      </c>
      <c r="I626" t="s">
        <v>1266</v>
      </c>
      <c r="J626">
        <v>53.544795637427796</v>
      </c>
      <c r="K626">
        <v>-113.52459311485291</v>
      </c>
      <c r="M626" s="3" t="s">
        <v>63</v>
      </c>
      <c r="N626">
        <f t="shared" si="18"/>
        <v>0</v>
      </c>
      <c r="O626">
        <f>VLOOKUP($G626,Calcs!$A$1:$G$59,6,FALSE)</f>
        <v>0.17374358974358975</v>
      </c>
      <c r="P626">
        <f>VLOOKUP($G626,Calcs!$A$1:$G$59,7,FALSE)</f>
        <v>0.37230769230769234</v>
      </c>
      <c r="Q626" t="str">
        <f t="shared" si="19"/>
        <v>No Enough Data</v>
      </c>
    </row>
    <row r="627" spans="1:17" x14ac:dyDescent="0.25">
      <c r="A627" s="1">
        <v>4189</v>
      </c>
      <c r="B627" t="s">
        <v>705</v>
      </c>
      <c r="C627">
        <v>34.1</v>
      </c>
      <c r="D627" t="s">
        <v>796</v>
      </c>
      <c r="E627">
        <v>2021</v>
      </c>
      <c r="F627" t="s">
        <v>788</v>
      </c>
      <c r="G627" t="s">
        <v>42</v>
      </c>
      <c r="H627" t="s">
        <v>946</v>
      </c>
      <c r="I627" t="s">
        <v>1315</v>
      </c>
      <c r="J627">
        <v>53.411757382204932</v>
      </c>
      <c r="K627">
        <v>-113.5371565818787</v>
      </c>
      <c r="M627" s="3" t="s">
        <v>63</v>
      </c>
      <c r="N627">
        <f t="shared" si="18"/>
        <v>0</v>
      </c>
      <c r="O627">
        <f>VLOOKUP($G627,Calcs!$A$1:$G$59,6,FALSE)</f>
        <v>0.17374358974358975</v>
      </c>
      <c r="P627">
        <f>VLOOKUP($G627,Calcs!$A$1:$G$59,7,FALSE)</f>
        <v>0.37230769230769234</v>
      </c>
      <c r="Q627" t="str">
        <f t="shared" si="19"/>
        <v>No Enough Data</v>
      </c>
    </row>
    <row r="628" spans="1:17" x14ac:dyDescent="0.25">
      <c r="A628" s="1">
        <v>4190</v>
      </c>
      <c r="B628" t="s">
        <v>706</v>
      </c>
      <c r="C628">
        <v>20.6</v>
      </c>
      <c r="D628" t="s">
        <v>796</v>
      </c>
      <c r="E628">
        <v>2021</v>
      </c>
      <c r="F628" t="s">
        <v>788</v>
      </c>
      <c r="G628" t="s">
        <v>42</v>
      </c>
      <c r="H628" t="s">
        <v>946</v>
      </c>
      <c r="I628" t="s">
        <v>1236</v>
      </c>
      <c r="J628">
        <v>53.516238708890228</v>
      </c>
      <c r="K628">
        <v>-113.700395822525</v>
      </c>
      <c r="M628" s="3" t="s">
        <v>63</v>
      </c>
      <c r="N628">
        <f t="shared" si="18"/>
        <v>0</v>
      </c>
      <c r="O628">
        <f>VLOOKUP($G628,Calcs!$A$1:$G$59,6,FALSE)</f>
        <v>0.17374358974358975</v>
      </c>
      <c r="P628">
        <f>VLOOKUP($G628,Calcs!$A$1:$G$59,7,FALSE)</f>
        <v>0.37230769230769234</v>
      </c>
      <c r="Q628" t="str">
        <f t="shared" si="19"/>
        <v>No Enough Data</v>
      </c>
    </row>
    <row r="629" spans="1:17" x14ac:dyDescent="0.25">
      <c r="A629" s="1">
        <v>4192</v>
      </c>
      <c r="B629" t="s">
        <v>707</v>
      </c>
      <c r="C629">
        <v>13.7</v>
      </c>
      <c r="D629" t="s">
        <v>796</v>
      </c>
      <c r="E629">
        <v>2021</v>
      </c>
      <c r="F629" t="s">
        <v>788</v>
      </c>
      <c r="G629" t="s">
        <v>42</v>
      </c>
      <c r="H629" t="s">
        <v>946</v>
      </c>
      <c r="I629" t="s">
        <v>1316</v>
      </c>
      <c r="J629">
        <v>53.480537810467361</v>
      </c>
      <c r="K629">
        <v>-113.3477067947388</v>
      </c>
      <c r="M629" s="3" t="s">
        <v>63</v>
      </c>
      <c r="N629">
        <f t="shared" si="18"/>
        <v>0</v>
      </c>
      <c r="O629">
        <f>VLOOKUP($G629,Calcs!$A$1:$G$59,6,FALSE)</f>
        <v>0.17374358974358975</v>
      </c>
      <c r="P629">
        <f>VLOOKUP($G629,Calcs!$A$1:$G$59,7,FALSE)</f>
        <v>0.37230769230769234</v>
      </c>
      <c r="Q629" t="str">
        <f t="shared" si="19"/>
        <v>No Enough Data</v>
      </c>
    </row>
    <row r="630" spans="1:17" x14ac:dyDescent="0.25">
      <c r="A630" s="1">
        <v>4193</v>
      </c>
      <c r="B630" t="s">
        <v>708</v>
      </c>
      <c r="C630">
        <v>17.7</v>
      </c>
      <c r="D630" t="s">
        <v>796</v>
      </c>
      <c r="E630">
        <v>2021</v>
      </c>
      <c r="F630" t="s">
        <v>788</v>
      </c>
      <c r="G630" t="s">
        <v>42</v>
      </c>
      <c r="H630" t="s">
        <v>946</v>
      </c>
      <c r="I630" t="s">
        <v>1316</v>
      </c>
      <c r="J630">
        <v>53.480537810467361</v>
      </c>
      <c r="K630">
        <v>-113.34794282913209</v>
      </c>
      <c r="M630" s="3" t="s">
        <v>63</v>
      </c>
      <c r="N630">
        <f t="shared" si="18"/>
        <v>0</v>
      </c>
      <c r="O630">
        <f>VLOOKUP($G630,Calcs!$A$1:$G$59,6,FALSE)</f>
        <v>0.17374358974358975</v>
      </c>
      <c r="P630">
        <f>VLOOKUP($G630,Calcs!$A$1:$G$59,7,FALSE)</f>
        <v>0.37230769230769234</v>
      </c>
      <c r="Q630" t="str">
        <f t="shared" si="19"/>
        <v>No Enough Data</v>
      </c>
    </row>
    <row r="631" spans="1:17" x14ac:dyDescent="0.25">
      <c r="A631" s="1">
        <v>4194</v>
      </c>
      <c r="B631" t="s">
        <v>709</v>
      </c>
      <c r="C631">
        <v>6</v>
      </c>
      <c r="D631" t="s">
        <v>785</v>
      </c>
      <c r="E631">
        <v>2021</v>
      </c>
      <c r="F631" t="s">
        <v>786</v>
      </c>
      <c r="G631" t="s">
        <v>57</v>
      </c>
      <c r="H631" t="s">
        <v>946</v>
      </c>
      <c r="I631" t="s">
        <v>1293</v>
      </c>
      <c r="J631">
        <v>50.861660814682608</v>
      </c>
      <c r="K631">
        <v>-114.025661945343</v>
      </c>
      <c r="M631" s="3" t="s">
        <v>63</v>
      </c>
      <c r="N631">
        <f t="shared" si="18"/>
        <v>0</v>
      </c>
      <c r="O631">
        <f>VLOOKUP($G631,Calcs!$A$1:$G$59,6,FALSE)</f>
        <v>8.2445156164289185E-2</v>
      </c>
      <c r="P631">
        <f>VLOOKUP($G631,Calcs!$A$1:$G$59,7,FALSE)</f>
        <v>0.17666819178061971</v>
      </c>
      <c r="Q631" t="str">
        <f t="shared" si="19"/>
        <v>No Enough Data</v>
      </c>
    </row>
    <row r="632" spans="1:17" x14ac:dyDescent="0.25">
      <c r="A632" s="1">
        <v>4195</v>
      </c>
      <c r="B632" t="s">
        <v>710</v>
      </c>
      <c r="C632">
        <v>14.2</v>
      </c>
      <c r="D632" t="s">
        <v>796</v>
      </c>
      <c r="E632">
        <v>2021</v>
      </c>
      <c r="F632" t="s">
        <v>788</v>
      </c>
      <c r="G632" t="s">
        <v>42</v>
      </c>
      <c r="H632" t="s">
        <v>946</v>
      </c>
      <c r="I632" t="s">
        <v>1236</v>
      </c>
      <c r="J632">
        <v>53.516072846464652</v>
      </c>
      <c r="K632">
        <v>-113.70012760162351</v>
      </c>
      <c r="M632" s="3" t="s">
        <v>63</v>
      </c>
      <c r="N632">
        <f t="shared" si="18"/>
        <v>0</v>
      </c>
      <c r="O632">
        <f>VLOOKUP($G632,Calcs!$A$1:$G$59,6,FALSE)</f>
        <v>0.17374358974358975</v>
      </c>
      <c r="P632">
        <f>VLOOKUP($G632,Calcs!$A$1:$G$59,7,FALSE)</f>
        <v>0.37230769230769234</v>
      </c>
      <c r="Q632" t="str">
        <f t="shared" si="19"/>
        <v>No Enough Data</v>
      </c>
    </row>
    <row r="633" spans="1:17" x14ac:dyDescent="0.25">
      <c r="A633" s="1">
        <v>4196</v>
      </c>
      <c r="B633" t="s">
        <v>711</v>
      </c>
      <c r="C633">
        <v>15</v>
      </c>
      <c r="D633" t="s">
        <v>871</v>
      </c>
      <c r="E633">
        <v>2021</v>
      </c>
      <c r="F633" t="s">
        <v>790</v>
      </c>
      <c r="G633" t="s">
        <v>45</v>
      </c>
      <c r="H633" t="s">
        <v>949</v>
      </c>
      <c r="I633" t="s">
        <v>992</v>
      </c>
      <c r="J633">
        <v>49.098936564488397</v>
      </c>
      <c r="K633">
        <v>-113.9516973495483</v>
      </c>
      <c r="M633" s="3" t="s">
        <v>63</v>
      </c>
      <c r="N633">
        <f t="shared" si="18"/>
        <v>0</v>
      </c>
      <c r="O633">
        <f>VLOOKUP($G633,Calcs!$A$1:$G$59,6,FALSE)</f>
        <v>0</v>
      </c>
      <c r="P633">
        <f>VLOOKUP($G633,Calcs!$A$1:$G$59,7,FALSE)</f>
        <v>0</v>
      </c>
      <c r="Q633" t="str">
        <f t="shared" si="19"/>
        <v>No Enough Data</v>
      </c>
    </row>
    <row r="634" spans="1:17" x14ac:dyDescent="0.25">
      <c r="A634" s="1">
        <v>4197</v>
      </c>
      <c r="B634" t="s">
        <v>712</v>
      </c>
      <c r="C634">
        <v>14</v>
      </c>
      <c r="D634" t="s">
        <v>912</v>
      </c>
      <c r="E634">
        <v>2021</v>
      </c>
      <c r="F634" t="s">
        <v>801</v>
      </c>
      <c r="G634" t="s">
        <v>20</v>
      </c>
      <c r="H634" t="s">
        <v>946</v>
      </c>
      <c r="I634" t="s">
        <v>1226</v>
      </c>
      <c r="J634">
        <v>53.622066634397051</v>
      </c>
      <c r="K634">
        <v>-113.6151337623596</v>
      </c>
      <c r="L634" s="3">
        <v>24000</v>
      </c>
      <c r="M634" s="3" t="s">
        <v>63</v>
      </c>
      <c r="N634">
        <f t="shared" si="18"/>
        <v>0.58333333333333337</v>
      </c>
      <c r="O634">
        <f>VLOOKUP($G634,Calcs!$A$1:$G$59,6,FALSE)</f>
        <v>1.4873122195022439</v>
      </c>
      <c r="P634">
        <f>VLOOKUP($G634,Calcs!$A$1:$G$59,7,FALSE)</f>
        <v>3.1870976132190947</v>
      </c>
      <c r="Q634" t="str">
        <f t="shared" si="19"/>
        <v>Too Cheap</v>
      </c>
    </row>
    <row r="635" spans="1:17" x14ac:dyDescent="0.25">
      <c r="A635" s="1">
        <v>4198</v>
      </c>
      <c r="B635" t="s">
        <v>713</v>
      </c>
      <c r="C635">
        <v>25</v>
      </c>
      <c r="D635" t="s">
        <v>929</v>
      </c>
      <c r="E635">
        <v>2024</v>
      </c>
      <c r="F635" t="s">
        <v>790</v>
      </c>
      <c r="G635" t="s">
        <v>45</v>
      </c>
      <c r="H635" t="s">
        <v>949</v>
      </c>
      <c r="I635" t="s">
        <v>1317</v>
      </c>
      <c r="J635">
        <v>53.628599119947943</v>
      </c>
      <c r="K635">
        <v>-113.32678020000461</v>
      </c>
      <c r="M635" s="3" t="s">
        <v>63</v>
      </c>
      <c r="N635">
        <f t="shared" si="18"/>
        <v>0</v>
      </c>
      <c r="O635">
        <f>VLOOKUP($G635,Calcs!$A$1:$G$59,6,FALSE)</f>
        <v>0</v>
      </c>
      <c r="P635">
        <f>VLOOKUP($G635,Calcs!$A$1:$G$59,7,FALSE)</f>
        <v>0</v>
      </c>
      <c r="Q635" t="str">
        <f t="shared" si="19"/>
        <v>No Enough Data</v>
      </c>
    </row>
    <row r="636" spans="1:17" x14ac:dyDescent="0.25">
      <c r="A636" s="1">
        <v>4200</v>
      </c>
      <c r="B636" t="s">
        <v>714</v>
      </c>
      <c r="C636">
        <v>12.2</v>
      </c>
      <c r="D636" t="s">
        <v>922</v>
      </c>
      <c r="E636">
        <v>2021</v>
      </c>
      <c r="F636" t="s">
        <v>801</v>
      </c>
      <c r="G636" t="s">
        <v>29</v>
      </c>
      <c r="H636" t="s">
        <v>946</v>
      </c>
      <c r="I636" t="s">
        <v>1318</v>
      </c>
      <c r="J636">
        <v>50.450345096646913</v>
      </c>
      <c r="K636">
        <v>-111.65023326873779</v>
      </c>
      <c r="M636" s="3" t="s">
        <v>63</v>
      </c>
      <c r="N636">
        <f t="shared" si="18"/>
        <v>0</v>
      </c>
      <c r="O636">
        <f>VLOOKUP($G636,Calcs!$A$1:$G$59,6,FALSE)</f>
        <v>0.30570776255707754</v>
      </c>
      <c r="P636">
        <f>VLOOKUP($G636,Calcs!$A$1:$G$59,7,FALSE)</f>
        <v>0.65508806262230912</v>
      </c>
      <c r="Q636" t="str">
        <f t="shared" si="19"/>
        <v>No Enough Data</v>
      </c>
    </row>
    <row r="637" spans="1:17" x14ac:dyDescent="0.25">
      <c r="A637" s="1">
        <v>4201</v>
      </c>
      <c r="B637" t="s">
        <v>715</v>
      </c>
      <c r="C637">
        <v>34.200000000000003</v>
      </c>
      <c r="D637" t="s">
        <v>930</v>
      </c>
      <c r="E637">
        <v>2027</v>
      </c>
      <c r="F637" t="s">
        <v>793</v>
      </c>
      <c r="G637" t="s">
        <v>17</v>
      </c>
      <c r="H637" t="s">
        <v>949</v>
      </c>
      <c r="I637" t="s">
        <v>1319</v>
      </c>
      <c r="J637">
        <v>50.820035159653393</v>
      </c>
      <c r="K637">
        <v>-113.7969017028809</v>
      </c>
      <c r="M637" s="3" t="s">
        <v>64</v>
      </c>
      <c r="N637">
        <f t="shared" si="18"/>
        <v>0</v>
      </c>
      <c r="O637">
        <f>VLOOKUP($G637,Calcs!$A$1:$G$59,6,FALSE)</f>
        <v>8008.8888888888878</v>
      </c>
      <c r="P637">
        <f>VLOOKUP($G637,Calcs!$A$1:$G$59,7,FALSE)</f>
        <v>17161.904761904763</v>
      </c>
      <c r="Q637" t="str">
        <f t="shared" si="19"/>
        <v>No Enough Data</v>
      </c>
    </row>
    <row r="638" spans="1:17" x14ac:dyDescent="0.25">
      <c r="A638" s="1">
        <v>4202</v>
      </c>
      <c r="B638" t="s">
        <v>716</v>
      </c>
      <c r="C638">
        <v>22</v>
      </c>
      <c r="D638" t="s">
        <v>799</v>
      </c>
      <c r="E638">
        <v>2023</v>
      </c>
      <c r="F638" t="s">
        <v>790</v>
      </c>
      <c r="G638" t="s">
        <v>52</v>
      </c>
      <c r="H638" t="s">
        <v>949</v>
      </c>
      <c r="I638" t="s">
        <v>1320</v>
      </c>
      <c r="J638">
        <v>56.739058056418507</v>
      </c>
      <c r="K638">
        <v>-111.38732314109799</v>
      </c>
      <c r="M638" s="3" t="s">
        <v>63</v>
      </c>
      <c r="N638">
        <f t="shared" si="18"/>
        <v>0</v>
      </c>
      <c r="O638">
        <f>VLOOKUP($G638,Calcs!$A$1:$G$59,6,FALSE)</f>
        <v>0.44778997681131982</v>
      </c>
      <c r="P638">
        <f>VLOOKUP($G638,Calcs!$A$1:$G$59,7,FALSE)</f>
        <v>0.95954995030997114</v>
      </c>
      <c r="Q638" t="str">
        <f t="shared" si="19"/>
        <v>No Enough Data</v>
      </c>
    </row>
    <row r="639" spans="1:17" x14ac:dyDescent="0.25">
      <c r="A639" s="1">
        <v>4203</v>
      </c>
      <c r="B639" t="s">
        <v>717</v>
      </c>
      <c r="C639">
        <v>15</v>
      </c>
      <c r="D639" t="s">
        <v>833</v>
      </c>
      <c r="E639">
        <v>2021</v>
      </c>
      <c r="F639" t="s">
        <v>790</v>
      </c>
      <c r="G639" t="s">
        <v>44</v>
      </c>
      <c r="H639" t="s">
        <v>949</v>
      </c>
      <c r="I639" t="s">
        <v>999</v>
      </c>
      <c r="J639">
        <v>54.762851945587968</v>
      </c>
      <c r="K639">
        <v>-111.9681152701378</v>
      </c>
      <c r="L639" s="3">
        <v>30000</v>
      </c>
      <c r="M639" s="3" t="s">
        <v>63</v>
      </c>
      <c r="N639">
        <f t="shared" si="18"/>
        <v>0.5</v>
      </c>
      <c r="O639">
        <f>VLOOKUP($G639,Calcs!$A$1:$G$59,6,FALSE)</f>
        <v>0.27</v>
      </c>
      <c r="P639">
        <f>VLOOKUP($G639,Calcs!$A$1:$G$59,7,FALSE)</f>
        <v>0.57857142857142863</v>
      </c>
      <c r="Q639" t="str">
        <f t="shared" si="19"/>
        <v>In the Range</v>
      </c>
    </row>
    <row r="640" spans="1:17" x14ac:dyDescent="0.25">
      <c r="A640" s="1">
        <v>4204</v>
      </c>
      <c r="B640" t="s">
        <v>718</v>
      </c>
      <c r="C640">
        <v>40</v>
      </c>
      <c r="D640" t="s">
        <v>931</v>
      </c>
      <c r="E640">
        <v>2021</v>
      </c>
      <c r="F640" t="s">
        <v>793</v>
      </c>
      <c r="G640" t="s">
        <v>17</v>
      </c>
      <c r="H640" t="s">
        <v>949</v>
      </c>
      <c r="I640" t="s">
        <v>792</v>
      </c>
      <c r="J640">
        <v>55.927404950917172</v>
      </c>
      <c r="K640">
        <v>-118.6556053161621</v>
      </c>
      <c r="L640" s="3">
        <v>36</v>
      </c>
      <c r="M640" s="3" t="s">
        <v>64</v>
      </c>
      <c r="N640">
        <f t="shared" si="18"/>
        <v>1111.1111111111111</v>
      </c>
      <c r="O640">
        <f>VLOOKUP($G640,Calcs!$A$1:$G$59,6,FALSE)</f>
        <v>8008.8888888888878</v>
      </c>
      <c r="P640">
        <f>VLOOKUP($G640,Calcs!$A$1:$G$59,7,FALSE)</f>
        <v>17161.904761904763</v>
      </c>
      <c r="Q640" t="str">
        <f t="shared" si="19"/>
        <v>Too Cheap</v>
      </c>
    </row>
    <row r="641" spans="1:17" x14ac:dyDescent="0.25">
      <c r="A641" s="1">
        <v>4205</v>
      </c>
      <c r="B641" t="s">
        <v>719</v>
      </c>
      <c r="C641">
        <v>9.9</v>
      </c>
      <c r="D641" t="s">
        <v>932</v>
      </c>
      <c r="E641">
        <v>2022</v>
      </c>
      <c r="F641" t="s">
        <v>793</v>
      </c>
      <c r="G641" t="s">
        <v>18</v>
      </c>
      <c r="H641" t="s">
        <v>949</v>
      </c>
      <c r="I641" t="s">
        <v>1321</v>
      </c>
      <c r="J641">
        <v>53.491458406570679</v>
      </c>
      <c r="K641">
        <v>-112.0330113172531</v>
      </c>
      <c r="M641" s="3" t="s">
        <v>64</v>
      </c>
      <c r="N641">
        <f t="shared" si="18"/>
        <v>0</v>
      </c>
      <c r="O641">
        <f>VLOOKUP($G641,Calcs!$A$1:$G$59,6,FALSE)</f>
        <v>599.375</v>
      </c>
      <c r="P641">
        <f>VLOOKUP($G641,Calcs!$A$1:$G$59,7,FALSE)</f>
        <v>1284.375</v>
      </c>
      <c r="Q641" t="str">
        <f t="shared" si="19"/>
        <v>No Enough Data</v>
      </c>
    </row>
    <row r="642" spans="1:17" x14ac:dyDescent="0.25">
      <c r="A642" s="1">
        <v>4206</v>
      </c>
      <c r="B642" t="s">
        <v>720</v>
      </c>
      <c r="C642">
        <v>39.299999999999997</v>
      </c>
      <c r="D642" t="s">
        <v>920</v>
      </c>
      <c r="E642">
        <v>2021</v>
      </c>
      <c r="F642" t="s">
        <v>790</v>
      </c>
      <c r="G642" t="s">
        <v>52</v>
      </c>
      <c r="H642" t="s">
        <v>949</v>
      </c>
      <c r="I642" t="s">
        <v>1322</v>
      </c>
      <c r="J642">
        <v>54.14285998705698</v>
      </c>
      <c r="K642">
        <v>-115.6860499083996</v>
      </c>
      <c r="L642" s="3">
        <v>62150</v>
      </c>
      <c r="M642" s="3" t="s">
        <v>63</v>
      </c>
      <c r="N642">
        <f t="shared" ref="N642:N703" si="20">IFERROR(C642/L642*1000,0)</f>
        <v>0.6323411102172164</v>
      </c>
      <c r="O642">
        <f>VLOOKUP($G642,Calcs!$A$1:$G$59,6,FALSE)</f>
        <v>0.44778997681131982</v>
      </c>
      <c r="P642">
        <f>VLOOKUP($G642,Calcs!$A$1:$G$59,7,FALSE)</f>
        <v>0.95954995030997114</v>
      </c>
      <c r="Q642" t="str">
        <f t="shared" si="19"/>
        <v>In the Range</v>
      </c>
    </row>
    <row r="643" spans="1:17" x14ac:dyDescent="0.25">
      <c r="A643" s="1">
        <v>4207</v>
      </c>
      <c r="B643" t="s">
        <v>721</v>
      </c>
      <c r="C643">
        <v>8.6</v>
      </c>
      <c r="D643" t="s">
        <v>799</v>
      </c>
      <c r="E643">
        <v>2020</v>
      </c>
      <c r="F643" t="s">
        <v>793</v>
      </c>
      <c r="G643" t="s">
        <v>21</v>
      </c>
      <c r="H643" t="s">
        <v>949</v>
      </c>
      <c r="I643" t="s">
        <v>985</v>
      </c>
      <c r="J643">
        <v>56.712742337179392</v>
      </c>
      <c r="K643">
        <v>-111.3419026136398</v>
      </c>
      <c r="L643" s="3">
        <v>1.43</v>
      </c>
      <c r="M643" s="3" t="s">
        <v>64</v>
      </c>
      <c r="N643">
        <f t="shared" si="20"/>
        <v>6013.9860139860139</v>
      </c>
      <c r="O643">
        <f>VLOOKUP($G643,Calcs!$A$1:$G$59,6,FALSE)</f>
        <v>4919.9475878787871</v>
      </c>
      <c r="P643">
        <f>VLOOKUP($G643,Calcs!$A$1:$G$59,7,FALSE)</f>
        <v>10542.744831168831</v>
      </c>
      <c r="Q643" t="str">
        <f t="shared" ref="Q643:Q703" si="21">IF(N643=0,"No Enough Data",IF(N643&lt;O643,"Too Cheap",IF(N643&gt;P643,"Too Expensive","In the Range")))</f>
        <v>In the Range</v>
      </c>
    </row>
    <row r="644" spans="1:17" x14ac:dyDescent="0.25">
      <c r="A644" s="1">
        <v>4210</v>
      </c>
      <c r="B644" t="s">
        <v>722</v>
      </c>
      <c r="C644">
        <v>16</v>
      </c>
      <c r="D644" t="s">
        <v>785</v>
      </c>
      <c r="E644">
        <v>2021</v>
      </c>
      <c r="F644" t="s">
        <v>801</v>
      </c>
      <c r="G644" t="s">
        <v>22</v>
      </c>
      <c r="H644" t="s">
        <v>946</v>
      </c>
      <c r="I644" t="s">
        <v>978</v>
      </c>
      <c r="J644">
        <v>51.079478792212839</v>
      </c>
      <c r="K644">
        <v>-113.98261785507199</v>
      </c>
      <c r="M644" s="3" t="s">
        <v>63</v>
      </c>
      <c r="N644">
        <f t="shared" si="20"/>
        <v>0</v>
      </c>
      <c r="O644">
        <f>VLOOKUP($G644,Calcs!$A$1:$G$59,6,FALSE)</f>
        <v>1519</v>
      </c>
      <c r="P644">
        <f>VLOOKUP($G644,Calcs!$A$1:$G$59,7,FALSE)</f>
        <v>3255</v>
      </c>
      <c r="Q644" t="str">
        <f t="shared" si="21"/>
        <v>No Enough Data</v>
      </c>
    </row>
    <row r="645" spans="1:17" x14ac:dyDescent="0.25">
      <c r="A645" s="1">
        <v>4211</v>
      </c>
      <c r="B645" t="s">
        <v>723</v>
      </c>
      <c r="C645">
        <v>70</v>
      </c>
      <c r="D645" t="s">
        <v>807</v>
      </c>
      <c r="E645">
        <v>2022</v>
      </c>
      <c r="F645" t="s">
        <v>790</v>
      </c>
      <c r="G645" t="s">
        <v>44</v>
      </c>
      <c r="H645" t="s">
        <v>949</v>
      </c>
      <c r="I645" t="s">
        <v>1323</v>
      </c>
      <c r="J645">
        <v>53.58318128688925</v>
      </c>
      <c r="K645">
        <v>-116.4438986778259</v>
      </c>
      <c r="M645" s="3" t="s">
        <v>63</v>
      </c>
      <c r="N645">
        <f t="shared" si="20"/>
        <v>0</v>
      </c>
      <c r="O645">
        <f>VLOOKUP($G645,Calcs!$A$1:$G$59,6,FALSE)</f>
        <v>0.27</v>
      </c>
      <c r="P645">
        <f>VLOOKUP($G645,Calcs!$A$1:$G$59,7,FALSE)</f>
        <v>0.57857142857142863</v>
      </c>
      <c r="Q645" t="str">
        <f t="shared" si="21"/>
        <v>No Enough Data</v>
      </c>
    </row>
    <row r="646" spans="1:17" x14ac:dyDescent="0.25">
      <c r="A646" s="1">
        <v>4212</v>
      </c>
      <c r="B646" t="s">
        <v>724</v>
      </c>
      <c r="C646">
        <v>50</v>
      </c>
      <c r="D646" t="s">
        <v>796</v>
      </c>
      <c r="E646">
        <v>2021</v>
      </c>
      <c r="F646" t="s">
        <v>788</v>
      </c>
      <c r="G646" t="s">
        <v>42</v>
      </c>
      <c r="H646" t="s">
        <v>946</v>
      </c>
      <c r="I646" t="s">
        <v>1169</v>
      </c>
      <c r="J646">
        <v>53.516442846368889</v>
      </c>
      <c r="K646">
        <v>-113.5277903079987</v>
      </c>
      <c r="M646" s="3" t="s">
        <v>63</v>
      </c>
      <c r="N646">
        <f t="shared" si="20"/>
        <v>0</v>
      </c>
      <c r="O646">
        <f>VLOOKUP($G646,Calcs!$A$1:$G$59,6,FALSE)</f>
        <v>0.17374358974358975</v>
      </c>
      <c r="P646">
        <f>VLOOKUP($G646,Calcs!$A$1:$G$59,7,FALSE)</f>
        <v>0.37230769230769234</v>
      </c>
      <c r="Q646" t="str">
        <f t="shared" si="21"/>
        <v>No Enough Data</v>
      </c>
    </row>
    <row r="647" spans="1:17" x14ac:dyDescent="0.25">
      <c r="A647" s="1">
        <v>4214</v>
      </c>
      <c r="B647" t="s">
        <v>725</v>
      </c>
      <c r="C647">
        <v>14.4</v>
      </c>
      <c r="D647" t="s">
        <v>785</v>
      </c>
      <c r="E647">
        <v>2021</v>
      </c>
      <c r="F647" t="s">
        <v>788</v>
      </c>
      <c r="G647" t="s">
        <v>42</v>
      </c>
      <c r="H647" t="s">
        <v>946</v>
      </c>
      <c r="I647" t="s">
        <v>1193</v>
      </c>
      <c r="J647">
        <v>50.871898935056628</v>
      </c>
      <c r="K647">
        <v>-113.9582204818726</v>
      </c>
      <c r="M647" s="3" t="s">
        <v>63</v>
      </c>
      <c r="N647">
        <f t="shared" si="20"/>
        <v>0</v>
      </c>
      <c r="O647">
        <f>VLOOKUP($G647,Calcs!$A$1:$G$59,6,FALSE)</f>
        <v>0.17374358974358975</v>
      </c>
      <c r="P647">
        <f>VLOOKUP($G647,Calcs!$A$1:$G$59,7,FALSE)</f>
        <v>0.37230769230769234</v>
      </c>
      <c r="Q647" t="str">
        <f t="shared" si="21"/>
        <v>No Enough Data</v>
      </c>
    </row>
    <row r="648" spans="1:17" x14ac:dyDescent="0.25">
      <c r="A648" s="1">
        <v>4215</v>
      </c>
      <c r="B648" t="s">
        <v>726</v>
      </c>
      <c r="C648">
        <v>19.5</v>
      </c>
      <c r="D648" t="s">
        <v>785</v>
      </c>
      <c r="E648">
        <v>2021</v>
      </c>
      <c r="F648" t="s">
        <v>788</v>
      </c>
      <c r="G648" t="s">
        <v>42</v>
      </c>
      <c r="H648" t="s">
        <v>946</v>
      </c>
      <c r="I648" t="s">
        <v>1049</v>
      </c>
      <c r="J648">
        <v>51.08036850362685</v>
      </c>
      <c r="K648">
        <v>-114.1489470005035</v>
      </c>
      <c r="M648" s="3" t="s">
        <v>63</v>
      </c>
      <c r="N648">
        <f t="shared" si="20"/>
        <v>0</v>
      </c>
      <c r="O648">
        <f>VLOOKUP($G648,Calcs!$A$1:$G$59,6,FALSE)</f>
        <v>0.17374358974358975</v>
      </c>
      <c r="P648">
        <f>VLOOKUP($G648,Calcs!$A$1:$G$59,7,FALSE)</f>
        <v>0.37230769230769234</v>
      </c>
      <c r="Q648" t="str">
        <f t="shared" si="21"/>
        <v>No Enough Data</v>
      </c>
    </row>
    <row r="649" spans="1:17" x14ac:dyDescent="0.25">
      <c r="A649" s="1">
        <v>4216</v>
      </c>
      <c r="B649" t="s">
        <v>727</v>
      </c>
      <c r="C649">
        <v>58.6</v>
      </c>
      <c r="D649" t="s">
        <v>785</v>
      </c>
      <c r="E649">
        <v>2022</v>
      </c>
      <c r="F649" t="s">
        <v>788</v>
      </c>
      <c r="G649" t="s">
        <v>49</v>
      </c>
      <c r="H649" t="s">
        <v>946</v>
      </c>
      <c r="I649" t="s">
        <v>1324</v>
      </c>
      <c r="J649">
        <v>51.050587578978998</v>
      </c>
      <c r="K649">
        <v>-114.04082715511321</v>
      </c>
      <c r="M649" s="3" t="s">
        <v>63</v>
      </c>
      <c r="N649">
        <f t="shared" si="20"/>
        <v>0</v>
      </c>
      <c r="O649">
        <f>VLOOKUP($G649,Calcs!$A$1:$G$59,6,FALSE)</f>
        <v>0.32600839082603017</v>
      </c>
      <c r="P649">
        <f>VLOOKUP($G649,Calcs!$A$1:$G$59,7,FALSE)</f>
        <v>0.69858940891292187</v>
      </c>
      <c r="Q649" t="str">
        <f t="shared" si="21"/>
        <v>No Enough Data</v>
      </c>
    </row>
    <row r="650" spans="1:17" x14ac:dyDescent="0.25">
      <c r="A650" s="1">
        <v>4217</v>
      </c>
      <c r="B650" t="s">
        <v>728</v>
      </c>
      <c r="C650">
        <v>5</v>
      </c>
      <c r="D650" t="s">
        <v>796</v>
      </c>
      <c r="E650">
        <v>2021</v>
      </c>
      <c r="F650" t="s">
        <v>786</v>
      </c>
      <c r="G650" t="s">
        <v>3</v>
      </c>
      <c r="H650" t="s">
        <v>946</v>
      </c>
      <c r="I650" t="s">
        <v>1161</v>
      </c>
      <c r="J650">
        <v>53.555880330411817</v>
      </c>
      <c r="K650">
        <v>-113.5354989767074</v>
      </c>
      <c r="M650" s="3" t="s">
        <v>63</v>
      </c>
      <c r="N650">
        <f t="shared" si="20"/>
        <v>0</v>
      </c>
      <c r="O650">
        <f>VLOOKUP($G650,Calcs!$A$1:$G$59,6,FALSE)</f>
        <v>0.30309164537738104</v>
      </c>
      <c r="P650">
        <f>VLOOKUP($G650,Calcs!$A$1:$G$59,7,FALSE)</f>
        <v>0.64948209723724515</v>
      </c>
      <c r="Q650" t="str">
        <f t="shared" si="21"/>
        <v>No Enough Data</v>
      </c>
    </row>
    <row r="651" spans="1:17" x14ac:dyDescent="0.25">
      <c r="A651" s="1">
        <v>4218</v>
      </c>
      <c r="B651" t="s">
        <v>729</v>
      </c>
      <c r="C651">
        <v>15.8</v>
      </c>
      <c r="D651" t="s">
        <v>796</v>
      </c>
      <c r="E651">
        <v>2021</v>
      </c>
      <c r="F651" t="s">
        <v>788</v>
      </c>
      <c r="G651" t="s">
        <v>42</v>
      </c>
      <c r="H651" t="s">
        <v>946</v>
      </c>
      <c r="I651" t="s">
        <v>1325</v>
      </c>
      <c r="J651">
        <v>53.586595055541309</v>
      </c>
      <c r="K651">
        <v>-113.4433543682098</v>
      </c>
      <c r="M651" s="3" t="s">
        <v>63</v>
      </c>
      <c r="N651">
        <f t="shared" si="20"/>
        <v>0</v>
      </c>
      <c r="O651">
        <f>VLOOKUP($G651,Calcs!$A$1:$G$59,6,FALSE)</f>
        <v>0.17374358974358975</v>
      </c>
      <c r="P651">
        <f>VLOOKUP($G651,Calcs!$A$1:$G$59,7,FALSE)</f>
        <v>0.37230769230769234</v>
      </c>
      <c r="Q651" t="str">
        <f t="shared" si="21"/>
        <v>No Enough Data</v>
      </c>
    </row>
    <row r="652" spans="1:17" x14ac:dyDescent="0.25">
      <c r="A652" s="1">
        <v>4219</v>
      </c>
      <c r="B652" t="s">
        <v>730</v>
      </c>
      <c r="C652">
        <v>12</v>
      </c>
      <c r="D652" t="s">
        <v>785</v>
      </c>
      <c r="E652">
        <v>2022</v>
      </c>
      <c r="F652" t="s">
        <v>795</v>
      </c>
      <c r="G652" t="s">
        <v>13</v>
      </c>
      <c r="H652" t="s">
        <v>946</v>
      </c>
      <c r="I652" t="s">
        <v>960</v>
      </c>
      <c r="J652">
        <v>50.955480175334948</v>
      </c>
      <c r="K652">
        <v>-113.9707946777344</v>
      </c>
      <c r="M652" s="3" t="s">
        <v>63</v>
      </c>
      <c r="N652">
        <f t="shared" si="20"/>
        <v>0</v>
      </c>
      <c r="O652">
        <f>VLOOKUP($G652,Calcs!$A$1:$G$59,6,FALSE)</f>
        <v>280.23739144143383</v>
      </c>
      <c r="P652">
        <f>VLOOKUP($G652,Calcs!$A$1:$G$59,7,FALSE)</f>
        <v>600.50869594592973</v>
      </c>
      <c r="Q652" t="str">
        <f t="shared" si="21"/>
        <v>No Enough Data</v>
      </c>
    </row>
    <row r="653" spans="1:17" x14ac:dyDescent="0.25">
      <c r="A653" s="1">
        <v>4220</v>
      </c>
      <c r="B653" t="s">
        <v>731</v>
      </c>
      <c r="C653">
        <v>9.3000000000000007</v>
      </c>
      <c r="D653" t="s">
        <v>796</v>
      </c>
      <c r="E653">
        <v>2021</v>
      </c>
      <c r="F653" t="s">
        <v>790</v>
      </c>
      <c r="G653" t="s">
        <v>46</v>
      </c>
      <c r="H653" t="s">
        <v>946</v>
      </c>
      <c r="I653" t="s">
        <v>1236</v>
      </c>
      <c r="J653">
        <v>53.525194315747541</v>
      </c>
      <c r="K653">
        <v>-113.6204659938812</v>
      </c>
      <c r="M653" s="3" t="s">
        <v>63</v>
      </c>
      <c r="N653">
        <f t="shared" si="20"/>
        <v>0</v>
      </c>
      <c r="O653">
        <f>VLOOKUP($G653,Calcs!$A$1:$G$59,6,FALSE)</f>
        <v>0</v>
      </c>
      <c r="P653">
        <f>VLOOKUP($G653,Calcs!$A$1:$G$59,7,FALSE)</f>
        <v>0</v>
      </c>
      <c r="Q653" t="str">
        <f t="shared" si="21"/>
        <v>No Enough Data</v>
      </c>
    </row>
    <row r="654" spans="1:17" x14ac:dyDescent="0.25">
      <c r="A654" s="1">
        <v>4221</v>
      </c>
      <c r="B654" t="s">
        <v>732</v>
      </c>
      <c r="C654">
        <v>13.4</v>
      </c>
      <c r="D654" t="s">
        <v>933</v>
      </c>
      <c r="E654">
        <v>2022</v>
      </c>
      <c r="F654" t="s">
        <v>801</v>
      </c>
      <c r="G654" t="s">
        <v>29</v>
      </c>
      <c r="H654" t="s">
        <v>946</v>
      </c>
      <c r="I654" t="s">
        <v>1326</v>
      </c>
      <c r="J654">
        <v>51.631120108206787</v>
      </c>
      <c r="K654">
        <v>-112.3782786726952</v>
      </c>
      <c r="M654" s="3" t="s">
        <v>63</v>
      </c>
      <c r="N654">
        <f t="shared" si="20"/>
        <v>0</v>
      </c>
      <c r="O654">
        <f>VLOOKUP($G654,Calcs!$A$1:$G$59,6,FALSE)</f>
        <v>0.30570776255707754</v>
      </c>
      <c r="P654">
        <f>VLOOKUP($G654,Calcs!$A$1:$G$59,7,FALSE)</f>
        <v>0.65508806262230912</v>
      </c>
      <c r="Q654" t="str">
        <f t="shared" si="21"/>
        <v>No Enough Data</v>
      </c>
    </row>
    <row r="655" spans="1:17" x14ac:dyDescent="0.25">
      <c r="A655" s="1">
        <v>4222</v>
      </c>
      <c r="B655" t="s">
        <v>733</v>
      </c>
      <c r="C655">
        <v>35</v>
      </c>
      <c r="D655" t="s">
        <v>934</v>
      </c>
      <c r="E655">
        <v>2021</v>
      </c>
      <c r="F655" t="s">
        <v>790</v>
      </c>
      <c r="G655" t="s">
        <v>44</v>
      </c>
      <c r="H655" t="s">
        <v>946</v>
      </c>
      <c r="I655" t="s">
        <v>1327</v>
      </c>
      <c r="J655">
        <v>51.559534647578658</v>
      </c>
      <c r="K655">
        <v>-114.0419268608093</v>
      </c>
      <c r="M655" s="3" t="s">
        <v>63</v>
      </c>
      <c r="N655">
        <f t="shared" si="20"/>
        <v>0</v>
      </c>
      <c r="O655">
        <f>VLOOKUP($G655,Calcs!$A$1:$G$59,6,FALSE)</f>
        <v>0.27</v>
      </c>
      <c r="P655">
        <f>VLOOKUP($G655,Calcs!$A$1:$G$59,7,FALSE)</f>
        <v>0.57857142857142863</v>
      </c>
      <c r="Q655" t="str">
        <f t="shared" si="21"/>
        <v>No Enough Data</v>
      </c>
    </row>
    <row r="656" spans="1:17" x14ac:dyDescent="0.25">
      <c r="A656" s="1">
        <v>4224</v>
      </c>
      <c r="B656" t="s">
        <v>734</v>
      </c>
      <c r="C656">
        <v>10</v>
      </c>
      <c r="D656" t="s">
        <v>852</v>
      </c>
      <c r="E656">
        <v>2020</v>
      </c>
      <c r="F656" t="s">
        <v>788</v>
      </c>
      <c r="G656" t="s">
        <v>42</v>
      </c>
      <c r="H656" t="s">
        <v>946</v>
      </c>
      <c r="I656" t="s">
        <v>1328</v>
      </c>
      <c r="J656">
        <v>49.71831747294825</v>
      </c>
      <c r="K656">
        <v>-112.8002719581127</v>
      </c>
      <c r="M656" s="3" t="s">
        <v>63</v>
      </c>
      <c r="N656">
        <f t="shared" si="20"/>
        <v>0</v>
      </c>
      <c r="O656">
        <f>VLOOKUP($G656,Calcs!$A$1:$G$59,6,FALSE)</f>
        <v>0.17374358974358975</v>
      </c>
      <c r="P656">
        <f>VLOOKUP($G656,Calcs!$A$1:$G$59,7,FALSE)</f>
        <v>0.37230769230769234</v>
      </c>
      <c r="Q656" t="str">
        <f t="shared" si="21"/>
        <v>No Enough Data</v>
      </c>
    </row>
    <row r="657" spans="1:17" x14ac:dyDescent="0.25">
      <c r="A657" s="1">
        <v>4225</v>
      </c>
      <c r="B657" t="s">
        <v>735</v>
      </c>
      <c r="C657">
        <v>18.899999999999999</v>
      </c>
      <c r="D657" t="s">
        <v>796</v>
      </c>
      <c r="E657">
        <v>2021</v>
      </c>
      <c r="F657" t="s">
        <v>795</v>
      </c>
      <c r="G657" t="s">
        <v>13</v>
      </c>
      <c r="H657" t="s">
        <v>946</v>
      </c>
      <c r="I657" t="s">
        <v>1329</v>
      </c>
      <c r="J657">
        <v>53.482206275508553</v>
      </c>
      <c r="K657">
        <v>-113.4880265593529</v>
      </c>
      <c r="M657" s="3" t="s">
        <v>63</v>
      </c>
      <c r="N657">
        <f t="shared" si="20"/>
        <v>0</v>
      </c>
      <c r="O657">
        <f>VLOOKUP($G657,Calcs!$A$1:$G$59,6,FALSE)</f>
        <v>280.23739144143383</v>
      </c>
      <c r="P657">
        <f>VLOOKUP($G657,Calcs!$A$1:$G$59,7,FALSE)</f>
        <v>600.50869594592973</v>
      </c>
      <c r="Q657" t="str">
        <f t="shared" si="21"/>
        <v>No Enough Data</v>
      </c>
    </row>
    <row r="658" spans="1:17" x14ac:dyDescent="0.25">
      <c r="A658" s="1">
        <v>4227</v>
      </c>
      <c r="B658" t="s">
        <v>736</v>
      </c>
      <c r="C658">
        <v>19</v>
      </c>
      <c r="D658" t="s">
        <v>796</v>
      </c>
      <c r="E658">
        <v>2027</v>
      </c>
      <c r="F658" t="s">
        <v>790</v>
      </c>
      <c r="G658" t="s">
        <v>51</v>
      </c>
      <c r="H658" t="s">
        <v>949</v>
      </c>
      <c r="I658" t="s">
        <v>972</v>
      </c>
      <c r="J658">
        <v>53.541365742364732</v>
      </c>
      <c r="K658">
        <v>-113.48609268665309</v>
      </c>
      <c r="M658" s="3" t="s">
        <v>63</v>
      </c>
      <c r="N658">
        <f t="shared" si="20"/>
        <v>0</v>
      </c>
      <c r="O658">
        <f>VLOOKUP($G658,Calcs!$A$1:$G$59,6,FALSE)</f>
        <v>0.67344527363184081</v>
      </c>
      <c r="P658">
        <f>VLOOKUP($G658,Calcs!$A$1:$G$59,7,FALSE)</f>
        <v>1.4430970149253732</v>
      </c>
      <c r="Q658" t="str">
        <f t="shared" si="21"/>
        <v>No Enough Data</v>
      </c>
    </row>
    <row r="659" spans="1:17" x14ac:dyDescent="0.25">
      <c r="A659" s="1">
        <v>4228</v>
      </c>
      <c r="B659" t="s">
        <v>737</v>
      </c>
      <c r="C659">
        <v>7</v>
      </c>
      <c r="D659" t="s">
        <v>861</v>
      </c>
      <c r="E659">
        <v>2021</v>
      </c>
      <c r="F659" t="s">
        <v>788</v>
      </c>
      <c r="G659" t="s">
        <v>42</v>
      </c>
      <c r="H659" t="s">
        <v>946</v>
      </c>
      <c r="I659" t="s">
        <v>1330</v>
      </c>
      <c r="J659">
        <v>51.172092057449767</v>
      </c>
      <c r="K659">
        <v>-115.5699330568313</v>
      </c>
      <c r="M659" s="3" t="s">
        <v>63</v>
      </c>
      <c r="N659">
        <f t="shared" si="20"/>
        <v>0</v>
      </c>
      <c r="O659">
        <f>VLOOKUP($G659,Calcs!$A$1:$G$59,6,FALSE)</f>
        <v>0.17374358974358975</v>
      </c>
      <c r="P659">
        <f>VLOOKUP($G659,Calcs!$A$1:$G$59,7,FALSE)</f>
        <v>0.37230769230769234</v>
      </c>
      <c r="Q659" t="str">
        <f t="shared" si="21"/>
        <v>No Enough Data</v>
      </c>
    </row>
    <row r="660" spans="1:17" x14ac:dyDescent="0.25">
      <c r="A660" s="1">
        <v>4229</v>
      </c>
      <c r="B660" t="s">
        <v>738</v>
      </c>
      <c r="C660">
        <v>6.2</v>
      </c>
      <c r="D660" t="s">
        <v>934</v>
      </c>
      <c r="E660">
        <v>2022</v>
      </c>
      <c r="F660" t="s">
        <v>801</v>
      </c>
      <c r="G660" t="s">
        <v>24</v>
      </c>
      <c r="H660" t="s">
        <v>949</v>
      </c>
      <c r="I660" t="s">
        <v>1331</v>
      </c>
      <c r="J660">
        <v>51.787900099150377</v>
      </c>
      <c r="K660">
        <v>-114.0898793935776</v>
      </c>
      <c r="M660" s="3" t="s">
        <v>63</v>
      </c>
      <c r="N660">
        <f t="shared" si="20"/>
        <v>0</v>
      </c>
      <c r="O660">
        <f>VLOOKUP($G660,Calcs!$A$1:$G$59,6,FALSE)</f>
        <v>1.267359977324263</v>
      </c>
      <c r="P660">
        <f>VLOOKUP($G660,Calcs!$A$1:$G$59,7,FALSE)</f>
        <v>2.7157713799805636</v>
      </c>
      <c r="Q660" t="str">
        <f t="shared" si="21"/>
        <v>No Enough Data</v>
      </c>
    </row>
    <row r="661" spans="1:17" x14ac:dyDescent="0.25">
      <c r="A661" s="1">
        <v>4230</v>
      </c>
      <c r="B661" t="s">
        <v>739</v>
      </c>
      <c r="C661">
        <v>15.2</v>
      </c>
      <c r="D661" t="s">
        <v>935</v>
      </c>
      <c r="E661">
        <v>2023</v>
      </c>
      <c r="F661" t="s">
        <v>801</v>
      </c>
      <c r="G661" t="s">
        <v>24</v>
      </c>
      <c r="H661" t="s">
        <v>949</v>
      </c>
      <c r="I661" t="s">
        <v>1331</v>
      </c>
      <c r="J661">
        <v>51.788231927064757</v>
      </c>
      <c r="K661">
        <v>-114.0931034088135</v>
      </c>
      <c r="M661" s="3" t="s">
        <v>63</v>
      </c>
      <c r="N661">
        <f t="shared" si="20"/>
        <v>0</v>
      </c>
      <c r="O661">
        <f>VLOOKUP($G661,Calcs!$A$1:$G$59,6,FALSE)</f>
        <v>1.267359977324263</v>
      </c>
      <c r="P661">
        <f>VLOOKUP($G661,Calcs!$A$1:$G$59,7,FALSE)</f>
        <v>2.7157713799805636</v>
      </c>
      <c r="Q661" t="str">
        <f t="shared" si="21"/>
        <v>No Enough Data</v>
      </c>
    </row>
    <row r="662" spans="1:17" x14ac:dyDescent="0.25">
      <c r="A662" s="1">
        <v>4233</v>
      </c>
      <c r="B662" t="s">
        <v>740</v>
      </c>
      <c r="C662">
        <v>56.7</v>
      </c>
      <c r="D662" t="s">
        <v>912</v>
      </c>
      <c r="E662">
        <v>2020</v>
      </c>
      <c r="F662" t="s">
        <v>801</v>
      </c>
      <c r="G662" t="s">
        <v>29</v>
      </c>
      <c r="H662" t="s">
        <v>946</v>
      </c>
      <c r="I662" t="s">
        <v>1332</v>
      </c>
      <c r="J662">
        <v>53.633262538479627</v>
      </c>
      <c r="K662">
        <v>-113.6092047393322</v>
      </c>
      <c r="M662" s="3" t="s">
        <v>63</v>
      </c>
      <c r="N662">
        <f t="shared" si="20"/>
        <v>0</v>
      </c>
      <c r="O662">
        <f>VLOOKUP($G662,Calcs!$A$1:$G$59,6,FALSE)</f>
        <v>0.30570776255707754</v>
      </c>
      <c r="P662">
        <f>VLOOKUP($G662,Calcs!$A$1:$G$59,7,FALSE)</f>
        <v>0.65508806262230912</v>
      </c>
      <c r="Q662" t="str">
        <f t="shared" si="21"/>
        <v>No Enough Data</v>
      </c>
    </row>
    <row r="663" spans="1:17" x14ac:dyDescent="0.25">
      <c r="A663" s="1">
        <v>4234</v>
      </c>
      <c r="B663" t="s">
        <v>741</v>
      </c>
      <c r="C663">
        <v>15</v>
      </c>
      <c r="D663" t="s">
        <v>936</v>
      </c>
      <c r="E663">
        <v>2020</v>
      </c>
      <c r="F663" t="s">
        <v>801</v>
      </c>
      <c r="G663" t="s">
        <v>29</v>
      </c>
      <c r="H663" t="s">
        <v>946</v>
      </c>
      <c r="I663" t="s">
        <v>1333</v>
      </c>
      <c r="J663">
        <v>53.010185183216848</v>
      </c>
      <c r="K663">
        <v>-112.8470282256603</v>
      </c>
      <c r="M663" s="3" t="s">
        <v>63</v>
      </c>
      <c r="N663">
        <f t="shared" si="20"/>
        <v>0</v>
      </c>
      <c r="O663">
        <f>VLOOKUP($G663,Calcs!$A$1:$G$59,6,FALSE)</f>
        <v>0.30570776255707754</v>
      </c>
      <c r="P663">
        <f>VLOOKUP($G663,Calcs!$A$1:$G$59,7,FALSE)</f>
        <v>0.65508806262230912</v>
      </c>
      <c r="Q663" t="str">
        <f t="shared" si="21"/>
        <v>No Enough Data</v>
      </c>
    </row>
    <row r="664" spans="1:17" x14ac:dyDescent="0.25">
      <c r="A664" s="1">
        <v>4235</v>
      </c>
      <c r="B664" t="s">
        <v>742</v>
      </c>
      <c r="C664">
        <v>5.3</v>
      </c>
      <c r="D664" t="s">
        <v>785</v>
      </c>
      <c r="E664">
        <v>2021</v>
      </c>
      <c r="F664" t="s">
        <v>787</v>
      </c>
      <c r="G664" t="s">
        <v>4</v>
      </c>
      <c r="H664" t="s">
        <v>946</v>
      </c>
      <c r="I664" t="s">
        <v>1236</v>
      </c>
      <c r="J664">
        <v>50.96177853247174</v>
      </c>
      <c r="K664">
        <v>-114.1220819950104</v>
      </c>
      <c r="M664" s="3" t="s">
        <v>63</v>
      </c>
      <c r="N664">
        <f t="shared" si="20"/>
        <v>0</v>
      </c>
      <c r="O664">
        <f>VLOOKUP($G664,Calcs!$A$1:$G$59,6,FALSE)</f>
        <v>0.18655918729741774</v>
      </c>
      <c r="P664">
        <f>VLOOKUP($G664,Calcs!$A$1:$G$59,7,FALSE)</f>
        <v>0.39976968706589522</v>
      </c>
      <c r="Q664" t="str">
        <f t="shared" si="21"/>
        <v>No Enough Data</v>
      </c>
    </row>
    <row r="665" spans="1:17" x14ac:dyDescent="0.25">
      <c r="A665" s="1">
        <v>4236</v>
      </c>
      <c r="B665" t="s">
        <v>743</v>
      </c>
      <c r="C665">
        <v>13.1</v>
      </c>
      <c r="D665" t="s">
        <v>785</v>
      </c>
      <c r="E665">
        <v>2021</v>
      </c>
      <c r="F665" t="s">
        <v>788</v>
      </c>
      <c r="G665" t="s">
        <v>42</v>
      </c>
      <c r="H665" t="s">
        <v>946</v>
      </c>
      <c r="I665" t="s">
        <v>1280</v>
      </c>
      <c r="J665">
        <v>50.865358173078263</v>
      </c>
      <c r="K665">
        <v>-114.0256941318512</v>
      </c>
      <c r="M665" s="3" t="s">
        <v>63</v>
      </c>
      <c r="N665">
        <f t="shared" si="20"/>
        <v>0</v>
      </c>
      <c r="O665">
        <f>VLOOKUP($G665,Calcs!$A$1:$G$59,6,FALSE)</f>
        <v>0.17374358974358975</v>
      </c>
      <c r="P665">
        <f>VLOOKUP($G665,Calcs!$A$1:$G$59,7,FALSE)</f>
        <v>0.37230769230769234</v>
      </c>
      <c r="Q665" t="str">
        <f t="shared" si="21"/>
        <v>No Enough Data</v>
      </c>
    </row>
    <row r="666" spans="1:17" x14ac:dyDescent="0.25">
      <c r="A666" s="1">
        <v>4237</v>
      </c>
      <c r="B666" t="s">
        <v>744</v>
      </c>
      <c r="C666">
        <v>11.6</v>
      </c>
      <c r="D666" t="s">
        <v>785</v>
      </c>
      <c r="E666">
        <v>2021</v>
      </c>
      <c r="F666" t="s">
        <v>788</v>
      </c>
      <c r="G666" t="s">
        <v>42</v>
      </c>
      <c r="H666" t="s">
        <v>946</v>
      </c>
      <c r="I666" t="s">
        <v>1047</v>
      </c>
      <c r="J666">
        <v>51.174177318758218</v>
      </c>
      <c r="K666">
        <v>-114.140202999115</v>
      </c>
      <c r="M666" s="3" t="s">
        <v>63</v>
      </c>
      <c r="N666">
        <f t="shared" si="20"/>
        <v>0</v>
      </c>
      <c r="O666">
        <f>VLOOKUP($G666,Calcs!$A$1:$G$59,6,FALSE)</f>
        <v>0.17374358974358975</v>
      </c>
      <c r="P666">
        <f>VLOOKUP($G666,Calcs!$A$1:$G$59,7,FALSE)</f>
        <v>0.37230769230769234</v>
      </c>
      <c r="Q666" t="str">
        <f t="shared" si="21"/>
        <v>No Enough Data</v>
      </c>
    </row>
    <row r="667" spans="1:17" x14ac:dyDescent="0.25">
      <c r="A667" s="1">
        <v>4238</v>
      </c>
      <c r="B667" t="s">
        <v>745</v>
      </c>
      <c r="C667">
        <v>9.5</v>
      </c>
      <c r="D667" t="s">
        <v>785</v>
      </c>
      <c r="E667">
        <v>2020</v>
      </c>
      <c r="F667" t="s">
        <v>787</v>
      </c>
      <c r="G667" t="s">
        <v>9</v>
      </c>
      <c r="H667" t="s">
        <v>946</v>
      </c>
      <c r="I667" t="s">
        <v>1236</v>
      </c>
      <c r="J667">
        <v>51.110931827809353</v>
      </c>
      <c r="K667">
        <v>-113.9805579185486</v>
      </c>
      <c r="M667" s="3" t="s">
        <v>63</v>
      </c>
      <c r="N667">
        <f t="shared" si="20"/>
        <v>0</v>
      </c>
      <c r="O667">
        <f>VLOOKUP($G667,Calcs!$A$1:$G$59,6,FALSE)</f>
        <v>9.1401851851851845E-2</v>
      </c>
      <c r="P667">
        <f>VLOOKUP($G667,Calcs!$A$1:$G$59,7,FALSE)</f>
        <v>0.1958611111111111</v>
      </c>
      <c r="Q667" t="str">
        <f t="shared" si="21"/>
        <v>No Enough Data</v>
      </c>
    </row>
    <row r="668" spans="1:17" x14ac:dyDescent="0.25">
      <c r="A668" s="1">
        <v>4241</v>
      </c>
      <c r="B668" t="s">
        <v>746</v>
      </c>
      <c r="C668">
        <v>7.8</v>
      </c>
      <c r="D668" t="s">
        <v>796</v>
      </c>
      <c r="E668">
        <v>2021</v>
      </c>
      <c r="F668" t="s">
        <v>790</v>
      </c>
      <c r="G668" t="s">
        <v>44</v>
      </c>
      <c r="H668" t="s">
        <v>946</v>
      </c>
      <c r="I668" t="s">
        <v>972</v>
      </c>
      <c r="J668">
        <v>53.47977164130846</v>
      </c>
      <c r="K668">
        <v>-113.52359533309939</v>
      </c>
      <c r="M668" s="3" t="s">
        <v>63</v>
      </c>
      <c r="N668">
        <f t="shared" si="20"/>
        <v>0</v>
      </c>
      <c r="O668">
        <f>VLOOKUP($G668,Calcs!$A$1:$G$59,6,FALSE)</f>
        <v>0.27</v>
      </c>
      <c r="P668">
        <f>VLOOKUP($G668,Calcs!$A$1:$G$59,7,FALSE)</f>
        <v>0.57857142857142863</v>
      </c>
      <c r="Q668" t="str">
        <f t="shared" si="21"/>
        <v>No Enough Data</v>
      </c>
    </row>
    <row r="669" spans="1:17" x14ac:dyDescent="0.25">
      <c r="A669" s="1">
        <v>4243</v>
      </c>
      <c r="B669" t="s">
        <v>747</v>
      </c>
      <c r="C669">
        <v>48</v>
      </c>
      <c r="D669" t="s">
        <v>828</v>
      </c>
      <c r="E669">
        <v>2022</v>
      </c>
      <c r="F669" t="s">
        <v>801</v>
      </c>
      <c r="G669" t="s">
        <v>24</v>
      </c>
      <c r="H669" t="s">
        <v>946</v>
      </c>
      <c r="I669" t="s">
        <v>1334</v>
      </c>
      <c r="J669">
        <v>49.460709000000001</v>
      </c>
      <c r="K669">
        <v>-113.30317700000001</v>
      </c>
      <c r="L669" s="3">
        <v>105000</v>
      </c>
      <c r="M669" s="3" t="s">
        <v>63</v>
      </c>
      <c r="N669">
        <f t="shared" si="20"/>
        <v>0.45714285714285713</v>
      </c>
      <c r="O669">
        <f>VLOOKUP($G669,Calcs!$A$1:$G$59,6,FALSE)</f>
        <v>1.267359977324263</v>
      </c>
      <c r="P669">
        <f>VLOOKUP($G669,Calcs!$A$1:$G$59,7,FALSE)</f>
        <v>2.7157713799805636</v>
      </c>
      <c r="Q669" t="str">
        <f t="shared" si="21"/>
        <v>Too Cheap</v>
      </c>
    </row>
    <row r="670" spans="1:17" x14ac:dyDescent="0.25">
      <c r="A670" s="1">
        <v>4245</v>
      </c>
      <c r="B670" t="s">
        <v>748</v>
      </c>
      <c r="C670">
        <v>47</v>
      </c>
      <c r="D670" t="s">
        <v>796</v>
      </c>
      <c r="E670">
        <v>2021</v>
      </c>
      <c r="F670" t="s">
        <v>786</v>
      </c>
      <c r="G670" t="s">
        <v>54</v>
      </c>
      <c r="H670" t="s">
        <v>946</v>
      </c>
      <c r="I670" t="s">
        <v>1335</v>
      </c>
      <c r="J670">
        <v>53.545386000000001</v>
      </c>
      <c r="K670">
        <v>-113.497856</v>
      </c>
      <c r="M670" s="3" t="s">
        <v>63</v>
      </c>
      <c r="N670">
        <f t="shared" si="20"/>
        <v>0</v>
      </c>
      <c r="O670">
        <f>VLOOKUP($G670,Calcs!$A$1:$G$59,6,FALSE)</f>
        <v>0</v>
      </c>
      <c r="P670">
        <f>VLOOKUP($G670,Calcs!$A$1:$G$59,7,FALSE)</f>
        <v>0</v>
      </c>
      <c r="Q670" t="str">
        <f t="shared" si="21"/>
        <v>No Enough Data</v>
      </c>
    </row>
    <row r="671" spans="1:17" x14ac:dyDescent="0.25">
      <c r="A671" s="1">
        <v>4246</v>
      </c>
      <c r="B671" t="s">
        <v>749</v>
      </c>
      <c r="C671">
        <v>83</v>
      </c>
      <c r="D671" t="s">
        <v>818</v>
      </c>
      <c r="E671">
        <v>2024</v>
      </c>
      <c r="F671" t="s">
        <v>793</v>
      </c>
      <c r="G671" t="s">
        <v>10</v>
      </c>
      <c r="H671" t="s">
        <v>949</v>
      </c>
      <c r="I671" t="s">
        <v>978</v>
      </c>
      <c r="J671">
        <v>51.256433999999999</v>
      </c>
      <c r="K671">
        <v>-114.001431</v>
      </c>
      <c r="M671" s="3" t="s">
        <v>64</v>
      </c>
      <c r="N671">
        <f t="shared" si="20"/>
        <v>0</v>
      </c>
      <c r="O671">
        <f>VLOOKUP($G671,Calcs!$A$1:$G$59,6,FALSE)</f>
        <v>19720.335023876538</v>
      </c>
      <c r="P671">
        <f>VLOOKUP($G671,Calcs!$A$1:$G$59,7,FALSE)</f>
        <v>42257.860765449725</v>
      </c>
      <c r="Q671" t="str">
        <f t="shared" si="21"/>
        <v>No Enough Data</v>
      </c>
    </row>
    <row r="672" spans="1:17" x14ac:dyDescent="0.25">
      <c r="A672" s="1">
        <v>4247</v>
      </c>
      <c r="B672" t="s">
        <v>750</v>
      </c>
      <c r="C672">
        <v>750</v>
      </c>
      <c r="D672" t="s">
        <v>937</v>
      </c>
      <c r="E672">
        <v>2023</v>
      </c>
      <c r="F672" t="s">
        <v>795</v>
      </c>
      <c r="G672" t="s">
        <v>34</v>
      </c>
      <c r="H672" t="s">
        <v>949</v>
      </c>
      <c r="I672" t="s">
        <v>1336</v>
      </c>
      <c r="J672">
        <v>52.305365000000002</v>
      </c>
      <c r="K672">
        <v>-112.74525</v>
      </c>
      <c r="M672" s="3" t="s">
        <v>68</v>
      </c>
      <c r="N672">
        <f t="shared" si="20"/>
        <v>0</v>
      </c>
      <c r="O672">
        <f>VLOOKUP($G672,Calcs!$A$1:$G$59,6,FALSE)</f>
        <v>0.189</v>
      </c>
      <c r="P672">
        <f>VLOOKUP($G672,Calcs!$A$1:$G$59,7,FALSE)</f>
        <v>0.40500000000000003</v>
      </c>
      <c r="Q672" t="str">
        <f t="shared" si="21"/>
        <v>No Enough Data</v>
      </c>
    </row>
    <row r="673" spans="1:17" x14ac:dyDescent="0.25">
      <c r="A673" s="1">
        <v>4248</v>
      </c>
      <c r="B673" t="s">
        <v>751</v>
      </c>
      <c r="C673">
        <v>45</v>
      </c>
      <c r="D673" t="s">
        <v>830</v>
      </c>
      <c r="E673">
        <v>2022</v>
      </c>
      <c r="F673" t="s">
        <v>795</v>
      </c>
      <c r="G673" t="s">
        <v>34</v>
      </c>
      <c r="H673" t="s">
        <v>949</v>
      </c>
      <c r="I673" t="s">
        <v>1337</v>
      </c>
      <c r="J673">
        <v>52.452007000000002</v>
      </c>
      <c r="K673">
        <v>-113.741713</v>
      </c>
      <c r="M673" s="3" t="s">
        <v>68</v>
      </c>
      <c r="N673">
        <f t="shared" si="20"/>
        <v>0</v>
      </c>
      <c r="O673">
        <f>VLOOKUP($G673,Calcs!$A$1:$G$59,6,FALSE)</f>
        <v>0.189</v>
      </c>
      <c r="P673">
        <f>VLOOKUP($G673,Calcs!$A$1:$G$59,7,FALSE)</f>
        <v>0.40500000000000003</v>
      </c>
      <c r="Q673" t="str">
        <f t="shared" si="21"/>
        <v>No Enough Data</v>
      </c>
    </row>
    <row r="674" spans="1:17" x14ac:dyDescent="0.25">
      <c r="A674" s="1">
        <v>4249</v>
      </c>
      <c r="B674" t="s">
        <v>752</v>
      </c>
      <c r="C674">
        <v>6.4</v>
      </c>
      <c r="D674" t="s">
        <v>938</v>
      </c>
      <c r="E674">
        <v>2022</v>
      </c>
      <c r="F674" t="s">
        <v>793</v>
      </c>
      <c r="G674" t="s">
        <v>18</v>
      </c>
      <c r="H674" t="s">
        <v>949</v>
      </c>
      <c r="I674" t="s">
        <v>1338</v>
      </c>
      <c r="J674">
        <v>54.158493</v>
      </c>
      <c r="K674">
        <v>-113.859016</v>
      </c>
      <c r="M674" s="3" t="s">
        <v>64</v>
      </c>
      <c r="N674">
        <f t="shared" si="20"/>
        <v>0</v>
      </c>
      <c r="O674">
        <f>VLOOKUP($G674,Calcs!$A$1:$G$59,6,FALSE)</f>
        <v>599.375</v>
      </c>
      <c r="P674">
        <f>VLOOKUP($G674,Calcs!$A$1:$G$59,7,FALSE)</f>
        <v>1284.375</v>
      </c>
      <c r="Q674" t="str">
        <f t="shared" si="21"/>
        <v>No Enough Data</v>
      </c>
    </row>
    <row r="675" spans="1:17" x14ac:dyDescent="0.25">
      <c r="A675" s="1">
        <v>4250</v>
      </c>
      <c r="B675" t="s">
        <v>753</v>
      </c>
      <c r="C675">
        <v>14.5</v>
      </c>
      <c r="D675" t="s">
        <v>815</v>
      </c>
      <c r="E675">
        <v>2021</v>
      </c>
      <c r="F675" t="s">
        <v>793</v>
      </c>
      <c r="G675" t="s">
        <v>10</v>
      </c>
      <c r="H675" t="s">
        <v>949</v>
      </c>
      <c r="I675" t="s">
        <v>957</v>
      </c>
      <c r="J675">
        <v>54.761215999999997</v>
      </c>
      <c r="K675">
        <v>-117.24214600000001</v>
      </c>
      <c r="M675" s="3" t="s">
        <v>64</v>
      </c>
      <c r="N675">
        <f t="shared" si="20"/>
        <v>0</v>
      </c>
      <c r="O675">
        <f>VLOOKUP($G675,Calcs!$A$1:$G$59,6,FALSE)</f>
        <v>19720.335023876538</v>
      </c>
      <c r="P675">
        <f>VLOOKUP($G675,Calcs!$A$1:$G$59,7,FALSE)</f>
        <v>42257.860765449725</v>
      </c>
      <c r="Q675" t="str">
        <f t="shared" si="21"/>
        <v>No Enough Data</v>
      </c>
    </row>
    <row r="676" spans="1:17" x14ac:dyDescent="0.25">
      <c r="A676" s="1">
        <v>4251</v>
      </c>
      <c r="B676" t="s">
        <v>754</v>
      </c>
      <c r="C676">
        <v>15.8</v>
      </c>
      <c r="D676" t="s">
        <v>785</v>
      </c>
      <c r="E676">
        <v>2021</v>
      </c>
      <c r="F676" t="s">
        <v>787</v>
      </c>
      <c r="G676" t="s">
        <v>7</v>
      </c>
      <c r="H676" t="s">
        <v>946</v>
      </c>
      <c r="I676" t="s">
        <v>1339</v>
      </c>
      <c r="J676">
        <v>50.958249000000002</v>
      </c>
      <c r="K676">
        <v>-113.960785</v>
      </c>
      <c r="M676" s="3" t="s">
        <v>63</v>
      </c>
      <c r="N676">
        <f t="shared" si="20"/>
        <v>0</v>
      </c>
      <c r="O676">
        <f>VLOOKUP($G676,Calcs!$A$1:$G$59,6,FALSE)</f>
        <v>6.8870967741935477E-2</v>
      </c>
      <c r="P676">
        <f>VLOOKUP($G676,Calcs!$A$1:$G$59,7,FALSE)</f>
        <v>0.14758064516129032</v>
      </c>
      <c r="Q676" t="str">
        <f t="shared" si="21"/>
        <v>No Enough Data</v>
      </c>
    </row>
    <row r="677" spans="1:17" x14ac:dyDescent="0.25">
      <c r="A677" s="1">
        <v>4252</v>
      </c>
      <c r="B677" t="s">
        <v>755</v>
      </c>
      <c r="C677">
        <v>62.6</v>
      </c>
      <c r="D677" t="s">
        <v>830</v>
      </c>
      <c r="E677">
        <v>2021</v>
      </c>
      <c r="F677" t="s">
        <v>859</v>
      </c>
      <c r="G677" t="s">
        <v>50</v>
      </c>
      <c r="H677" t="s">
        <v>949</v>
      </c>
      <c r="I677" t="s">
        <v>1340</v>
      </c>
      <c r="J677">
        <v>52.321674000000002</v>
      </c>
      <c r="K677">
        <v>-113.54318600000001</v>
      </c>
      <c r="L677" s="3">
        <v>47</v>
      </c>
      <c r="M677" s="3" t="s">
        <v>69</v>
      </c>
      <c r="N677">
        <f t="shared" si="20"/>
        <v>1331.9148936170213</v>
      </c>
      <c r="O677">
        <f>VLOOKUP($G677,Calcs!$A$1:$G$59,6,FALSE)</f>
        <v>1175.219272906005</v>
      </c>
      <c r="P677">
        <f>VLOOKUP($G677,Calcs!$A$1:$G$59,7,FALSE)</f>
        <v>2518.3270133700107</v>
      </c>
      <c r="Q677" t="str">
        <f t="shared" si="21"/>
        <v>In the Range</v>
      </c>
    </row>
    <row r="678" spans="1:17" x14ac:dyDescent="0.25">
      <c r="A678" s="1">
        <v>4253</v>
      </c>
      <c r="B678" t="s">
        <v>756</v>
      </c>
      <c r="C678">
        <v>7</v>
      </c>
      <c r="D678" t="s">
        <v>922</v>
      </c>
      <c r="E678">
        <v>2022</v>
      </c>
      <c r="F678" t="s">
        <v>793</v>
      </c>
      <c r="G678" t="s">
        <v>17</v>
      </c>
      <c r="H678" t="s">
        <v>949</v>
      </c>
      <c r="I678" t="s">
        <v>1341</v>
      </c>
      <c r="J678">
        <v>50.781579000000001</v>
      </c>
      <c r="K678">
        <v>-112.454258</v>
      </c>
      <c r="M678" s="3" t="s">
        <v>63</v>
      </c>
      <c r="N678">
        <f t="shared" si="20"/>
        <v>0</v>
      </c>
      <c r="O678">
        <f>VLOOKUP($G678,Calcs!$A$1:$G$59,6,FALSE)</f>
        <v>8008.8888888888878</v>
      </c>
      <c r="P678">
        <f>VLOOKUP($G678,Calcs!$A$1:$G$59,7,FALSE)</f>
        <v>17161.904761904763</v>
      </c>
      <c r="Q678" t="str">
        <f t="shared" si="21"/>
        <v>No Enough Data</v>
      </c>
    </row>
    <row r="679" spans="1:17" x14ac:dyDescent="0.25">
      <c r="A679" s="1">
        <v>4254</v>
      </c>
      <c r="B679" t="s">
        <v>757</v>
      </c>
      <c r="C679">
        <v>19.5</v>
      </c>
      <c r="D679" t="s">
        <v>826</v>
      </c>
      <c r="E679">
        <v>2021</v>
      </c>
      <c r="F679" t="s">
        <v>793</v>
      </c>
      <c r="G679" t="s">
        <v>17</v>
      </c>
      <c r="H679" t="s">
        <v>949</v>
      </c>
      <c r="I679" t="s">
        <v>1342</v>
      </c>
      <c r="J679">
        <v>49.596491999999998</v>
      </c>
      <c r="K679">
        <v>-114.40935899999999</v>
      </c>
      <c r="M679" s="3" t="s">
        <v>63</v>
      </c>
      <c r="N679">
        <f t="shared" si="20"/>
        <v>0</v>
      </c>
      <c r="O679">
        <f>VLOOKUP($G679,Calcs!$A$1:$G$59,6,FALSE)</f>
        <v>8008.8888888888878</v>
      </c>
      <c r="P679">
        <f>VLOOKUP($G679,Calcs!$A$1:$G$59,7,FALSE)</f>
        <v>17161.904761904763</v>
      </c>
      <c r="Q679" t="str">
        <f t="shared" si="21"/>
        <v>No Enough Data</v>
      </c>
    </row>
    <row r="680" spans="1:17" x14ac:dyDescent="0.25">
      <c r="A680" s="1">
        <v>4255</v>
      </c>
      <c r="B680" t="s">
        <v>758</v>
      </c>
      <c r="C680">
        <v>17.3</v>
      </c>
      <c r="D680" t="s">
        <v>939</v>
      </c>
      <c r="E680">
        <v>2021</v>
      </c>
      <c r="F680" t="s">
        <v>793</v>
      </c>
      <c r="G680" t="s">
        <v>17</v>
      </c>
      <c r="H680" t="s">
        <v>949</v>
      </c>
      <c r="I680" t="s">
        <v>1343</v>
      </c>
      <c r="J680">
        <v>50.692839999999997</v>
      </c>
      <c r="K680">
        <v>-114.224816</v>
      </c>
      <c r="M680" s="3" t="s">
        <v>65</v>
      </c>
      <c r="N680">
        <f t="shared" si="20"/>
        <v>0</v>
      </c>
      <c r="O680">
        <f>VLOOKUP($G680,Calcs!$A$1:$G$59,6,FALSE)</f>
        <v>8008.8888888888878</v>
      </c>
      <c r="P680">
        <f>VLOOKUP($G680,Calcs!$A$1:$G$59,7,FALSE)</f>
        <v>17161.904761904763</v>
      </c>
      <c r="Q680" t="str">
        <f t="shared" si="21"/>
        <v>No Enough Data</v>
      </c>
    </row>
    <row r="681" spans="1:17" x14ac:dyDescent="0.25">
      <c r="A681" s="1">
        <v>4256</v>
      </c>
      <c r="B681" t="s">
        <v>759</v>
      </c>
      <c r="C681">
        <v>36.9</v>
      </c>
      <c r="D681" t="s">
        <v>785</v>
      </c>
      <c r="E681">
        <v>2021</v>
      </c>
      <c r="F681" t="s">
        <v>793</v>
      </c>
      <c r="G681" t="s">
        <v>17</v>
      </c>
      <c r="H681" t="s">
        <v>949</v>
      </c>
      <c r="I681" t="s">
        <v>960</v>
      </c>
      <c r="J681">
        <v>51.062333000000002</v>
      </c>
      <c r="K681">
        <v>-114.07465500000001</v>
      </c>
      <c r="M681" s="3" t="s">
        <v>64</v>
      </c>
      <c r="N681">
        <f t="shared" si="20"/>
        <v>0</v>
      </c>
      <c r="O681">
        <f>VLOOKUP($G681,Calcs!$A$1:$G$59,6,FALSE)</f>
        <v>8008.8888888888878</v>
      </c>
      <c r="P681">
        <f>VLOOKUP($G681,Calcs!$A$1:$G$59,7,FALSE)</f>
        <v>17161.904761904763</v>
      </c>
      <c r="Q681" t="str">
        <f t="shared" si="21"/>
        <v>No Enough Data</v>
      </c>
    </row>
    <row r="682" spans="1:17" x14ac:dyDescent="0.25">
      <c r="A682" s="1">
        <v>4257</v>
      </c>
      <c r="B682" t="s">
        <v>760</v>
      </c>
      <c r="C682">
        <v>21.1</v>
      </c>
      <c r="D682" t="s">
        <v>785</v>
      </c>
      <c r="E682">
        <v>2023</v>
      </c>
      <c r="F682" t="s">
        <v>793</v>
      </c>
      <c r="G682" t="s">
        <v>21</v>
      </c>
      <c r="H682" t="s">
        <v>949</v>
      </c>
      <c r="I682" t="s">
        <v>960</v>
      </c>
      <c r="J682">
        <v>51.051295000000003</v>
      </c>
      <c r="K682">
        <v>-114.083187</v>
      </c>
      <c r="L682" s="3">
        <v>1.4</v>
      </c>
      <c r="M682" s="3" t="s">
        <v>64</v>
      </c>
      <c r="N682">
        <f t="shared" si="20"/>
        <v>15071.428571428572</v>
      </c>
      <c r="O682">
        <f>VLOOKUP($G682,Calcs!$A$1:$G$59,6,FALSE)</f>
        <v>4919.9475878787871</v>
      </c>
      <c r="P682">
        <f>VLOOKUP($G682,Calcs!$A$1:$G$59,7,FALSE)</f>
        <v>10542.744831168831</v>
      </c>
      <c r="Q682" t="str">
        <f t="shared" si="21"/>
        <v>Too Expensive</v>
      </c>
    </row>
    <row r="683" spans="1:17" x14ac:dyDescent="0.25">
      <c r="A683" s="1">
        <v>4258</v>
      </c>
      <c r="B683" t="s">
        <v>761</v>
      </c>
      <c r="C683">
        <v>100</v>
      </c>
      <c r="D683" t="s">
        <v>794</v>
      </c>
      <c r="E683">
        <v>2027</v>
      </c>
      <c r="F683" t="s">
        <v>801</v>
      </c>
      <c r="G683" t="s">
        <v>26</v>
      </c>
      <c r="H683" t="s">
        <v>949</v>
      </c>
      <c r="I683" t="s">
        <v>1344</v>
      </c>
      <c r="J683">
        <v>53.528502000000003</v>
      </c>
      <c r="K683">
        <v>-113.301158</v>
      </c>
      <c r="M683" s="3" t="s">
        <v>63</v>
      </c>
      <c r="N683">
        <f t="shared" si="20"/>
        <v>0</v>
      </c>
      <c r="O683">
        <f>VLOOKUP($G683,Calcs!$A$1:$G$59,6,FALSE)</f>
        <v>0.15195114196938511</v>
      </c>
      <c r="P683">
        <f>VLOOKUP($G683,Calcs!$A$1:$G$59,7,FALSE)</f>
        <v>0.3256095899343967</v>
      </c>
      <c r="Q683" t="str">
        <f t="shared" si="21"/>
        <v>No Enough Data</v>
      </c>
    </row>
    <row r="684" spans="1:17" x14ac:dyDescent="0.25">
      <c r="A684" s="1">
        <v>4260</v>
      </c>
      <c r="B684" t="s">
        <v>762</v>
      </c>
      <c r="C684">
        <v>59.4</v>
      </c>
      <c r="D684" t="s">
        <v>785</v>
      </c>
      <c r="E684">
        <v>2022</v>
      </c>
      <c r="F684" t="s">
        <v>788</v>
      </c>
      <c r="G684" t="s">
        <v>42</v>
      </c>
      <c r="H684" t="s">
        <v>946</v>
      </c>
      <c r="I684" t="s">
        <v>1236</v>
      </c>
      <c r="J684">
        <v>50.871125999999997</v>
      </c>
      <c r="K684">
        <v>-114.073027</v>
      </c>
      <c r="M684" s="3" t="s">
        <v>63</v>
      </c>
      <c r="N684">
        <f t="shared" si="20"/>
        <v>0</v>
      </c>
      <c r="O684">
        <f>VLOOKUP($G684,Calcs!$A$1:$G$59,6,FALSE)</f>
        <v>0.17374358974358975</v>
      </c>
      <c r="P684">
        <f>VLOOKUP($G684,Calcs!$A$1:$G$59,7,FALSE)</f>
        <v>0.37230769230769234</v>
      </c>
      <c r="Q684" t="str">
        <f t="shared" si="21"/>
        <v>No Enough Data</v>
      </c>
    </row>
    <row r="685" spans="1:17" x14ac:dyDescent="0.25">
      <c r="A685" s="1">
        <v>4261</v>
      </c>
      <c r="B685" t="s">
        <v>763</v>
      </c>
      <c r="C685">
        <v>24</v>
      </c>
      <c r="D685" t="s">
        <v>794</v>
      </c>
      <c r="E685">
        <v>2022</v>
      </c>
      <c r="F685" t="s">
        <v>793</v>
      </c>
      <c r="G685" t="s">
        <v>18</v>
      </c>
      <c r="H685" t="s">
        <v>949</v>
      </c>
      <c r="I685" t="s">
        <v>794</v>
      </c>
      <c r="J685">
        <v>53.560932000000001</v>
      </c>
      <c r="K685">
        <v>-113.323442</v>
      </c>
      <c r="M685" s="3" t="s">
        <v>63</v>
      </c>
      <c r="N685">
        <f t="shared" si="20"/>
        <v>0</v>
      </c>
      <c r="O685">
        <f>VLOOKUP($G685,Calcs!$A$1:$G$59,6,FALSE)</f>
        <v>599.375</v>
      </c>
      <c r="P685">
        <f>VLOOKUP($G685,Calcs!$A$1:$G$59,7,FALSE)</f>
        <v>1284.375</v>
      </c>
      <c r="Q685" t="str">
        <f t="shared" si="21"/>
        <v>No Enough Data</v>
      </c>
    </row>
    <row r="686" spans="1:17" x14ac:dyDescent="0.25">
      <c r="A686" s="1">
        <v>4262</v>
      </c>
      <c r="B686" t="s">
        <v>764</v>
      </c>
      <c r="C686">
        <v>13.8</v>
      </c>
      <c r="D686" t="s">
        <v>888</v>
      </c>
      <c r="E686">
        <v>2021</v>
      </c>
      <c r="F686" t="s">
        <v>793</v>
      </c>
      <c r="G686" t="s">
        <v>21</v>
      </c>
      <c r="H686" t="s">
        <v>949</v>
      </c>
      <c r="I686" t="s">
        <v>978</v>
      </c>
      <c r="J686">
        <v>49.403931999999998</v>
      </c>
      <c r="K686">
        <v>-112.87031899999999</v>
      </c>
      <c r="M686" s="3" t="s">
        <v>65</v>
      </c>
      <c r="N686">
        <f t="shared" si="20"/>
        <v>0</v>
      </c>
      <c r="O686">
        <f>VLOOKUP($G686,Calcs!$A$1:$G$59,6,FALSE)</f>
        <v>4919.9475878787871</v>
      </c>
      <c r="P686">
        <f>VLOOKUP($G686,Calcs!$A$1:$G$59,7,FALSE)</f>
        <v>10542.744831168831</v>
      </c>
      <c r="Q686" t="str">
        <f t="shared" si="21"/>
        <v>No Enough Data</v>
      </c>
    </row>
    <row r="687" spans="1:17" x14ac:dyDescent="0.25">
      <c r="A687" s="1">
        <v>4263</v>
      </c>
      <c r="B687" t="s">
        <v>765</v>
      </c>
      <c r="C687">
        <v>10.1</v>
      </c>
      <c r="D687" t="s">
        <v>796</v>
      </c>
      <c r="E687">
        <v>2021</v>
      </c>
      <c r="F687" t="s">
        <v>788</v>
      </c>
      <c r="G687" t="s">
        <v>42</v>
      </c>
      <c r="H687" t="s">
        <v>946</v>
      </c>
      <c r="I687" t="s">
        <v>1236</v>
      </c>
      <c r="J687">
        <v>53.399847999999999</v>
      </c>
      <c r="K687">
        <v>-113.542587</v>
      </c>
      <c r="M687" s="3" t="s">
        <v>63</v>
      </c>
      <c r="N687">
        <f t="shared" si="20"/>
        <v>0</v>
      </c>
      <c r="O687">
        <f>VLOOKUP($G687,Calcs!$A$1:$G$59,6,FALSE)</f>
        <v>0.17374358974358975</v>
      </c>
      <c r="P687">
        <f>VLOOKUP($G687,Calcs!$A$1:$G$59,7,FALSE)</f>
        <v>0.37230769230769234</v>
      </c>
      <c r="Q687" t="str">
        <f t="shared" si="21"/>
        <v>No Enough Data</v>
      </c>
    </row>
    <row r="688" spans="1:17" x14ac:dyDescent="0.25">
      <c r="A688" s="1">
        <v>4264</v>
      </c>
      <c r="B688" t="s">
        <v>766</v>
      </c>
      <c r="C688">
        <v>7.3</v>
      </c>
      <c r="D688" t="s">
        <v>796</v>
      </c>
      <c r="E688">
        <v>2021</v>
      </c>
      <c r="F688" t="s">
        <v>787</v>
      </c>
      <c r="G688" t="s">
        <v>12</v>
      </c>
      <c r="H688" t="s">
        <v>946</v>
      </c>
      <c r="I688" t="s">
        <v>978</v>
      </c>
      <c r="J688">
        <v>53.531455000000001</v>
      </c>
      <c r="K688">
        <v>-113.503665</v>
      </c>
      <c r="M688" s="3" t="s">
        <v>63</v>
      </c>
      <c r="N688">
        <f t="shared" si="20"/>
        <v>0</v>
      </c>
      <c r="O688">
        <f>VLOOKUP($G688,Calcs!$A$1:$G$59,6,FALSE)</f>
        <v>0.46666666666666662</v>
      </c>
      <c r="P688">
        <f>VLOOKUP($G688,Calcs!$A$1:$G$59,7,FALSE)</f>
        <v>1</v>
      </c>
      <c r="Q688" t="str">
        <f t="shared" si="21"/>
        <v>No Enough Data</v>
      </c>
    </row>
    <row r="689" spans="1:17" x14ac:dyDescent="0.25">
      <c r="A689" s="1">
        <v>4265</v>
      </c>
      <c r="B689" t="s">
        <v>767</v>
      </c>
      <c r="C689">
        <v>84</v>
      </c>
      <c r="D689" t="s">
        <v>785</v>
      </c>
      <c r="E689">
        <v>2025</v>
      </c>
      <c r="F689" t="s">
        <v>788</v>
      </c>
      <c r="G689" t="s">
        <v>49</v>
      </c>
      <c r="H689" t="s">
        <v>946</v>
      </c>
      <c r="I689" t="s">
        <v>1345</v>
      </c>
      <c r="J689">
        <v>51.043813</v>
      </c>
      <c r="K689">
        <v>-114.07278100000001</v>
      </c>
      <c r="M689" s="3" t="s">
        <v>63</v>
      </c>
      <c r="N689">
        <f t="shared" si="20"/>
        <v>0</v>
      </c>
      <c r="O689">
        <f>VLOOKUP($G689,Calcs!$A$1:$G$59,6,FALSE)</f>
        <v>0.32600839082603017</v>
      </c>
      <c r="P689">
        <f>VLOOKUP($G689,Calcs!$A$1:$G$59,7,FALSE)</f>
        <v>0.69858940891292187</v>
      </c>
      <c r="Q689" t="str">
        <f t="shared" si="21"/>
        <v>No Enough Data</v>
      </c>
    </row>
    <row r="690" spans="1:17" x14ac:dyDescent="0.25">
      <c r="A690" s="1">
        <v>4266</v>
      </c>
      <c r="B690" t="s">
        <v>768</v>
      </c>
      <c r="C690">
        <v>8</v>
      </c>
      <c r="D690" t="s">
        <v>796</v>
      </c>
      <c r="E690">
        <v>2021</v>
      </c>
      <c r="F690" t="s">
        <v>801</v>
      </c>
      <c r="G690" t="s">
        <v>24</v>
      </c>
      <c r="H690" t="s">
        <v>949</v>
      </c>
      <c r="I690" t="s">
        <v>1346</v>
      </c>
      <c r="J690">
        <v>53.567987000000002</v>
      </c>
      <c r="K690">
        <v>-113.50421799999999</v>
      </c>
      <c r="M690" s="3" t="s">
        <v>63</v>
      </c>
      <c r="N690">
        <f t="shared" si="20"/>
        <v>0</v>
      </c>
      <c r="O690">
        <f>VLOOKUP($G690,Calcs!$A$1:$G$59,6,FALSE)</f>
        <v>1.267359977324263</v>
      </c>
      <c r="P690">
        <f>VLOOKUP($G690,Calcs!$A$1:$G$59,7,FALSE)</f>
        <v>2.7157713799805636</v>
      </c>
      <c r="Q690" t="str">
        <f t="shared" si="21"/>
        <v>No Enough Data</v>
      </c>
    </row>
    <row r="691" spans="1:17" x14ac:dyDescent="0.25">
      <c r="A691" s="1">
        <v>4267</v>
      </c>
      <c r="B691" t="s">
        <v>769</v>
      </c>
      <c r="C691">
        <v>6.5</v>
      </c>
      <c r="D691" t="s">
        <v>796</v>
      </c>
      <c r="E691">
        <v>2021</v>
      </c>
      <c r="F691" t="s">
        <v>801</v>
      </c>
      <c r="G691" t="s">
        <v>24</v>
      </c>
      <c r="H691" t="s">
        <v>949</v>
      </c>
      <c r="I691" t="s">
        <v>1068</v>
      </c>
      <c r="J691">
        <v>53.527946999999998</v>
      </c>
      <c r="K691">
        <v>-113.52215099999999</v>
      </c>
      <c r="M691" s="3" t="s">
        <v>63</v>
      </c>
      <c r="N691">
        <f t="shared" si="20"/>
        <v>0</v>
      </c>
      <c r="O691">
        <f>VLOOKUP($G691,Calcs!$A$1:$G$59,6,FALSE)</f>
        <v>1.267359977324263</v>
      </c>
      <c r="P691">
        <f>VLOOKUP($G691,Calcs!$A$1:$G$59,7,FALSE)</f>
        <v>2.7157713799805636</v>
      </c>
      <c r="Q691" t="str">
        <f t="shared" si="21"/>
        <v>No Enough Data</v>
      </c>
    </row>
    <row r="692" spans="1:17" x14ac:dyDescent="0.25">
      <c r="A692" s="1">
        <v>4268</v>
      </c>
      <c r="B692" t="s">
        <v>770</v>
      </c>
      <c r="C692">
        <v>25.6</v>
      </c>
      <c r="D692" t="s">
        <v>796</v>
      </c>
      <c r="E692">
        <v>2021</v>
      </c>
      <c r="F692" t="s">
        <v>801</v>
      </c>
      <c r="G692" t="s">
        <v>29</v>
      </c>
      <c r="H692" t="s">
        <v>946</v>
      </c>
      <c r="I692" t="s">
        <v>1347</v>
      </c>
      <c r="J692">
        <v>53.571311999999999</v>
      </c>
      <c r="K692">
        <v>-113.438348</v>
      </c>
      <c r="M692" s="3" t="s">
        <v>63</v>
      </c>
      <c r="N692">
        <f t="shared" si="20"/>
        <v>0</v>
      </c>
      <c r="O692">
        <f>VLOOKUP($G692,Calcs!$A$1:$G$59,6,FALSE)</f>
        <v>0.30570776255707754</v>
      </c>
      <c r="P692">
        <f>VLOOKUP($G692,Calcs!$A$1:$G$59,7,FALSE)</f>
        <v>0.65508806262230912</v>
      </c>
      <c r="Q692" t="str">
        <f t="shared" si="21"/>
        <v>No Enough Data</v>
      </c>
    </row>
    <row r="693" spans="1:17" x14ac:dyDescent="0.25">
      <c r="A693" s="1">
        <v>4269</v>
      </c>
      <c r="B693" t="s">
        <v>771</v>
      </c>
      <c r="C693">
        <v>17.2</v>
      </c>
      <c r="D693" t="s">
        <v>796</v>
      </c>
      <c r="E693">
        <v>2022</v>
      </c>
      <c r="F693" t="s">
        <v>801</v>
      </c>
      <c r="G693" t="s">
        <v>29</v>
      </c>
      <c r="H693" t="s">
        <v>946</v>
      </c>
      <c r="I693" t="s">
        <v>1348</v>
      </c>
      <c r="J693">
        <v>53.641038999999999</v>
      </c>
      <c r="K693">
        <v>-113.503243</v>
      </c>
      <c r="M693" s="3" t="s">
        <v>63</v>
      </c>
      <c r="N693">
        <f t="shared" si="20"/>
        <v>0</v>
      </c>
      <c r="O693">
        <f>VLOOKUP($G693,Calcs!$A$1:$G$59,6,FALSE)</f>
        <v>0.30570776255707754</v>
      </c>
      <c r="P693">
        <f>VLOOKUP($G693,Calcs!$A$1:$G$59,7,FALSE)</f>
        <v>0.65508806262230912</v>
      </c>
      <c r="Q693" t="str">
        <f t="shared" si="21"/>
        <v>No Enough Data</v>
      </c>
    </row>
    <row r="694" spans="1:17" x14ac:dyDescent="0.25">
      <c r="A694" s="1">
        <v>4270</v>
      </c>
      <c r="B694" t="s">
        <v>772</v>
      </c>
      <c r="C694">
        <v>14</v>
      </c>
      <c r="D694" t="s">
        <v>940</v>
      </c>
      <c r="E694">
        <v>2022</v>
      </c>
      <c r="F694" t="s">
        <v>801</v>
      </c>
      <c r="G694" t="s">
        <v>29</v>
      </c>
      <c r="H694" t="s">
        <v>946</v>
      </c>
      <c r="I694" t="s">
        <v>1349</v>
      </c>
      <c r="J694">
        <v>53.348925999999999</v>
      </c>
      <c r="K694">
        <v>-113.42259300000001</v>
      </c>
      <c r="M694" s="3" t="s">
        <v>63</v>
      </c>
      <c r="N694">
        <f t="shared" si="20"/>
        <v>0</v>
      </c>
      <c r="O694">
        <f>VLOOKUP($G694,Calcs!$A$1:$G$59,6,FALSE)</f>
        <v>0.30570776255707754</v>
      </c>
      <c r="P694">
        <f>VLOOKUP($G694,Calcs!$A$1:$G$59,7,FALSE)</f>
        <v>0.65508806262230912</v>
      </c>
      <c r="Q694" t="str">
        <f t="shared" si="21"/>
        <v>No Enough Data</v>
      </c>
    </row>
    <row r="695" spans="1:17" x14ac:dyDescent="0.25">
      <c r="A695" s="1">
        <v>4271</v>
      </c>
      <c r="B695" t="s">
        <v>773</v>
      </c>
      <c r="C695">
        <v>5.6</v>
      </c>
      <c r="D695" t="s">
        <v>785</v>
      </c>
      <c r="E695">
        <v>2021</v>
      </c>
      <c r="F695" t="s">
        <v>787</v>
      </c>
      <c r="G695" t="s">
        <v>7</v>
      </c>
      <c r="H695" t="s">
        <v>949</v>
      </c>
      <c r="I695" t="s">
        <v>1350</v>
      </c>
      <c r="J695">
        <v>51.012512000000001</v>
      </c>
      <c r="K695">
        <v>-113.99449199999999</v>
      </c>
      <c r="M695" s="3" t="s">
        <v>63</v>
      </c>
      <c r="N695">
        <f t="shared" si="20"/>
        <v>0</v>
      </c>
      <c r="O695">
        <f>VLOOKUP($G695,Calcs!$A$1:$G$59,6,FALSE)</f>
        <v>6.8870967741935477E-2</v>
      </c>
      <c r="P695">
        <f>VLOOKUP($G695,Calcs!$A$1:$G$59,7,FALSE)</f>
        <v>0.14758064516129032</v>
      </c>
      <c r="Q695" t="str">
        <f t="shared" si="21"/>
        <v>No Enough Data</v>
      </c>
    </row>
    <row r="696" spans="1:17" x14ac:dyDescent="0.25">
      <c r="A696" s="1">
        <v>4272</v>
      </c>
      <c r="B696" t="s">
        <v>774</v>
      </c>
      <c r="C696">
        <v>200</v>
      </c>
      <c r="D696" t="s">
        <v>941</v>
      </c>
      <c r="E696">
        <v>2021</v>
      </c>
      <c r="F696" t="s">
        <v>859</v>
      </c>
      <c r="G696" t="s">
        <v>50</v>
      </c>
      <c r="H696" t="s">
        <v>946</v>
      </c>
      <c r="I696" t="s">
        <v>1351</v>
      </c>
      <c r="J696">
        <v>50.022786000000004</v>
      </c>
      <c r="K696">
        <v>-113.760531</v>
      </c>
      <c r="L696" s="3">
        <v>132</v>
      </c>
      <c r="M696" s="3" t="s">
        <v>69</v>
      </c>
      <c r="N696">
        <f t="shared" si="20"/>
        <v>1515.1515151515152</v>
      </c>
      <c r="O696">
        <f>VLOOKUP($G696,Calcs!$A$1:$G$59,6,FALSE)</f>
        <v>1175.219272906005</v>
      </c>
      <c r="P696">
        <f>VLOOKUP($G696,Calcs!$A$1:$G$59,7,FALSE)</f>
        <v>2518.3270133700107</v>
      </c>
      <c r="Q696" t="str">
        <f t="shared" si="21"/>
        <v>In the Range</v>
      </c>
    </row>
    <row r="697" spans="1:17" x14ac:dyDescent="0.25">
      <c r="A697" s="1">
        <v>4273</v>
      </c>
      <c r="B697" t="s">
        <v>775</v>
      </c>
      <c r="C697">
        <v>6.5</v>
      </c>
      <c r="D697" t="s">
        <v>796</v>
      </c>
      <c r="E697">
        <v>2021</v>
      </c>
      <c r="F697" t="s">
        <v>787</v>
      </c>
      <c r="G697" t="s">
        <v>4</v>
      </c>
      <c r="H697" t="s">
        <v>946</v>
      </c>
      <c r="I697" t="s">
        <v>1236</v>
      </c>
      <c r="J697">
        <v>53.420813000000003</v>
      </c>
      <c r="K697">
        <v>-113.495368</v>
      </c>
      <c r="M697" s="3" t="s">
        <v>63</v>
      </c>
      <c r="N697">
        <f t="shared" si="20"/>
        <v>0</v>
      </c>
      <c r="O697">
        <f>VLOOKUP($G697,Calcs!$A$1:$G$59,6,FALSE)</f>
        <v>0.18655918729741774</v>
      </c>
      <c r="P697">
        <f>VLOOKUP($G697,Calcs!$A$1:$G$59,7,FALSE)</f>
        <v>0.39976968706589522</v>
      </c>
      <c r="Q697" t="str">
        <f t="shared" si="21"/>
        <v>No Enough Data</v>
      </c>
    </row>
    <row r="698" spans="1:17" x14ac:dyDescent="0.25">
      <c r="A698" s="1">
        <v>4274</v>
      </c>
      <c r="B698" t="s">
        <v>776</v>
      </c>
      <c r="C698">
        <v>6.6</v>
      </c>
      <c r="D698" t="s">
        <v>785</v>
      </c>
      <c r="E698">
        <v>2021</v>
      </c>
      <c r="F698" t="s">
        <v>786</v>
      </c>
      <c r="G698" t="s">
        <v>3</v>
      </c>
      <c r="H698" t="s">
        <v>946</v>
      </c>
      <c r="I698" t="s">
        <v>1236</v>
      </c>
      <c r="J698">
        <v>51.070334000000003</v>
      </c>
      <c r="K698">
        <v>-114.160888</v>
      </c>
      <c r="M698" s="3" t="s">
        <v>63</v>
      </c>
      <c r="N698">
        <f t="shared" si="20"/>
        <v>0</v>
      </c>
      <c r="O698">
        <f>VLOOKUP($G698,Calcs!$A$1:$G$59,6,FALSE)</f>
        <v>0.30309164537738104</v>
      </c>
      <c r="P698">
        <f>VLOOKUP($G698,Calcs!$A$1:$G$59,7,FALSE)</f>
        <v>0.64948209723724515</v>
      </c>
      <c r="Q698" t="str">
        <f t="shared" si="21"/>
        <v>No Enough Data</v>
      </c>
    </row>
    <row r="699" spans="1:17" x14ac:dyDescent="0.25">
      <c r="A699" s="1">
        <v>4275</v>
      </c>
      <c r="B699" t="s">
        <v>777</v>
      </c>
      <c r="C699">
        <v>41.6</v>
      </c>
      <c r="D699" t="s">
        <v>796</v>
      </c>
      <c r="E699">
        <v>2021</v>
      </c>
      <c r="F699" t="s">
        <v>788</v>
      </c>
      <c r="G699" t="s">
        <v>42</v>
      </c>
      <c r="H699" t="s">
        <v>946</v>
      </c>
      <c r="I699" t="s">
        <v>1352</v>
      </c>
      <c r="J699">
        <v>53.535984999999997</v>
      </c>
      <c r="K699">
        <v>-113.71245500000001</v>
      </c>
      <c r="M699" s="3" t="s">
        <v>63</v>
      </c>
      <c r="N699">
        <f t="shared" si="20"/>
        <v>0</v>
      </c>
      <c r="O699">
        <f>VLOOKUP($G699,Calcs!$A$1:$G$59,6,FALSE)</f>
        <v>0.17374358974358975</v>
      </c>
      <c r="P699">
        <f>VLOOKUP($G699,Calcs!$A$1:$G$59,7,FALSE)</f>
        <v>0.37230769230769234</v>
      </c>
      <c r="Q699" t="str">
        <f t="shared" si="21"/>
        <v>No Enough Data</v>
      </c>
    </row>
    <row r="700" spans="1:17" x14ac:dyDescent="0.25">
      <c r="A700" s="1">
        <v>4276</v>
      </c>
      <c r="B700" t="s">
        <v>778</v>
      </c>
      <c r="C700">
        <v>5.5</v>
      </c>
      <c r="D700" t="s">
        <v>796</v>
      </c>
      <c r="E700">
        <v>2021</v>
      </c>
      <c r="F700" t="s">
        <v>788</v>
      </c>
      <c r="G700" t="s">
        <v>42</v>
      </c>
      <c r="H700" t="s">
        <v>946</v>
      </c>
      <c r="I700" t="s">
        <v>1236</v>
      </c>
      <c r="J700">
        <v>53.571359000000001</v>
      </c>
      <c r="K700">
        <v>-113.38831500000001</v>
      </c>
      <c r="M700" s="3" t="s">
        <v>63</v>
      </c>
      <c r="N700">
        <f t="shared" si="20"/>
        <v>0</v>
      </c>
      <c r="O700">
        <f>VLOOKUP($G700,Calcs!$A$1:$G$59,6,FALSE)</f>
        <v>0.17374358974358975</v>
      </c>
      <c r="P700">
        <f>VLOOKUP($G700,Calcs!$A$1:$G$59,7,FALSE)</f>
        <v>0.37230769230769234</v>
      </c>
      <c r="Q700" t="str">
        <f t="shared" si="21"/>
        <v>No Enough Data</v>
      </c>
    </row>
    <row r="701" spans="1:17" x14ac:dyDescent="0.25">
      <c r="A701" s="1">
        <v>4277</v>
      </c>
      <c r="B701" t="s">
        <v>779</v>
      </c>
      <c r="C701">
        <v>12</v>
      </c>
      <c r="D701" t="s">
        <v>785</v>
      </c>
      <c r="E701">
        <v>2021</v>
      </c>
      <c r="F701" t="s">
        <v>790</v>
      </c>
      <c r="G701" t="s">
        <v>44</v>
      </c>
      <c r="H701" t="s">
        <v>949</v>
      </c>
      <c r="I701" t="s">
        <v>960</v>
      </c>
      <c r="J701">
        <v>50.980350000000001</v>
      </c>
      <c r="K701">
        <v>-114.07440800000001</v>
      </c>
      <c r="M701" s="3" t="s">
        <v>63</v>
      </c>
      <c r="N701">
        <f t="shared" si="20"/>
        <v>0</v>
      </c>
      <c r="O701">
        <f>VLOOKUP($G701,Calcs!$A$1:$G$59,6,FALSE)</f>
        <v>0.27</v>
      </c>
      <c r="P701">
        <f>VLOOKUP($G701,Calcs!$A$1:$G$59,7,FALSE)</f>
        <v>0.57857142857142863</v>
      </c>
      <c r="Q701" t="str">
        <f t="shared" si="21"/>
        <v>No Enough Data</v>
      </c>
    </row>
    <row r="702" spans="1:17" x14ac:dyDescent="0.25">
      <c r="A702" s="1">
        <v>4278</v>
      </c>
      <c r="B702" t="s">
        <v>780</v>
      </c>
      <c r="C702">
        <v>12</v>
      </c>
      <c r="D702" t="s">
        <v>865</v>
      </c>
      <c r="E702">
        <v>2021</v>
      </c>
      <c r="F702" t="s">
        <v>787</v>
      </c>
      <c r="G702" t="s">
        <v>9</v>
      </c>
      <c r="H702" t="s">
        <v>949</v>
      </c>
      <c r="I702" t="s">
        <v>1353</v>
      </c>
      <c r="J702">
        <v>50.706324000000002</v>
      </c>
      <c r="K702">
        <v>-113.943163</v>
      </c>
      <c r="L702" s="3">
        <v>81000</v>
      </c>
      <c r="M702" s="3" t="s">
        <v>63</v>
      </c>
      <c r="N702">
        <f t="shared" si="20"/>
        <v>0.14814814814814814</v>
      </c>
      <c r="O702">
        <f>VLOOKUP($G702,Calcs!$A$1:$G$59,6,FALSE)</f>
        <v>9.1401851851851845E-2</v>
      </c>
      <c r="P702">
        <f>VLOOKUP($G702,Calcs!$A$1:$G$59,7,FALSE)</f>
        <v>0.1958611111111111</v>
      </c>
      <c r="Q702" t="str">
        <f t="shared" si="21"/>
        <v>In the Range</v>
      </c>
    </row>
    <row r="703" spans="1:17" x14ac:dyDescent="0.25">
      <c r="A703" s="1">
        <v>4280</v>
      </c>
      <c r="B703" t="s">
        <v>781</v>
      </c>
      <c r="C703">
        <v>14.8</v>
      </c>
      <c r="D703" t="s">
        <v>785</v>
      </c>
      <c r="E703">
        <v>2022</v>
      </c>
      <c r="F703" t="s">
        <v>788</v>
      </c>
      <c r="G703" t="s">
        <v>5</v>
      </c>
      <c r="H703" t="s">
        <v>946</v>
      </c>
      <c r="I703" t="s">
        <v>951</v>
      </c>
      <c r="J703">
        <v>50.961548000000001</v>
      </c>
      <c r="K703">
        <v>-114.008802</v>
      </c>
      <c r="M703" s="3" t="s">
        <v>63</v>
      </c>
      <c r="N703">
        <f t="shared" si="20"/>
        <v>0</v>
      </c>
      <c r="O703">
        <f>VLOOKUP($G703,Calcs!$A$1:$G$59,6,FALSE)</f>
        <v>0.27999999999999997</v>
      </c>
      <c r="P703">
        <f>VLOOKUP($G703,Calcs!$A$1:$G$59,7,FALSE)</f>
        <v>0.60000000000000009</v>
      </c>
      <c r="Q703" t="str">
        <f t="shared" si="21"/>
        <v>No Enough Data</v>
      </c>
    </row>
  </sheetData>
  <autoFilter ref="A1:Q7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/>
  </sheetViews>
  <sheetFormatPr defaultRowHeight="15" x14ac:dyDescent="0.25"/>
  <cols>
    <col min="1" max="1" width="20.28515625" bestFit="1" customWidth="1"/>
    <col min="2" max="2" width="12" bestFit="1" customWidth="1"/>
    <col min="3" max="3" width="11" bestFit="1" customWidth="1"/>
    <col min="4" max="4" width="11.42578125" bestFit="1" customWidth="1"/>
    <col min="5" max="5" width="12" bestFit="1" customWidth="1"/>
    <col min="6" max="6" width="12" customWidth="1"/>
    <col min="7" max="7" width="12" bestFit="1" customWidth="1"/>
  </cols>
  <sheetData>
    <row r="1" spans="1:7" x14ac:dyDescent="0.25">
      <c r="A1" s="8" t="s">
        <v>1</v>
      </c>
      <c r="B1" s="7" t="s">
        <v>75</v>
      </c>
      <c r="C1" s="7" t="s">
        <v>74</v>
      </c>
      <c r="D1" s="7" t="s">
        <v>73</v>
      </c>
      <c r="E1" s="7" t="s">
        <v>72</v>
      </c>
      <c r="F1" s="10" t="s">
        <v>77</v>
      </c>
      <c r="G1" s="9" t="s">
        <v>76</v>
      </c>
    </row>
    <row r="2" spans="1:7" x14ac:dyDescent="0.25">
      <c r="A2" s="7" t="s">
        <v>3</v>
      </c>
      <c r="B2" s="7">
        <f>SUMIF('Major Projects'!G2:G703,Calcs!A2,'Major Projects'!N2:N703)</f>
        <v>3.8968925834234711</v>
      </c>
      <c r="C2" s="7" cm="1">
        <f t="array" ref="C2:C59">COUNTIF('Major Projects'!G2:G703,Calcs!A2:A59)</f>
        <v>33</v>
      </c>
      <c r="D2" s="7">
        <f>COUNTIFS('Major Projects'!G2:G703,Calcs!A2,'Major Projects'!N2:N703,0)</f>
        <v>24</v>
      </c>
      <c r="E2" s="7">
        <f>IFERROR(B2/(C2-D2),0)</f>
        <v>0.4329880648248301</v>
      </c>
      <c r="F2" s="7">
        <f>E2*0.7</f>
        <v>0.30309164537738104</v>
      </c>
      <c r="G2" s="7">
        <f>+E2*1.5</f>
        <v>0.64948209723724515</v>
      </c>
    </row>
    <row r="3" spans="1:7" x14ac:dyDescent="0.25">
      <c r="A3" s="7" t="s">
        <v>4</v>
      </c>
      <c r="B3" s="7">
        <f>SUMIF('Major Projects'!G3:G704,Calcs!A3,'Major Projects'!N3:N704)</f>
        <v>1.8655918729741776</v>
      </c>
      <c r="C3" s="7">
        <v>18</v>
      </c>
      <c r="D3" s="7">
        <f>COUNTIFS('Major Projects'!G3:G704,Calcs!A3,'Major Projects'!N3:N704,0)</f>
        <v>11</v>
      </c>
      <c r="E3" s="7">
        <f t="shared" ref="E3:E59" si="0">IFERROR(B3/(C3-D3),0)</f>
        <v>0.26651312471059679</v>
      </c>
      <c r="F3" s="7">
        <f t="shared" ref="F3:F59" si="1">E3*0.7</f>
        <v>0.18655918729741774</v>
      </c>
      <c r="G3" s="7">
        <f t="shared" ref="G3:G59" si="2">+E3*1.5</f>
        <v>0.39976968706589522</v>
      </c>
    </row>
    <row r="4" spans="1:7" x14ac:dyDescent="0.25">
      <c r="A4" s="7" t="s">
        <v>5</v>
      </c>
      <c r="B4" s="7">
        <f>SUMIF('Major Projects'!G4:G705,Calcs!A4,'Major Projects'!N4:N705)</f>
        <v>0.4</v>
      </c>
      <c r="C4" s="7">
        <v>14</v>
      </c>
      <c r="D4" s="7">
        <f>COUNTIFS('Major Projects'!G4:G705,Calcs!A4,'Major Projects'!N4:N705,0)</f>
        <v>13</v>
      </c>
      <c r="E4" s="7">
        <f t="shared" si="0"/>
        <v>0.4</v>
      </c>
      <c r="F4" s="7">
        <f t="shared" si="1"/>
        <v>0.27999999999999997</v>
      </c>
      <c r="G4" s="7">
        <f t="shared" si="2"/>
        <v>0.60000000000000009</v>
      </c>
    </row>
    <row r="5" spans="1:7" x14ac:dyDescent="0.25">
      <c r="A5" s="7" t="s">
        <v>6</v>
      </c>
      <c r="B5" s="7">
        <f>SUMIF('Major Projects'!G5:G706,Calcs!A5,'Major Projects'!N5:N706)</f>
        <v>3.3333333333333333E-2</v>
      </c>
      <c r="C5" s="7">
        <v>8</v>
      </c>
      <c r="D5" s="7">
        <f>COUNTIFS('Major Projects'!G5:G706,Calcs!A5,'Major Projects'!N5:N706,0)</f>
        <v>7</v>
      </c>
      <c r="E5" s="7">
        <f t="shared" si="0"/>
        <v>3.3333333333333333E-2</v>
      </c>
      <c r="F5" s="7">
        <f t="shared" si="1"/>
        <v>2.3333333333333331E-2</v>
      </c>
      <c r="G5" s="7">
        <f t="shared" si="2"/>
        <v>0.05</v>
      </c>
    </row>
    <row r="6" spans="1:7" x14ac:dyDescent="0.25">
      <c r="A6" s="7" t="s">
        <v>7</v>
      </c>
      <c r="B6" s="7">
        <f>SUMIF('Major Projects'!G6:G707,Calcs!A6,'Major Projects'!N6:N707)</f>
        <v>0.1967741935483871</v>
      </c>
      <c r="C6" s="7">
        <v>5</v>
      </c>
      <c r="D6" s="7">
        <f>COUNTIFS('Major Projects'!G6:G707,Calcs!A6,'Major Projects'!N6:N707,0)</f>
        <v>3</v>
      </c>
      <c r="E6" s="7">
        <f t="shared" si="0"/>
        <v>9.838709677419355E-2</v>
      </c>
      <c r="F6" s="7">
        <f t="shared" si="1"/>
        <v>6.8870967741935477E-2</v>
      </c>
      <c r="G6" s="7">
        <f t="shared" si="2"/>
        <v>0.14758064516129032</v>
      </c>
    </row>
    <row r="7" spans="1:7" x14ac:dyDescent="0.25">
      <c r="A7" s="7" t="s">
        <v>8</v>
      </c>
      <c r="B7" s="7">
        <f>SUMIF('Major Projects'!G7:G708,Calcs!A7,'Major Projects'!N7:N708)</f>
        <v>3.455362877328195</v>
      </c>
      <c r="C7" s="7">
        <v>9</v>
      </c>
      <c r="D7" s="7">
        <f>COUNTIFS('Major Projects'!G7:G708,Calcs!A7,'Major Projects'!N7:N708,0)</f>
        <v>7</v>
      </c>
      <c r="E7" s="7">
        <f t="shared" si="0"/>
        <v>1.7276814386640975</v>
      </c>
      <c r="F7" s="7">
        <f t="shared" si="1"/>
        <v>1.2093770070648682</v>
      </c>
      <c r="G7" s="7">
        <f t="shared" si="2"/>
        <v>2.5915221579961463</v>
      </c>
    </row>
    <row r="8" spans="1:7" x14ac:dyDescent="0.25">
      <c r="A8" s="7" t="s">
        <v>9</v>
      </c>
      <c r="B8" s="7">
        <f>SUMIF('Major Projects'!G8:G709,Calcs!A8,'Major Projects'!N8:N709)</f>
        <v>0.26114814814814813</v>
      </c>
      <c r="C8" s="7">
        <v>10</v>
      </c>
      <c r="D8" s="7">
        <f>COUNTIFS('Major Projects'!G8:G709,Calcs!A8,'Major Projects'!N8:N709,0)</f>
        <v>8</v>
      </c>
      <c r="E8" s="7">
        <f t="shared" si="0"/>
        <v>0.13057407407407406</v>
      </c>
      <c r="F8" s="7">
        <f t="shared" si="1"/>
        <v>9.1401851851851845E-2</v>
      </c>
      <c r="G8" s="7">
        <f t="shared" si="2"/>
        <v>0.1958611111111111</v>
      </c>
    </row>
    <row r="9" spans="1:7" x14ac:dyDescent="0.25">
      <c r="A9" s="7" t="s">
        <v>10</v>
      </c>
      <c r="B9" s="7">
        <f>SUMIF('Major Projects'!G9:G710,Calcs!A9,'Major Projects'!N9:N710)</f>
        <v>197203.35023876539</v>
      </c>
      <c r="C9" s="7">
        <v>79</v>
      </c>
      <c r="D9" s="7">
        <f>COUNTIFS('Major Projects'!G9:G710,Calcs!A9,'Major Projects'!N9:N710,0)</f>
        <v>72</v>
      </c>
      <c r="E9" s="7">
        <f t="shared" si="0"/>
        <v>28171.907176966484</v>
      </c>
      <c r="F9" s="7">
        <f t="shared" si="1"/>
        <v>19720.335023876538</v>
      </c>
      <c r="G9" s="7">
        <f t="shared" si="2"/>
        <v>42257.860765449725</v>
      </c>
    </row>
    <row r="10" spans="1:7" x14ac:dyDescent="0.25">
      <c r="A10" s="7" t="s">
        <v>11</v>
      </c>
      <c r="B10" s="7">
        <f>SUMIF('Major Projects'!G10:G711,Calcs!A10,'Major Projects'!N10:N711)</f>
        <v>1011794.8717948718</v>
      </c>
      <c r="C10" s="7">
        <v>12</v>
      </c>
      <c r="D10" s="7">
        <f>COUNTIFS('Major Projects'!G10:G711,Calcs!A10,'Major Projects'!N10:N711,0)</f>
        <v>7</v>
      </c>
      <c r="E10" s="7">
        <f t="shared" si="0"/>
        <v>202358.97435897434</v>
      </c>
      <c r="F10" s="7">
        <f t="shared" si="1"/>
        <v>141651.28205128203</v>
      </c>
      <c r="G10" s="7">
        <f t="shared" si="2"/>
        <v>303538.4615384615</v>
      </c>
    </row>
    <row r="11" spans="1:7" x14ac:dyDescent="0.25">
      <c r="A11" s="7" t="s">
        <v>12</v>
      </c>
      <c r="B11" s="7">
        <f>SUMIF('Major Projects'!G11:G712,Calcs!A11,'Major Projects'!N11:N712)</f>
        <v>0.66666666666666663</v>
      </c>
      <c r="C11" s="7">
        <v>13</v>
      </c>
      <c r="D11" s="7">
        <f>COUNTIFS('Major Projects'!G11:G712,Calcs!A11,'Major Projects'!N11:N712,0)</f>
        <v>12</v>
      </c>
      <c r="E11" s="7">
        <f t="shared" si="0"/>
        <v>0.66666666666666663</v>
      </c>
      <c r="F11" s="7">
        <f t="shared" si="1"/>
        <v>0.46666666666666662</v>
      </c>
      <c r="G11" s="7">
        <f t="shared" si="2"/>
        <v>1</v>
      </c>
    </row>
    <row r="12" spans="1:7" x14ac:dyDescent="0.25">
      <c r="A12" s="7" t="s">
        <v>13</v>
      </c>
      <c r="B12" s="7">
        <f>SUMIF('Major Projects'!G12:G713,Calcs!A12,'Major Projects'!N12:N713)</f>
        <v>2001.6956531530991</v>
      </c>
      <c r="C12" s="7">
        <v>14</v>
      </c>
      <c r="D12" s="7">
        <f>COUNTIFS('Major Projects'!G12:G713,Calcs!A12,'Major Projects'!N12:N713,0)</f>
        <v>9</v>
      </c>
      <c r="E12" s="7">
        <f t="shared" si="0"/>
        <v>400.33913063061982</v>
      </c>
      <c r="F12" s="7">
        <f t="shared" si="1"/>
        <v>280.23739144143383</v>
      </c>
      <c r="G12" s="7">
        <f t="shared" si="2"/>
        <v>600.50869594592973</v>
      </c>
    </row>
    <row r="13" spans="1:7" x14ac:dyDescent="0.25">
      <c r="A13" s="7" t="s">
        <v>14</v>
      </c>
      <c r="B13" s="7">
        <f>SUMIF('Major Projects'!G13:G714,Calcs!A13,'Major Projects'!N13:N714)</f>
        <v>0.26190476190476192</v>
      </c>
      <c r="C13" s="7">
        <v>5</v>
      </c>
      <c r="D13" s="7">
        <f>COUNTIFS('Major Projects'!G13:G714,Calcs!A13,'Major Projects'!N13:N714,0)</f>
        <v>4</v>
      </c>
      <c r="E13" s="7">
        <f t="shared" si="0"/>
        <v>0.26190476190476192</v>
      </c>
      <c r="F13" s="7">
        <f t="shared" si="1"/>
        <v>0.18333333333333332</v>
      </c>
      <c r="G13" s="7">
        <f t="shared" si="2"/>
        <v>0.3928571428571429</v>
      </c>
    </row>
    <row r="14" spans="1:7" x14ac:dyDescent="0.25">
      <c r="A14" s="7" t="s">
        <v>15</v>
      </c>
      <c r="B14" s="7">
        <f>SUMIF('Major Projects'!G14:G715,Calcs!A14,'Major Projects'!N14:N715)</f>
        <v>72.121212121212125</v>
      </c>
      <c r="C14" s="7">
        <v>6</v>
      </c>
      <c r="D14" s="7">
        <f>COUNTIFS('Major Projects'!G14:G715,Calcs!A14,'Major Projects'!N14:N715,0)</f>
        <v>4</v>
      </c>
      <c r="E14" s="7">
        <f t="shared" si="0"/>
        <v>36.060606060606062</v>
      </c>
      <c r="F14" s="7">
        <f t="shared" si="1"/>
        <v>25.242424242424242</v>
      </c>
      <c r="G14" s="7">
        <f t="shared" si="2"/>
        <v>54.090909090909093</v>
      </c>
    </row>
    <row r="15" spans="1:7" x14ac:dyDescent="0.25">
      <c r="A15" s="7" t="s">
        <v>16</v>
      </c>
      <c r="B15" s="7">
        <f>SUMIF('Major Projects'!G15:G716,Calcs!A15,'Major Projects'!N15:N716)</f>
        <v>0</v>
      </c>
      <c r="C15" s="7">
        <v>9</v>
      </c>
      <c r="D15" s="7">
        <f>COUNTIFS('Major Projects'!G15:G716,Calcs!A15,'Major Projects'!N15:N716,0)</f>
        <v>9</v>
      </c>
      <c r="E15" s="7">
        <f t="shared" si="0"/>
        <v>0</v>
      </c>
      <c r="F15" s="7">
        <f t="shared" si="1"/>
        <v>0</v>
      </c>
      <c r="G15" s="7">
        <f t="shared" si="2"/>
        <v>0</v>
      </c>
    </row>
    <row r="16" spans="1:7" x14ac:dyDescent="0.25">
      <c r="A16" s="7" t="s">
        <v>17</v>
      </c>
      <c r="B16" s="7">
        <f>SUMIF('Major Projects'!G16:G717,Calcs!A16,'Major Projects'!N16:N717)</f>
        <v>22882.539682539682</v>
      </c>
      <c r="C16" s="7">
        <v>37</v>
      </c>
      <c r="D16" s="7">
        <f>COUNTIFS('Major Projects'!G16:G717,Calcs!A16,'Major Projects'!N16:N717,0)</f>
        <v>35</v>
      </c>
      <c r="E16" s="7">
        <f t="shared" si="0"/>
        <v>11441.269841269841</v>
      </c>
      <c r="F16" s="7">
        <f t="shared" si="1"/>
        <v>8008.8888888888878</v>
      </c>
      <c r="G16" s="7">
        <f t="shared" si="2"/>
        <v>17161.904761904763</v>
      </c>
    </row>
    <row r="17" spans="1:7" x14ac:dyDescent="0.25">
      <c r="A17" s="7" t="s">
        <v>18</v>
      </c>
      <c r="B17" s="7">
        <f>SUMIF('Major Projects'!G17:G718,Calcs!A17,'Major Projects'!N17:N718)</f>
        <v>1712.5</v>
      </c>
      <c r="C17" s="7">
        <v>16</v>
      </c>
      <c r="D17" s="7">
        <f>COUNTIFS('Major Projects'!G17:G718,Calcs!A17,'Major Projects'!N17:N718,0)</f>
        <v>14</v>
      </c>
      <c r="E17" s="7">
        <f t="shared" si="0"/>
        <v>856.25</v>
      </c>
      <c r="F17" s="7">
        <f t="shared" si="1"/>
        <v>599.375</v>
      </c>
      <c r="G17" s="7">
        <f t="shared" si="2"/>
        <v>1284.375</v>
      </c>
    </row>
    <row r="18" spans="1:7" x14ac:dyDescent="0.25">
      <c r="A18" s="7" t="s">
        <v>19</v>
      </c>
      <c r="B18" s="7">
        <f>SUMIF('Major Projects'!G18:G719,Calcs!A18,'Major Projects'!N18:N719)</f>
        <v>0</v>
      </c>
      <c r="C18" s="7">
        <v>4</v>
      </c>
      <c r="D18" s="7">
        <f>COUNTIFS('Major Projects'!G18:G719,Calcs!A18,'Major Projects'!N18:N719,0)</f>
        <v>4</v>
      </c>
      <c r="E18" s="7">
        <f t="shared" si="0"/>
        <v>0</v>
      </c>
      <c r="F18" s="7">
        <f t="shared" si="1"/>
        <v>0</v>
      </c>
      <c r="G18" s="7">
        <f t="shared" si="2"/>
        <v>0</v>
      </c>
    </row>
    <row r="19" spans="1:7" x14ac:dyDescent="0.25">
      <c r="A19" s="7" t="s">
        <v>20</v>
      </c>
      <c r="B19" s="7">
        <f>SUMIF('Major Projects'!G19:G720,Calcs!A19,'Major Projects'!N19:N720)</f>
        <v>8.4989269685842519</v>
      </c>
      <c r="C19" s="7">
        <v>15</v>
      </c>
      <c r="D19" s="7">
        <f>COUNTIFS('Major Projects'!G19:G720,Calcs!A19,'Major Projects'!N19:N720,0)</f>
        <v>11</v>
      </c>
      <c r="E19" s="7">
        <f t="shared" si="0"/>
        <v>2.124731742146063</v>
      </c>
      <c r="F19" s="7">
        <f t="shared" si="1"/>
        <v>1.4873122195022439</v>
      </c>
      <c r="G19" s="7">
        <f t="shared" si="2"/>
        <v>3.1870976132190947</v>
      </c>
    </row>
    <row r="20" spans="1:7" x14ac:dyDescent="0.25">
      <c r="A20" s="7" t="s">
        <v>21</v>
      </c>
      <c r="B20" s="7">
        <f>SUMIF('Major Projects'!G20:G721,Calcs!A20,'Major Projects'!N20:N721)</f>
        <v>21085.489662337663</v>
      </c>
      <c r="C20" s="7">
        <v>10</v>
      </c>
      <c r="D20" s="7">
        <f>COUNTIFS('Major Projects'!G20:G721,Calcs!A20,'Major Projects'!N20:N721,0)</f>
        <v>7</v>
      </c>
      <c r="E20" s="7">
        <f t="shared" si="0"/>
        <v>7028.4965541125539</v>
      </c>
      <c r="F20" s="7">
        <f t="shared" si="1"/>
        <v>4919.9475878787871</v>
      </c>
      <c r="G20" s="7">
        <f t="shared" si="2"/>
        <v>10542.744831168831</v>
      </c>
    </row>
    <row r="21" spans="1:7" x14ac:dyDescent="0.25">
      <c r="A21" s="7" t="s">
        <v>22</v>
      </c>
      <c r="B21" s="7">
        <f>SUMIF('Major Projects'!G21:G722,Calcs!A21,'Major Projects'!N21:N722)</f>
        <v>6510</v>
      </c>
      <c r="C21" s="7">
        <v>16</v>
      </c>
      <c r="D21" s="7">
        <f>COUNTIFS('Major Projects'!G21:G722,Calcs!A21,'Major Projects'!N21:N722,0)</f>
        <v>13</v>
      </c>
      <c r="E21" s="7">
        <f t="shared" si="0"/>
        <v>2170</v>
      </c>
      <c r="F21" s="7">
        <f t="shared" si="1"/>
        <v>1519</v>
      </c>
      <c r="G21" s="7">
        <f t="shared" si="2"/>
        <v>3255</v>
      </c>
    </row>
    <row r="22" spans="1:7" x14ac:dyDescent="0.25">
      <c r="A22" s="7" t="s">
        <v>23</v>
      </c>
      <c r="B22" s="7">
        <f>SUMIF('Major Projects'!G22:G723,Calcs!A22,'Major Projects'!N22:N723)</f>
        <v>1</v>
      </c>
      <c r="C22" s="7">
        <v>9</v>
      </c>
      <c r="D22" s="7">
        <f>COUNTIFS('Major Projects'!G22:G723,Calcs!A22,'Major Projects'!N22:N723,0)</f>
        <v>8</v>
      </c>
      <c r="E22" s="7">
        <f t="shared" si="0"/>
        <v>1</v>
      </c>
      <c r="F22" s="7">
        <f t="shared" si="1"/>
        <v>0.7</v>
      </c>
      <c r="G22" s="7">
        <f t="shared" si="2"/>
        <v>1.5</v>
      </c>
    </row>
    <row r="23" spans="1:7" x14ac:dyDescent="0.25">
      <c r="A23" s="7" t="s">
        <v>24</v>
      </c>
      <c r="B23" s="7">
        <f>SUMIF('Major Projects'!G23:G724,Calcs!A23,'Major Projects'!N23:N724)</f>
        <v>7.242057013281503</v>
      </c>
      <c r="C23" s="7">
        <v>21</v>
      </c>
      <c r="D23" s="7">
        <f>COUNTIFS('Major Projects'!G23:G724,Calcs!A23,'Major Projects'!N23:N724,0)</f>
        <v>17</v>
      </c>
      <c r="E23" s="7">
        <f t="shared" si="0"/>
        <v>1.8105142533203757</v>
      </c>
      <c r="F23" s="7">
        <f t="shared" si="1"/>
        <v>1.267359977324263</v>
      </c>
      <c r="G23" s="7">
        <f t="shared" si="2"/>
        <v>2.7157713799805636</v>
      </c>
    </row>
    <row r="24" spans="1:7" x14ac:dyDescent="0.25">
      <c r="A24" s="7" t="s">
        <v>25</v>
      </c>
      <c r="B24" s="7">
        <f>SUMIF('Major Projects'!G24:G725,Calcs!A24,'Major Projects'!N24:N725)</f>
        <v>0</v>
      </c>
      <c r="C24" s="7">
        <v>3</v>
      </c>
      <c r="D24" s="7">
        <f>COUNTIFS('Major Projects'!G24:G725,Calcs!A24,'Major Projects'!N24:N725,0)</f>
        <v>3</v>
      </c>
      <c r="E24" s="7">
        <f t="shared" si="0"/>
        <v>0</v>
      </c>
      <c r="F24" s="7">
        <f t="shared" si="1"/>
        <v>0</v>
      </c>
      <c r="G24" s="7">
        <f t="shared" si="2"/>
        <v>0</v>
      </c>
    </row>
    <row r="25" spans="1:7" x14ac:dyDescent="0.25">
      <c r="A25" s="7" t="s">
        <v>26</v>
      </c>
      <c r="B25" s="7">
        <f>SUMIF('Major Projects'!G25:G726,Calcs!A25,'Major Projects'!N25:N726)</f>
        <v>0.65121917986879341</v>
      </c>
      <c r="C25" s="7">
        <v>22</v>
      </c>
      <c r="D25" s="7">
        <f>COUNTIFS('Major Projects'!G25:G726,Calcs!A25,'Major Projects'!N25:N726,0)</f>
        <v>19</v>
      </c>
      <c r="E25" s="7">
        <f t="shared" si="0"/>
        <v>0.21707305995626447</v>
      </c>
      <c r="F25" s="7">
        <f t="shared" si="1"/>
        <v>0.15195114196938511</v>
      </c>
      <c r="G25" s="7">
        <f t="shared" si="2"/>
        <v>0.3256095899343967</v>
      </c>
    </row>
    <row r="26" spans="1:7" x14ac:dyDescent="0.25">
      <c r="A26" s="7" t="s">
        <v>27</v>
      </c>
      <c r="B26" s="7">
        <f>SUMIF('Major Projects'!G26:G727,Calcs!A26,'Major Projects'!N26:N727)</f>
        <v>0</v>
      </c>
      <c r="C26" s="7">
        <v>4</v>
      </c>
      <c r="D26" s="7">
        <f>COUNTIFS('Major Projects'!G26:G727,Calcs!A26,'Major Projects'!N26:N727,0)</f>
        <v>4</v>
      </c>
      <c r="E26" s="7">
        <f t="shared" si="0"/>
        <v>0</v>
      </c>
      <c r="F26" s="7">
        <f t="shared" si="1"/>
        <v>0</v>
      </c>
      <c r="G26" s="7">
        <f t="shared" si="2"/>
        <v>0</v>
      </c>
    </row>
    <row r="27" spans="1:7" x14ac:dyDescent="0.25">
      <c r="A27" s="7" t="s">
        <v>28</v>
      </c>
      <c r="B27" s="7">
        <f>SUMIF('Major Projects'!G27:G728,Calcs!A27,'Major Projects'!N27:N728)</f>
        <v>1.0872875685802219</v>
      </c>
      <c r="C27" s="7">
        <v>8</v>
      </c>
      <c r="D27" s="7">
        <f>COUNTIFS('Major Projects'!G27:G728,Calcs!A27,'Major Projects'!N27:N728,0)</f>
        <v>5</v>
      </c>
      <c r="E27" s="7">
        <f t="shared" si="0"/>
        <v>0.36242918952674064</v>
      </c>
      <c r="F27" s="7">
        <f t="shared" si="1"/>
        <v>0.25370043266871845</v>
      </c>
      <c r="G27" s="7">
        <f t="shared" si="2"/>
        <v>0.54364378429011095</v>
      </c>
    </row>
    <row r="28" spans="1:7" x14ac:dyDescent="0.25">
      <c r="A28" s="7" t="s">
        <v>29</v>
      </c>
      <c r="B28" s="7">
        <f>SUMIF('Major Projects'!G28:G729,Calcs!A28,'Major Projects'!N28:N729)</f>
        <v>0.87345075016307883</v>
      </c>
      <c r="C28" s="7">
        <v>23</v>
      </c>
      <c r="D28" s="7">
        <f>COUNTIFS('Major Projects'!G28:G729,Calcs!A28,'Major Projects'!N28:N729,0)</f>
        <v>21</v>
      </c>
      <c r="E28" s="7">
        <f t="shared" si="0"/>
        <v>0.43672537508153941</v>
      </c>
      <c r="F28" s="7">
        <f t="shared" si="1"/>
        <v>0.30570776255707754</v>
      </c>
      <c r="G28" s="7">
        <f t="shared" si="2"/>
        <v>0.65508806262230912</v>
      </c>
    </row>
    <row r="29" spans="1:7" x14ac:dyDescent="0.25">
      <c r="A29" s="7" t="s">
        <v>30</v>
      </c>
      <c r="B29" s="7">
        <f>SUMIF('Major Projects'!G29:G730,Calcs!A29,'Major Projects'!N29:N730)</f>
        <v>11479.960178543517</v>
      </c>
      <c r="C29" s="7">
        <v>7</v>
      </c>
      <c r="D29" s="7">
        <f>COUNTIFS('Major Projects'!G29:G730,Calcs!A29,'Major Projects'!N29:N730,0)</f>
        <v>2</v>
      </c>
      <c r="E29" s="7">
        <f t="shared" si="0"/>
        <v>2295.9920357087035</v>
      </c>
      <c r="F29" s="7">
        <f t="shared" si="1"/>
        <v>1607.1944249960923</v>
      </c>
      <c r="G29" s="7">
        <f t="shared" si="2"/>
        <v>3443.9880535630555</v>
      </c>
    </row>
    <row r="30" spans="1:7" x14ac:dyDescent="0.25">
      <c r="A30" s="7" t="s">
        <v>31</v>
      </c>
      <c r="B30" s="7">
        <f>SUMIF('Major Projects'!G30:G731,Calcs!A30,'Major Projects'!N30:N731)</f>
        <v>357.28571428571428</v>
      </c>
      <c r="C30" s="7">
        <v>13</v>
      </c>
      <c r="D30" s="7">
        <f>COUNTIFS('Major Projects'!G30:G731,Calcs!A30,'Major Projects'!N30:N731,0)</f>
        <v>2</v>
      </c>
      <c r="E30" s="7">
        <f t="shared" si="0"/>
        <v>32.480519480519483</v>
      </c>
      <c r="F30" s="7">
        <f t="shared" si="1"/>
        <v>22.736363636363638</v>
      </c>
      <c r="G30" s="7">
        <f t="shared" si="2"/>
        <v>48.720779220779221</v>
      </c>
    </row>
    <row r="31" spans="1:7" x14ac:dyDescent="0.25">
      <c r="A31" s="7" t="s">
        <v>32</v>
      </c>
      <c r="B31" s="7">
        <f>SUMIF('Major Projects'!G31:G732,Calcs!A31,'Major Projects'!N31:N732)</f>
        <v>45.75</v>
      </c>
      <c r="C31" s="7">
        <v>2</v>
      </c>
      <c r="D31" s="7">
        <f>COUNTIFS('Major Projects'!G31:G732,Calcs!A31,'Major Projects'!N31:N732,0)</f>
        <v>0</v>
      </c>
      <c r="E31" s="7">
        <f t="shared" si="0"/>
        <v>22.875</v>
      </c>
      <c r="F31" s="7">
        <f t="shared" si="1"/>
        <v>16.012499999999999</v>
      </c>
      <c r="G31" s="7">
        <f t="shared" si="2"/>
        <v>34.3125</v>
      </c>
    </row>
    <row r="32" spans="1:7" x14ac:dyDescent="0.25">
      <c r="A32" s="7" t="s">
        <v>33</v>
      </c>
      <c r="B32" s="7">
        <f>SUMIF('Major Projects'!G32:G733,Calcs!A32,'Major Projects'!N32:N733)</f>
        <v>161.2650867096975</v>
      </c>
      <c r="C32" s="7">
        <v>6</v>
      </c>
      <c r="D32" s="7">
        <f>COUNTIFS('Major Projects'!G32:G733,Calcs!A32,'Major Projects'!N32:N733,0)</f>
        <v>1</v>
      </c>
      <c r="E32" s="7">
        <f t="shared" si="0"/>
        <v>32.253017341939497</v>
      </c>
      <c r="F32" s="7">
        <f t="shared" si="1"/>
        <v>22.577112139357645</v>
      </c>
      <c r="G32" s="7">
        <f t="shared" si="2"/>
        <v>48.379526012909245</v>
      </c>
    </row>
    <row r="33" spans="1:7" x14ac:dyDescent="0.25">
      <c r="A33" s="7" t="s">
        <v>34</v>
      </c>
      <c r="B33" s="7">
        <f>SUMIF('Major Projects'!G33:G734,Calcs!A33,'Major Projects'!N33:N734)</f>
        <v>0.27</v>
      </c>
      <c r="C33" s="7">
        <v>4</v>
      </c>
      <c r="D33" s="7">
        <f>COUNTIFS('Major Projects'!G33:G734,Calcs!A33,'Major Projects'!N33:N734,0)</f>
        <v>3</v>
      </c>
      <c r="E33" s="7">
        <f t="shared" si="0"/>
        <v>0.27</v>
      </c>
      <c r="F33" s="7">
        <f t="shared" si="1"/>
        <v>0.189</v>
      </c>
      <c r="G33" s="7">
        <f t="shared" si="2"/>
        <v>0.40500000000000003</v>
      </c>
    </row>
    <row r="34" spans="1:7" x14ac:dyDescent="0.25">
      <c r="A34" s="7" t="s">
        <v>35</v>
      </c>
      <c r="B34" s="7">
        <f>SUMIF('Major Projects'!G34:G735,Calcs!A34,'Major Projects'!N34:N735)</f>
        <v>17.854545447436696</v>
      </c>
      <c r="C34" s="7">
        <v>4</v>
      </c>
      <c r="D34" s="7">
        <f>COUNTIFS('Major Projects'!G34:G735,Calcs!A34,'Major Projects'!N34:N735,0)</f>
        <v>1</v>
      </c>
      <c r="E34" s="7">
        <f t="shared" si="0"/>
        <v>5.9515151491455649</v>
      </c>
      <c r="F34" s="7">
        <f t="shared" si="1"/>
        <v>4.1660606044018955</v>
      </c>
      <c r="G34" s="7">
        <f t="shared" si="2"/>
        <v>8.9272727237183478</v>
      </c>
    </row>
    <row r="35" spans="1:7" x14ac:dyDescent="0.25">
      <c r="A35" s="7" t="s">
        <v>36</v>
      </c>
      <c r="B35" s="7">
        <f>SUMIF('Major Projects'!G35:G736,Calcs!A35,'Major Projects'!N35:N736)</f>
        <v>5.3859964093357267E-4</v>
      </c>
      <c r="C35" s="7">
        <v>4</v>
      </c>
      <c r="D35" s="7">
        <f>COUNTIFS('Major Projects'!G35:G736,Calcs!A35,'Major Projects'!N35:N736,0)</f>
        <v>3</v>
      </c>
      <c r="E35" s="7">
        <f t="shared" si="0"/>
        <v>5.3859964093357267E-4</v>
      </c>
      <c r="F35" s="7">
        <f t="shared" si="1"/>
        <v>3.7701974865350082E-4</v>
      </c>
      <c r="G35" s="7">
        <f t="shared" si="2"/>
        <v>8.0789946140035905E-4</v>
      </c>
    </row>
    <row r="36" spans="1:7" x14ac:dyDescent="0.25">
      <c r="A36" s="7" t="s">
        <v>37</v>
      </c>
      <c r="B36" s="7">
        <f>SUMIF('Major Projects'!G36:G737,Calcs!A36,'Major Projects'!N36:N737)</f>
        <v>0</v>
      </c>
      <c r="C36" s="7">
        <v>3</v>
      </c>
      <c r="D36" s="7">
        <f>COUNTIFS('Major Projects'!G36:G737,Calcs!A36,'Major Projects'!N36:N737,0)</f>
        <v>3</v>
      </c>
      <c r="E36" s="7">
        <f t="shared" si="0"/>
        <v>0</v>
      </c>
      <c r="F36" s="7">
        <f t="shared" si="1"/>
        <v>0</v>
      </c>
      <c r="G36" s="7">
        <f t="shared" si="2"/>
        <v>0</v>
      </c>
    </row>
    <row r="37" spans="1:7" x14ac:dyDescent="0.25">
      <c r="A37" s="7" t="s">
        <v>38</v>
      </c>
      <c r="B37" s="7">
        <f>SUMIF('Major Projects'!G37:G738,Calcs!A37,'Major Projects'!N37:N738)</f>
        <v>0.62</v>
      </c>
      <c r="C37" s="7">
        <v>4</v>
      </c>
      <c r="D37" s="7">
        <f>COUNTIFS('Major Projects'!G37:G738,Calcs!A37,'Major Projects'!N37:N738,0)</f>
        <v>2</v>
      </c>
      <c r="E37" s="7">
        <f t="shared" si="0"/>
        <v>0.31</v>
      </c>
      <c r="F37" s="7">
        <f t="shared" si="1"/>
        <v>0.217</v>
      </c>
      <c r="G37" s="7">
        <f t="shared" si="2"/>
        <v>0.46499999999999997</v>
      </c>
    </row>
    <row r="38" spans="1:7" x14ac:dyDescent="0.25">
      <c r="A38" s="7" t="s">
        <v>39</v>
      </c>
      <c r="B38" s="7">
        <f>SUMIF('Major Projects'!G38:G739,Calcs!A38,'Major Projects'!N38:N739)</f>
        <v>30410.986091982315</v>
      </c>
      <c r="C38" s="7">
        <v>11</v>
      </c>
      <c r="D38" s="7">
        <f>COUNTIFS('Major Projects'!G38:G739,Calcs!A38,'Major Projects'!N38:N739,0)</f>
        <v>5</v>
      </c>
      <c r="E38" s="7">
        <f t="shared" si="0"/>
        <v>5068.4976819970525</v>
      </c>
      <c r="F38" s="7">
        <f t="shared" si="1"/>
        <v>3547.9483773979364</v>
      </c>
      <c r="G38" s="7">
        <f t="shared" si="2"/>
        <v>7602.7465229955787</v>
      </c>
    </row>
    <row r="39" spans="1:7" x14ac:dyDescent="0.25">
      <c r="A39" s="7" t="s">
        <v>40</v>
      </c>
      <c r="B39" s="7">
        <f>SUMIF('Major Projects'!G39:G740,Calcs!A39,'Major Projects'!N39:N740)</f>
        <v>12667.294547866757</v>
      </c>
      <c r="C39" s="7">
        <v>7</v>
      </c>
      <c r="D39" s="7">
        <f>COUNTIFS('Major Projects'!G39:G740,Calcs!A39,'Major Projects'!N39:N740,0)</f>
        <v>0</v>
      </c>
      <c r="E39" s="7">
        <f t="shared" si="0"/>
        <v>1809.6135068381082</v>
      </c>
      <c r="F39" s="7">
        <f t="shared" si="1"/>
        <v>1266.7294547866757</v>
      </c>
      <c r="G39" s="7">
        <f t="shared" si="2"/>
        <v>2714.4202602571622</v>
      </c>
    </row>
    <row r="40" spans="1:7" x14ac:dyDescent="0.25">
      <c r="A40" s="7" t="s">
        <v>41</v>
      </c>
      <c r="B40" s="7">
        <f>SUMIF('Major Projects'!G40:G741,Calcs!A40,'Major Projects'!N40:N741)</f>
        <v>15148.183903190908</v>
      </c>
      <c r="C40" s="7">
        <v>10</v>
      </c>
      <c r="D40" s="7">
        <f>COUNTIFS('Major Projects'!G40:G741,Calcs!A40,'Major Projects'!N40:N741,0)</f>
        <v>0</v>
      </c>
      <c r="E40" s="7">
        <f t="shared" si="0"/>
        <v>1514.8183903190907</v>
      </c>
      <c r="F40" s="7">
        <f t="shared" si="1"/>
        <v>1060.3728732233635</v>
      </c>
      <c r="G40" s="7">
        <f t="shared" si="2"/>
        <v>2272.2275854786358</v>
      </c>
    </row>
    <row r="41" spans="1:7" x14ac:dyDescent="0.25">
      <c r="A41" s="7" t="s">
        <v>42</v>
      </c>
      <c r="B41" s="7">
        <f>SUMIF('Major Projects'!G41:G742,Calcs!A41,'Major Projects'!N41:N742)</f>
        <v>0.49641025641025643</v>
      </c>
      <c r="C41" s="7">
        <v>61</v>
      </c>
      <c r="D41" s="7">
        <f>COUNTIFS('Major Projects'!G41:G742,Calcs!A41,'Major Projects'!N41:N742,0)</f>
        <v>59</v>
      </c>
      <c r="E41" s="7">
        <f t="shared" si="0"/>
        <v>0.24820512820512822</v>
      </c>
      <c r="F41" s="7">
        <f t="shared" si="1"/>
        <v>0.17374358974358975</v>
      </c>
      <c r="G41" s="7">
        <f t="shared" si="2"/>
        <v>0.37230769230769234</v>
      </c>
    </row>
    <row r="42" spans="1:7" x14ac:dyDescent="0.25">
      <c r="A42" s="7" t="s">
        <v>43</v>
      </c>
      <c r="B42" s="7">
        <f>SUMIF('Major Projects'!G42:G743,Calcs!A42,'Major Projects'!N42:N743)</f>
        <v>1.4666666666666668</v>
      </c>
      <c r="C42" s="7">
        <v>8</v>
      </c>
      <c r="D42" s="7">
        <f>COUNTIFS('Major Projects'!G42:G743,Calcs!A42,'Major Projects'!N42:N743,0)</f>
        <v>6</v>
      </c>
      <c r="E42" s="7">
        <f t="shared" si="0"/>
        <v>0.73333333333333339</v>
      </c>
      <c r="F42" s="7">
        <f t="shared" si="1"/>
        <v>0.51333333333333331</v>
      </c>
      <c r="G42" s="7">
        <f t="shared" si="2"/>
        <v>1.1000000000000001</v>
      </c>
    </row>
    <row r="43" spans="1:7" x14ac:dyDescent="0.25">
      <c r="A43" s="7" t="s">
        <v>44</v>
      </c>
      <c r="B43" s="7">
        <f>SUMIF('Major Projects'!G43:G744,Calcs!A43,'Major Projects'!N43:N744)</f>
        <v>0.77142857142857146</v>
      </c>
      <c r="C43" s="7">
        <v>24</v>
      </c>
      <c r="D43" s="7">
        <f>COUNTIFS('Major Projects'!G43:G744,Calcs!A43,'Major Projects'!N43:N744,0)</f>
        <v>22</v>
      </c>
      <c r="E43" s="7">
        <f t="shared" si="0"/>
        <v>0.38571428571428573</v>
      </c>
      <c r="F43" s="7">
        <f t="shared" si="1"/>
        <v>0.27</v>
      </c>
      <c r="G43" s="7">
        <f t="shared" si="2"/>
        <v>0.57857142857142863</v>
      </c>
    </row>
    <row r="44" spans="1:7" x14ac:dyDescent="0.25">
      <c r="A44" s="7" t="s">
        <v>45</v>
      </c>
      <c r="B44" s="7">
        <f>SUMIF('Major Projects'!G44:G745,Calcs!A44,'Major Projects'!N44:N745)</f>
        <v>0</v>
      </c>
      <c r="C44" s="7">
        <v>9</v>
      </c>
      <c r="D44" s="7">
        <f>COUNTIFS('Major Projects'!G44:G745,Calcs!A44,'Major Projects'!N44:N745,0)</f>
        <v>9</v>
      </c>
      <c r="E44" s="7">
        <f t="shared" si="0"/>
        <v>0</v>
      </c>
      <c r="F44" s="7">
        <f t="shared" si="1"/>
        <v>0</v>
      </c>
      <c r="G44" s="7">
        <f t="shared" si="2"/>
        <v>0</v>
      </c>
    </row>
    <row r="45" spans="1:7" x14ac:dyDescent="0.25">
      <c r="A45" s="7" t="s">
        <v>46</v>
      </c>
      <c r="B45" s="7">
        <f>SUMIF('Major Projects'!G45:G746,Calcs!A45,'Major Projects'!N45:N746)</f>
        <v>0</v>
      </c>
      <c r="C45" s="7">
        <v>12</v>
      </c>
      <c r="D45" s="7">
        <f>COUNTIFS('Major Projects'!G45:G746,Calcs!A45,'Major Projects'!N45:N746,0)</f>
        <v>12</v>
      </c>
      <c r="E45" s="7">
        <f t="shared" si="0"/>
        <v>0</v>
      </c>
      <c r="F45" s="7">
        <f t="shared" si="1"/>
        <v>0</v>
      </c>
      <c r="G45" s="7">
        <f t="shared" si="2"/>
        <v>0</v>
      </c>
    </row>
    <row r="46" spans="1:7" x14ac:dyDescent="0.25">
      <c r="A46" s="7" t="s">
        <v>47</v>
      </c>
      <c r="B46" s="7">
        <f>SUMIF('Major Projects'!G46:G747,Calcs!A46,'Major Projects'!N46:N747)</f>
        <v>0</v>
      </c>
      <c r="C46" s="7">
        <v>5</v>
      </c>
      <c r="D46" s="7">
        <f>COUNTIFS('Major Projects'!G46:G747,Calcs!A46,'Major Projects'!N46:N747,0)</f>
        <v>5</v>
      </c>
      <c r="E46" s="7">
        <f t="shared" si="0"/>
        <v>0</v>
      </c>
      <c r="F46" s="7">
        <f t="shared" si="1"/>
        <v>0</v>
      </c>
      <c r="G46" s="7">
        <f t="shared" si="2"/>
        <v>0</v>
      </c>
    </row>
    <row r="47" spans="1:7" x14ac:dyDescent="0.25">
      <c r="A47" s="7" t="s">
        <v>48</v>
      </c>
      <c r="B47" s="7">
        <f>SUMIF('Major Projects'!G47:G748,Calcs!A47,'Major Projects'!N47:N748)</f>
        <v>0.30970625798212009</v>
      </c>
      <c r="C47" s="7">
        <v>7</v>
      </c>
      <c r="D47" s="7">
        <f>COUNTIFS('Major Projects'!G47:G748,Calcs!A47,'Major Projects'!N47:N748,0)</f>
        <v>6</v>
      </c>
      <c r="E47" s="7">
        <f t="shared" si="0"/>
        <v>0.30970625798212009</v>
      </c>
      <c r="F47" s="7">
        <f t="shared" si="1"/>
        <v>0.21679438058748404</v>
      </c>
      <c r="G47" s="7">
        <f t="shared" si="2"/>
        <v>0.46455938697318011</v>
      </c>
    </row>
    <row r="48" spans="1:7" x14ac:dyDescent="0.25">
      <c r="A48" s="7" t="s">
        <v>49</v>
      </c>
      <c r="B48" s="7">
        <f>SUMIF('Major Projects'!G48:G749,Calcs!A48,'Major Projects'!N48:N749)</f>
        <v>0.93145254521722909</v>
      </c>
      <c r="C48" s="7">
        <v>18</v>
      </c>
      <c r="D48" s="7">
        <f>COUNTIFS('Major Projects'!G48:G749,Calcs!A48,'Major Projects'!N48:N749,0)</f>
        <v>16</v>
      </c>
      <c r="E48" s="7">
        <f t="shared" si="0"/>
        <v>0.46572627260861454</v>
      </c>
      <c r="F48" s="7">
        <f t="shared" si="1"/>
        <v>0.32600839082603017</v>
      </c>
      <c r="G48" s="7">
        <f t="shared" si="2"/>
        <v>0.69858940891292187</v>
      </c>
    </row>
    <row r="49" spans="1:7" x14ac:dyDescent="0.25">
      <c r="A49" s="7" t="s">
        <v>50</v>
      </c>
      <c r="B49" s="7">
        <f>SUMIF('Major Projects'!G49:G750,Calcs!A49,'Major Projects'!N49:N750)</f>
        <v>28541.039484860125</v>
      </c>
      <c r="C49" s="7">
        <v>17</v>
      </c>
      <c r="D49" s="7">
        <f>COUNTIFS('Major Projects'!G49:G750,Calcs!A49,'Major Projects'!N49:N750,0)</f>
        <v>0</v>
      </c>
      <c r="E49" s="7">
        <f t="shared" si="0"/>
        <v>1678.8846755800073</v>
      </c>
      <c r="F49" s="7">
        <f t="shared" si="1"/>
        <v>1175.219272906005</v>
      </c>
      <c r="G49" s="7">
        <f t="shared" si="2"/>
        <v>2518.3270133700107</v>
      </c>
    </row>
    <row r="50" spans="1:7" x14ac:dyDescent="0.25">
      <c r="A50" s="7" t="s">
        <v>51</v>
      </c>
      <c r="B50" s="7">
        <f>SUMIF('Major Projects'!G50:G751,Calcs!A50,'Major Projects'!N50:N751)</f>
        <v>2.8861940298507465</v>
      </c>
      <c r="C50" s="7">
        <v>7</v>
      </c>
      <c r="D50" s="7">
        <f>COUNTIFS('Major Projects'!G50:G751,Calcs!A50,'Major Projects'!N50:N751,0)</f>
        <v>4</v>
      </c>
      <c r="E50" s="7">
        <f t="shared" si="0"/>
        <v>0.96206467661691553</v>
      </c>
      <c r="F50" s="7">
        <f t="shared" si="1"/>
        <v>0.67344527363184081</v>
      </c>
      <c r="G50" s="7">
        <f t="shared" si="2"/>
        <v>1.4430970149253732</v>
      </c>
    </row>
    <row r="51" spans="1:7" x14ac:dyDescent="0.25">
      <c r="A51" s="7" t="s">
        <v>52</v>
      </c>
      <c r="B51" s="7">
        <f>SUMIF('Major Projects'!G51:G752,Calcs!A51,'Major Projects'!N51:N752)</f>
        <v>1.2793999337466282</v>
      </c>
      <c r="C51" s="7">
        <v>4</v>
      </c>
      <c r="D51" s="7">
        <f>COUNTIFS('Major Projects'!G51:G752,Calcs!A51,'Major Projects'!N51:N752,0)</f>
        <v>2</v>
      </c>
      <c r="E51" s="7">
        <f t="shared" si="0"/>
        <v>0.6396999668733141</v>
      </c>
      <c r="F51" s="7">
        <f t="shared" si="1"/>
        <v>0.44778997681131982</v>
      </c>
      <c r="G51" s="7">
        <f t="shared" si="2"/>
        <v>0.95954995030997114</v>
      </c>
    </row>
    <row r="52" spans="1:7" x14ac:dyDescent="0.25">
      <c r="A52" s="7" t="s">
        <v>53</v>
      </c>
      <c r="B52" s="7">
        <f>SUMIF('Major Projects'!G52:G753,Calcs!A52,'Major Projects'!N52:N753)</f>
        <v>3.8763295358843357</v>
      </c>
      <c r="C52" s="7">
        <v>7</v>
      </c>
      <c r="D52" s="7">
        <f>COUNTIFS('Major Projects'!G52:G753,Calcs!A52,'Major Projects'!N52:N753,0)</f>
        <v>2</v>
      </c>
      <c r="E52" s="7">
        <f t="shared" si="0"/>
        <v>0.77526590717686716</v>
      </c>
      <c r="F52" s="7">
        <f t="shared" si="1"/>
        <v>0.54268613502380703</v>
      </c>
      <c r="G52" s="7">
        <f t="shared" si="2"/>
        <v>1.1628988607653008</v>
      </c>
    </row>
    <row r="53" spans="1:7" x14ac:dyDescent="0.25">
      <c r="A53" s="7" t="s">
        <v>54</v>
      </c>
      <c r="B53" s="7">
        <f>SUMIF('Major Projects'!G53:G754,Calcs!A53,'Major Projects'!N53:N754)</f>
        <v>0</v>
      </c>
      <c r="C53" s="7">
        <v>4</v>
      </c>
      <c r="D53" s="7">
        <f>COUNTIFS('Major Projects'!G53:G754,Calcs!A53,'Major Projects'!N53:N754,0)</f>
        <v>4</v>
      </c>
      <c r="E53" s="7">
        <f t="shared" si="0"/>
        <v>0</v>
      </c>
      <c r="F53" s="7">
        <f t="shared" si="1"/>
        <v>0</v>
      </c>
      <c r="G53" s="7">
        <f t="shared" si="2"/>
        <v>0</v>
      </c>
    </row>
    <row r="54" spans="1:7" x14ac:dyDescent="0.25">
      <c r="A54" s="7" t="s">
        <v>55</v>
      </c>
      <c r="B54" s="7">
        <f>SUMIF('Major Projects'!G54:G755,Calcs!A54,'Major Projects'!N54:N755)</f>
        <v>49143.63326965725</v>
      </c>
      <c r="C54" s="7">
        <v>8</v>
      </c>
      <c r="D54" s="7">
        <f>COUNTIFS('Major Projects'!G54:G755,Calcs!A54,'Major Projects'!N54:N755,0)</f>
        <v>0</v>
      </c>
      <c r="E54" s="7">
        <f t="shared" si="0"/>
        <v>6142.9541587071562</v>
      </c>
      <c r="F54" s="7">
        <f t="shared" si="1"/>
        <v>4300.0679110950095</v>
      </c>
      <c r="G54" s="7">
        <f t="shared" si="2"/>
        <v>9214.4312380607334</v>
      </c>
    </row>
    <row r="55" spans="1:7" x14ac:dyDescent="0.25">
      <c r="A55" s="7" t="s">
        <v>56</v>
      </c>
      <c r="B55" s="7">
        <f>SUMIF('Major Projects'!G55:G756,Calcs!A55,'Major Projects'!N55:N756)</f>
        <v>0.10777777777777778</v>
      </c>
      <c r="C55" s="7">
        <v>2</v>
      </c>
      <c r="D55" s="7">
        <f>COUNTIFS('Major Projects'!G55:G756,Calcs!A55,'Major Projects'!N55:N756,0)</f>
        <v>0</v>
      </c>
      <c r="E55" s="7">
        <f>IFERROR(B55/(C55-D55),0)</f>
        <v>5.3888888888888889E-2</v>
      </c>
      <c r="F55" s="7">
        <f>E55*0.7</f>
        <v>3.7722222222222219E-2</v>
      </c>
      <c r="G55" s="7">
        <f>+E55*1.5</f>
        <v>8.083333333333334E-2</v>
      </c>
    </row>
    <row r="56" spans="1:7" x14ac:dyDescent="0.25">
      <c r="A56" s="7" t="s">
        <v>57</v>
      </c>
      <c r="B56" s="7">
        <f>SUMIF('Major Projects'!G56:G757,Calcs!A56,'Major Projects'!N56:N757)</f>
        <v>0.35333638356123942</v>
      </c>
      <c r="C56" s="7">
        <v>5</v>
      </c>
      <c r="D56" s="7">
        <f>COUNTIFS('Major Projects'!G56:G757,Calcs!A56,'Major Projects'!N56:N757,0)</f>
        <v>2</v>
      </c>
      <c r="E56" s="7">
        <f t="shared" si="0"/>
        <v>0.11777879452041314</v>
      </c>
      <c r="F56" s="7">
        <f t="shared" si="1"/>
        <v>8.2445156164289185E-2</v>
      </c>
      <c r="G56" s="7">
        <f t="shared" si="2"/>
        <v>0.17666819178061971</v>
      </c>
    </row>
    <row r="57" spans="1:7" x14ac:dyDescent="0.25">
      <c r="A57" s="7" t="s">
        <v>58</v>
      </c>
      <c r="B57" s="7">
        <f>SUMIF('Major Projects'!G57:G758,Calcs!A57,'Major Projects'!N57:N758)</f>
        <v>10</v>
      </c>
      <c r="C57" s="7">
        <v>2</v>
      </c>
      <c r="D57" s="7">
        <f>COUNTIFS('Major Projects'!G57:G758,Calcs!A57,'Major Projects'!N57:N758,0)</f>
        <v>1</v>
      </c>
      <c r="E57" s="7">
        <f t="shared" si="0"/>
        <v>10</v>
      </c>
      <c r="F57" s="7">
        <f t="shared" si="1"/>
        <v>7</v>
      </c>
      <c r="G57" s="7">
        <f t="shared" si="2"/>
        <v>15</v>
      </c>
    </row>
    <row r="58" spans="1:7" x14ac:dyDescent="0.25">
      <c r="A58" s="7" t="s">
        <v>59</v>
      </c>
      <c r="B58" s="7">
        <f>SUMIF('Major Projects'!G58:G759,Calcs!A58,'Major Projects'!N58:N759)</f>
        <v>0</v>
      </c>
      <c r="C58" s="7">
        <v>2</v>
      </c>
      <c r="D58" s="7">
        <f>COUNTIFS('Major Projects'!G58:G759,Calcs!A58,'Major Projects'!N58:N759,0)</f>
        <v>2</v>
      </c>
      <c r="E58" s="7">
        <f t="shared" si="0"/>
        <v>0</v>
      </c>
      <c r="F58" s="7">
        <f t="shared" si="1"/>
        <v>0</v>
      </c>
      <c r="G58" s="7">
        <f t="shared" si="2"/>
        <v>0</v>
      </c>
    </row>
    <row r="59" spans="1:7" x14ac:dyDescent="0.25">
      <c r="A59" s="7" t="s">
        <v>60</v>
      </c>
      <c r="B59" s="7">
        <f>SUMIF('Major Projects'!G59:G760,Calcs!A59,'Major Projects'!N59:N760)</f>
        <v>0</v>
      </c>
      <c r="C59" s="7">
        <v>2</v>
      </c>
      <c r="D59" s="7">
        <f>COUNTIFS('Major Projects'!G59:G760,Calcs!A59,'Major Projects'!N59:N760,0)</f>
        <v>2</v>
      </c>
      <c r="E59" s="7">
        <f t="shared" si="0"/>
        <v>0</v>
      </c>
      <c r="F59" s="7">
        <f t="shared" si="1"/>
        <v>0</v>
      </c>
      <c r="G59" s="7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Projects</vt:lpstr>
      <vt:lpstr>Calcs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Jaime</dc:creator>
  <cp:lastModifiedBy>Javier Jaime</cp:lastModifiedBy>
  <dcterms:created xsi:type="dcterms:W3CDTF">2020-11-24T21:51:28Z</dcterms:created>
  <dcterms:modified xsi:type="dcterms:W3CDTF">2021-06-04T15:49:10Z</dcterms:modified>
</cp:coreProperties>
</file>