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me\Downloads\"/>
    </mc:Choice>
  </mc:AlternateContent>
  <bookViews>
    <workbookView xWindow="0" yWindow="0" windowWidth="28800" windowHeight="13020" activeTab="1"/>
  </bookViews>
  <sheets>
    <sheet name="P6 Dump" sheetId="1" r:id="rId1"/>
    <sheet name="Procurement Plan" sheetId="2" r:id="rId2"/>
    <sheet name="MR#" sheetId="3" r:id="rId3"/>
  </sheets>
  <definedNames>
    <definedName name="_xlnm._FilterDatabase" localSheetId="0" hidden="1">'P6 Dump'!$A$1:$M$457</definedName>
    <definedName name="_xlnm.Print_Area" localSheetId="1">'Procurement Plan'!$A$2:$V$61</definedName>
  </definedNames>
  <calcPr calcId="152511"/>
</workbook>
</file>

<file path=xl/calcChain.xml><?xml version="1.0" encoding="utf-8"?>
<calcChain xmlns="http://schemas.openxmlformats.org/spreadsheetml/2006/main">
  <c r="A115" i="1" l="1"/>
  <c r="B57" i="2"/>
  <c r="B51" i="2"/>
  <c r="B45" i="2"/>
  <c r="B39" i="2"/>
  <c r="B33" i="2"/>
  <c r="B27" i="2"/>
  <c r="B21" i="2"/>
  <c r="B15" i="2"/>
  <c r="B9" i="2"/>
  <c r="B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1" i="1"/>
  <c r="R11" i="2" l="1"/>
  <c r="D3" i="2"/>
  <c r="D7" i="2"/>
  <c r="R7" i="2"/>
  <c r="N7" i="2"/>
  <c r="J7" i="2"/>
  <c r="F7" i="2"/>
  <c r="S6" i="2"/>
  <c r="O6" i="2"/>
  <c r="K6" i="2"/>
  <c r="G6" i="2"/>
  <c r="T5" i="2"/>
  <c r="P5" i="2"/>
  <c r="L5" i="2"/>
  <c r="H5" i="2"/>
  <c r="U4" i="2"/>
  <c r="Q4" i="2"/>
  <c r="L4" i="2"/>
  <c r="E4" i="2"/>
  <c r="N3" i="2"/>
  <c r="F3" i="2"/>
  <c r="K9" i="2"/>
  <c r="S9" i="2"/>
  <c r="I10" i="2"/>
  <c r="T10" i="2"/>
  <c r="V3" i="2"/>
  <c r="V4" i="2"/>
  <c r="V9" i="2"/>
  <c r="V13" i="2"/>
  <c r="V18" i="2"/>
  <c r="V23" i="2"/>
  <c r="V28" i="2"/>
  <c r="V33" i="2"/>
  <c r="V37" i="2"/>
  <c r="V42" i="2"/>
  <c r="V47" i="2"/>
  <c r="V52" i="2"/>
  <c r="V57" i="2"/>
  <c r="V61" i="2"/>
  <c r="T61" i="2"/>
  <c r="P61" i="2"/>
  <c r="L61" i="2"/>
  <c r="H61" i="2"/>
  <c r="D61" i="2"/>
  <c r="R60" i="2"/>
  <c r="N60" i="2"/>
  <c r="J60" i="2"/>
  <c r="F60" i="2"/>
  <c r="T59" i="2"/>
  <c r="P59" i="2"/>
  <c r="L59" i="2"/>
  <c r="H59" i="2"/>
  <c r="D59" i="2"/>
  <c r="R58" i="2"/>
  <c r="N58" i="2"/>
  <c r="J58" i="2"/>
  <c r="F58" i="2"/>
  <c r="T57" i="2"/>
  <c r="P57" i="2"/>
  <c r="L57" i="2"/>
  <c r="H57" i="2"/>
  <c r="S55" i="2"/>
  <c r="O55" i="2"/>
  <c r="K55" i="2"/>
  <c r="G55" i="2"/>
  <c r="U54" i="2"/>
  <c r="Q54" i="2"/>
  <c r="M54" i="2"/>
  <c r="I54" i="2"/>
  <c r="E54" i="2"/>
  <c r="S53" i="2"/>
  <c r="O53" i="2"/>
  <c r="K53" i="2"/>
  <c r="G53" i="2"/>
  <c r="U52" i="2"/>
  <c r="Q52" i="2"/>
  <c r="M52" i="2"/>
  <c r="I52" i="2"/>
  <c r="E52" i="2"/>
  <c r="S51" i="2"/>
  <c r="O51" i="2"/>
  <c r="K51" i="2"/>
  <c r="G51" i="2"/>
  <c r="S45" i="2"/>
  <c r="T46" i="2"/>
  <c r="U47" i="2"/>
  <c r="S49" i="2"/>
  <c r="T39" i="2"/>
  <c r="U40" i="2"/>
  <c r="S42" i="2"/>
  <c r="T43" i="2"/>
  <c r="U33" i="2"/>
  <c r="S35" i="2"/>
  <c r="T36" i="2"/>
  <c r="U37" i="2"/>
  <c r="S28" i="2"/>
  <c r="T29" i="2"/>
  <c r="U30" i="2"/>
  <c r="S21" i="2"/>
  <c r="T22" i="2"/>
  <c r="U23" i="2"/>
  <c r="S25" i="2"/>
  <c r="T15" i="2"/>
  <c r="U16" i="2"/>
  <c r="S18" i="2"/>
  <c r="T19" i="2"/>
  <c r="P49" i="2"/>
  <c r="L49" i="2"/>
  <c r="H49" i="2"/>
  <c r="D49" i="2"/>
  <c r="O48" i="2"/>
  <c r="V5" i="2"/>
  <c r="V10" i="2"/>
  <c r="V15" i="2"/>
  <c r="V19" i="2"/>
  <c r="V24" i="2"/>
  <c r="V29" i="2"/>
  <c r="V34" i="2"/>
  <c r="V39" i="2"/>
  <c r="V43" i="2"/>
  <c r="V48" i="2"/>
  <c r="V53" i="2"/>
  <c r="V58" i="2"/>
  <c r="S61" i="2"/>
  <c r="O61" i="2"/>
  <c r="K61" i="2"/>
  <c r="G61" i="2"/>
  <c r="U60" i="2"/>
  <c r="Q60" i="2"/>
  <c r="M60" i="2"/>
  <c r="I60" i="2"/>
  <c r="E60" i="2"/>
  <c r="S59" i="2"/>
  <c r="O59" i="2"/>
  <c r="K59" i="2"/>
  <c r="G59" i="2"/>
  <c r="U58" i="2"/>
  <c r="Q58" i="2"/>
  <c r="M58" i="2"/>
  <c r="I58" i="2"/>
  <c r="E58" i="2"/>
  <c r="S57" i="2"/>
  <c r="O57" i="2"/>
  <c r="K57" i="2"/>
  <c r="G57" i="2"/>
  <c r="R55" i="2"/>
  <c r="N55" i="2"/>
  <c r="J55" i="2"/>
  <c r="F55" i="2"/>
  <c r="T54" i="2"/>
  <c r="P54" i="2"/>
  <c r="L54" i="2"/>
  <c r="H54" i="2"/>
  <c r="D54" i="2"/>
  <c r="R53" i="2"/>
  <c r="N53" i="2"/>
  <c r="J53" i="2"/>
  <c r="F53" i="2"/>
  <c r="T52" i="2"/>
  <c r="P52" i="2"/>
  <c r="L52" i="2"/>
  <c r="H52" i="2"/>
  <c r="D52" i="2"/>
  <c r="R51" i="2"/>
  <c r="N51" i="2"/>
  <c r="J51" i="2"/>
  <c r="F51" i="2"/>
  <c r="T45" i="2"/>
  <c r="U46" i="2"/>
  <c r="S48" i="2"/>
  <c r="T49" i="2"/>
  <c r="U39" i="2"/>
  <c r="S41" i="2"/>
  <c r="T42" i="2"/>
  <c r="U43" i="2"/>
  <c r="S34" i="2"/>
  <c r="T35" i="2"/>
  <c r="U36" i="2"/>
  <c r="S27" i="2"/>
  <c r="T28" i="2"/>
  <c r="U29" i="2"/>
  <c r="S31" i="2"/>
  <c r="T21" i="2"/>
  <c r="U22" i="2"/>
  <c r="S24" i="2"/>
  <c r="T25" i="2"/>
  <c r="U15" i="2"/>
  <c r="S17" i="2"/>
  <c r="T18" i="2"/>
  <c r="U19" i="2"/>
  <c r="O49" i="2"/>
  <c r="K49" i="2"/>
  <c r="G49" i="2"/>
  <c r="R48" i="2"/>
  <c r="N48" i="2"/>
  <c r="V6" i="2"/>
  <c r="V11" i="2"/>
  <c r="V16" i="2"/>
  <c r="V21" i="2"/>
  <c r="V25" i="2"/>
  <c r="V30" i="2"/>
  <c r="V35" i="2"/>
  <c r="V40" i="2"/>
  <c r="V45" i="2"/>
  <c r="V49" i="2"/>
  <c r="V54" i="2"/>
  <c r="V59" i="2"/>
  <c r="D57" i="2"/>
  <c r="R61" i="2"/>
  <c r="N61" i="2"/>
  <c r="J61" i="2"/>
  <c r="F61" i="2"/>
  <c r="T60" i="2"/>
  <c r="P60" i="2"/>
  <c r="L60" i="2"/>
  <c r="H60" i="2"/>
  <c r="D60" i="2"/>
  <c r="R59" i="2"/>
  <c r="N59" i="2"/>
  <c r="J59" i="2"/>
  <c r="F59" i="2"/>
  <c r="T58" i="2"/>
  <c r="P58" i="2"/>
  <c r="L58" i="2"/>
  <c r="H58" i="2"/>
  <c r="D58" i="2"/>
  <c r="R57" i="2"/>
  <c r="N57" i="2"/>
  <c r="J57" i="2"/>
  <c r="F57" i="2"/>
  <c r="U55" i="2"/>
  <c r="Q55" i="2"/>
  <c r="M55" i="2"/>
  <c r="I55" i="2"/>
  <c r="E55" i="2"/>
  <c r="S54" i="2"/>
  <c r="O54" i="2"/>
  <c r="K54" i="2"/>
  <c r="G54" i="2"/>
  <c r="U53" i="2"/>
  <c r="Q53" i="2"/>
  <c r="M53" i="2"/>
  <c r="I53" i="2"/>
  <c r="E53" i="2"/>
  <c r="S52" i="2"/>
  <c r="O52" i="2"/>
  <c r="K52" i="2"/>
  <c r="G52" i="2"/>
  <c r="U51" i="2"/>
  <c r="Q51" i="2"/>
  <c r="M51" i="2"/>
  <c r="I51" i="2"/>
  <c r="E51" i="2"/>
  <c r="U45" i="2"/>
  <c r="S47" i="2"/>
  <c r="T48" i="2"/>
  <c r="U49" i="2"/>
  <c r="S40" i="2"/>
  <c r="T41" i="2"/>
  <c r="U42" i="2"/>
  <c r="S33" i="2"/>
  <c r="T34" i="2"/>
  <c r="U35" i="2"/>
  <c r="S37" i="2"/>
  <c r="T27" i="2"/>
  <c r="U28" i="2"/>
  <c r="S30" i="2"/>
  <c r="T31" i="2"/>
  <c r="U21" i="2"/>
  <c r="S23" i="2"/>
  <c r="T24" i="2"/>
  <c r="U25" i="2"/>
  <c r="S16" i="2"/>
  <c r="T17" i="2"/>
  <c r="U18" i="2"/>
  <c r="R49" i="2"/>
  <c r="N49" i="2"/>
  <c r="J49" i="2"/>
  <c r="F49" i="2"/>
  <c r="Q48" i="2"/>
  <c r="V7" i="2"/>
  <c r="V27" i="2"/>
  <c r="V46" i="2"/>
  <c r="I61" i="2"/>
  <c r="K60" i="2"/>
  <c r="M59" i="2"/>
  <c r="O58" i="2"/>
  <c r="Q57" i="2"/>
  <c r="L55" i="2"/>
  <c r="N54" i="2"/>
  <c r="P53" i="2"/>
  <c r="R52" i="2"/>
  <c r="T51" i="2"/>
  <c r="D51" i="2"/>
  <c r="S39" i="2"/>
  <c r="T33" i="2"/>
  <c r="U27" i="2"/>
  <c r="S22" i="2"/>
  <c r="T16" i="2"/>
  <c r="M49" i="2"/>
  <c r="M48" i="2"/>
  <c r="I48" i="2"/>
  <c r="E48" i="2"/>
  <c r="P47" i="2"/>
  <c r="L47" i="2"/>
  <c r="H47" i="2"/>
  <c r="D47" i="2"/>
  <c r="O46" i="2"/>
  <c r="K46" i="2"/>
  <c r="G46" i="2"/>
  <c r="R45" i="2"/>
  <c r="N45" i="2"/>
  <c r="J45" i="2"/>
  <c r="F45" i="2"/>
  <c r="Q43" i="2"/>
  <c r="M43" i="2"/>
  <c r="I43" i="2"/>
  <c r="E43" i="2"/>
  <c r="P42" i="2"/>
  <c r="L42" i="2"/>
  <c r="H42" i="2"/>
  <c r="D42" i="2"/>
  <c r="O41" i="2"/>
  <c r="K41" i="2"/>
  <c r="G41" i="2"/>
  <c r="R40" i="2"/>
  <c r="N40" i="2"/>
  <c r="J40" i="2"/>
  <c r="F40" i="2"/>
  <c r="Q39" i="2"/>
  <c r="M39" i="2"/>
  <c r="I39" i="2"/>
  <c r="E39" i="2"/>
  <c r="P37" i="2"/>
  <c r="L37" i="2"/>
  <c r="H37" i="2"/>
  <c r="D37" i="2"/>
  <c r="O36" i="2"/>
  <c r="K36" i="2"/>
  <c r="G36" i="2"/>
  <c r="R35" i="2"/>
  <c r="N35" i="2"/>
  <c r="V12" i="2"/>
  <c r="V31" i="2"/>
  <c r="V51" i="2"/>
  <c r="U61" i="2"/>
  <c r="E61" i="2"/>
  <c r="G60" i="2"/>
  <c r="I59" i="2"/>
  <c r="K58" i="2"/>
  <c r="M57" i="2"/>
  <c r="H55" i="2"/>
  <c r="J54" i="2"/>
  <c r="L53" i="2"/>
  <c r="N52" i="2"/>
  <c r="P51" i="2"/>
  <c r="S46" i="2"/>
  <c r="T40" i="2"/>
  <c r="U34" i="2"/>
  <c r="S29" i="2"/>
  <c r="T23" i="2"/>
  <c r="U17" i="2"/>
  <c r="I49" i="2"/>
  <c r="L48" i="2"/>
  <c r="H48" i="2"/>
  <c r="D48" i="2"/>
  <c r="O47" i="2"/>
  <c r="K47" i="2"/>
  <c r="G47" i="2"/>
  <c r="R46" i="2"/>
  <c r="N46" i="2"/>
  <c r="J46" i="2"/>
  <c r="F46" i="2"/>
  <c r="Q45" i="2"/>
  <c r="M45" i="2"/>
  <c r="I45" i="2"/>
  <c r="E45" i="2"/>
  <c r="P43" i="2"/>
  <c r="L43" i="2"/>
  <c r="H43" i="2"/>
  <c r="D43" i="2"/>
  <c r="O42" i="2"/>
  <c r="K42" i="2"/>
  <c r="G42" i="2"/>
  <c r="R41" i="2"/>
  <c r="N41" i="2"/>
  <c r="J41" i="2"/>
  <c r="F41" i="2"/>
  <c r="Q40" i="2"/>
  <c r="M40" i="2"/>
  <c r="I40" i="2"/>
  <c r="E40" i="2"/>
  <c r="P39" i="2"/>
  <c r="L39" i="2"/>
  <c r="H39" i="2"/>
  <c r="D39" i="2"/>
  <c r="O37" i="2"/>
  <c r="K37" i="2"/>
  <c r="G37" i="2"/>
  <c r="R36" i="2"/>
  <c r="N36" i="2"/>
  <c r="J36" i="2"/>
  <c r="F36" i="2"/>
  <c r="Q35" i="2"/>
  <c r="M35" i="2"/>
  <c r="I35" i="2"/>
  <c r="E35" i="2"/>
  <c r="P34" i="2"/>
  <c r="L34" i="2"/>
  <c r="H34" i="2"/>
  <c r="D34" i="2"/>
  <c r="O33" i="2"/>
  <c r="K33" i="2"/>
  <c r="G33" i="2"/>
  <c r="R31" i="2"/>
  <c r="N31" i="2"/>
  <c r="J31" i="2"/>
  <c r="F31" i="2"/>
  <c r="Q30" i="2"/>
  <c r="M30" i="2"/>
  <c r="I30" i="2"/>
  <c r="E30" i="2"/>
  <c r="P29" i="2"/>
  <c r="V17" i="2"/>
  <c r="V36" i="2"/>
  <c r="V55" i="2"/>
  <c r="Q61" i="2"/>
  <c r="S60" i="2"/>
  <c r="U59" i="2"/>
  <c r="E59" i="2"/>
  <c r="G58" i="2"/>
  <c r="I57" i="2"/>
  <c r="T55" i="2"/>
  <c r="D55" i="2"/>
  <c r="F54" i="2"/>
  <c r="H53" i="2"/>
  <c r="J52" i="2"/>
  <c r="L51" i="2"/>
  <c r="T47" i="2"/>
  <c r="U41" i="2"/>
  <c r="S36" i="2"/>
  <c r="T30" i="2"/>
  <c r="U24" i="2"/>
  <c r="S19" i="2"/>
  <c r="E49" i="2"/>
  <c r="K48" i="2"/>
  <c r="G48" i="2"/>
  <c r="R47" i="2"/>
  <c r="N47" i="2"/>
  <c r="J47" i="2"/>
  <c r="F47" i="2"/>
  <c r="Q46" i="2"/>
  <c r="M46" i="2"/>
  <c r="I46" i="2"/>
  <c r="E46" i="2"/>
  <c r="P45" i="2"/>
  <c r="L45" i="2"/>
  <c r="H45" i="2"/>
  <c r="D45" i="2"/>
  <c r="O43" i="2"/>
  <c r="K43" i="2"/>
  <c r="G43" i="2"/>
  <c r="R42" i="2"/>
  <c r="N42" i="2"/>
  <c r="J42" i="2"/>
  <c r="F42" i="2"/>
  <c r="Q41" i="2"/>
  <c r="M41" i="2"/>
  <c r="I41" i="2"/>
  <c r="E41" i="2"/>
  <c r="P40" i="2"/>
  <c r="L40" i="2"/>
  <c r="H40" i="2"/>
  <c r="D40" i="2"/>
  <c r="O39" i="2"/>
  <c r="K39" i="2"/>
  <c r="G39" i="2"/>
  <c r="R37" i="2"/>
  <c r="N37" i="2"/>
  <c r="J37" i="2"/>
  <c r="F37" i="2"/>
  <c r="Q36" i="2"/>
  <c r="M36" i="2"/>
  <c r="I36" i="2"/>
  <c r="E36" i="2"/>
  <c r="P35" i="2"/>
  <c r="L35" i="2"/>
  <c r="H35" i="2"/>
  <c r="D35" i="2"/>
  <c r="O34" i="2"/>
  <c r="K34" i="2"/>
  <c r="G34" i="2"/>
  <c r="R33" i="2"/>
  <c r="N33" i="2"/>
  <c r="J33" i="2"/>
  <c r="F33" i="2"/>
  <c r="Q31" i="2"/>
  <c r="M31" i="2"/>
  <c r="I31" i="2"/>
  <c r="E31" i="2"/>
  <c r="P30" i="2"/>
  <c r="L30" i="2"/>
  <c r="H30" i="2"/>
  <c r="D30" i="2"/>
  <c r="O29" i="2"/>
  <c r="K29" i="2"/>
  <c r="G29" i="2"/>
  <c r="R28" i="2"/>
  <c r="V22" i="2"/>
  <c r="V41" i="2"/>
  <c r="V60" i="2"/>
  <c r="M61" i="2"/>
  <c r="O60" i="2"/>
  <c r="Q59" i="2"/>
  <c r="S58" i="2"/>
  <c r="U57" i="2"/>
  <c r="E57" i="2"/>
  <c r="R54" i="2"/>
  <c r="H51" i="2"/>
  <c r="U31" i="2"/>
  <c r="J48" i="2"/>
  <c r="I47" i="2"/>
  <c r="H46" i="2"/>
  <c r="G45" i="2"/>
  <c r="F43" i="2"/>
  <c r="E42" i="2"/>
  <c r="D41" i="2"/>
  <c r="R39" i="2"/>
  <c r="Q37" i="2"/>
  <c r="P36" i="2"/>
  <c r="O35" i="2"/>
  <c r="F35" i="2"/>
  <c r="M34" i="2"/>
  <c r="E34" i="2"/>
  <c r="L33" i="2"/>
  <c r="D33" i="2"/>
  <c r="K31" i="2"/>
  <c r="R30" i="2"/>
  <c r="J30" i="2"/>
  <c r="Q29" i="2"/>
  <c r="J29" i="2"/>
  <c r="E29" i="2"/>
  <c r="O28" i="2"/>
  <c r="K28" i="2"/>
  <c r="G28" i="2"/>
  <c r="R27" i="2"/>
  <c r="N27" i="2"/>
  <c r="J27" i="2"/>
  <c r="F27" i="2"/>
  <c r="Q25" i="2"/>
  <c r="M25" i="2"/>
  <c r="I25" i="2"/>
  <c r="E25" i="2"/>
  <c r="P24" i="2"/>
  <c r="L24" i="2"/>
  <c r="H24" i="2"/>
  <c r="D24" i="2"/>
  <c r="O23" i="2"/>
  <c r="K23" i="2"/>
  <c r="G23" i="2"/>
  <c r="R22" i="2"/>
  <c r="N22" i="2"/>
  <c r="J22" i="2"/>
  <c r="F22" i="2"/>
  <c r="Q21" i="2"/>
  <c r="M21" i="2"/>
  <c r="I21" i="2"/>
  <c r="E21" i="2"/>
  <c r="P19" i="2"/>
  <c r="L19" i="2"/>
  <c r="H19" i="2"/>
  <c r="D19" i="2"/>
  <c r="O18" i="2"/>
  <c r="K18" i="2"/>
  <c r="G18" i="2"/>
  <c r="R17" i="2"/>
  <c r="N17" i="2"/>
  <c r="J17" i="2"/>
  <c r="F17" i="2"/>
  <c r="Q16" i="2"/>
  <c r="M16" i="2"/>
  <c r="I16" i="2"/>
  <c r="E16" i="2"/>
  <c r="P15" i="2"/>
  <c r="L15" i="2"/>
  <c r="H15" i="2"/>
  <c r="D15" i="2"/>
  <c r="S13" i="2"/>
  <c r="O13" i="2"/>
  <c r="K13" i="2"/>
  <c r="G13" i="2"/>
  <c r="U12" i="2"/>
  <c r="Q12" i="2"/>
  <c r="M12" i="2"/>
  <c r="I12" i="2"/>
  <c r="E12" i="2"/>
  <c r="S11" i="2"/>
  <c r="O11" i="2"/>
  <c r="K11" i="2"/>
  <c r="G11" i="2"/>
  <c r="U10" i="2"/>
  <c r="Q10" i="2"/>
  <c r="T53" i="2"/>
  <c r="U48" i="2"/>
  <c r="S15" i="2"/>
  <c r="F48" i="2"/>
  <c r="E47" i="2"/>
  <c r="D46" i="2"/>
  <c r="R43" i="2"/>
  <c r="Q42" i="2"/>
  <c r="P41" i="2"/>
  <c r="O40" i="2"/>
  <c r="N39" i="2"/>
  <c r="M37" i="2"/>
  <c r="L36" i="2"/>
  <c r="K35" i="2"/>
  <c r="R34" i="2"/>
  <c r="J34" i="2"/>
  <c r="Q33" i="2"/>
  <c r="I33" i="2"/>
  <c r="P31" i="2"/>
  <c r="H31" i="2"/>
  <c r="O30" i="2"/>
  <c r="G30" i="2"/>
  <c r="N29" i="2"/>
  <c r="I29" i="2"/>
  <c r="D29" i="2"/>
  <c r="N28" i="2"/>
  <c r="J28" i="2"/>
  <c r="F28" i="2"/>
  <c r="Q27" i="2"/>
  <c r="M27" i="2"/>
  <c r="I27" i="2"/>
  <c r="E27" i="2"/>
  <c r="P25" i="2"/>
  <c r="L25" i="2"/>
  <c r="H25" i="2"/>
  <c r="D25" i="2"/>
  <c r="O24" i="2"/>
  <c r="K24" i="2"/>
  <c r="G24" i="2"/>
  <c r="R23" i="2"/>
  <c r="N23" i="2"/>
  <c r="J23" i="2"/>
  <c r="F23" i="2"/>
  <c r="Q22" i="2"/>
  <c r="M22" i="2"/>
  <c r="I22" i="2"/>
  <c r="E22" i="2"/>
  <c r="P21" i="2"/>
  <c r="L21" i="2"/>
  <c r="H21" i="2"/>
  <c r="D21" i="2"/>
  <c r="O19" i="2"/>
  <c r="K19" i="2"/>
  <c r="G19" i="2"/>
  <c r="R18" i="2"/>
  <c r="N18" i="2"/>
  <c r="J18" i="2"/>
  <c r="F18" i="2"/>
  <c r="Q17" i="2"/>
  <c r="M17" i="2"/>
  <c r="I17" i="2"/>
  <c r="E17" i="2"/>
  <c r="P16" i="2"/>
  <c r="L16" i="2"/>
  <c r="H16" i="2"/>
  <c r="D16" i="2"/>
  <c r="O15" i="2"/>
  <c r="K15" i="2"/>
  <c r="G15" i="2"/>
  <c r="D9" i="2"/>
  <c r="R13" i="2"/>
  <c r="N13" i="2"/>
  <c r="J13" i="2"/>
  <c r="F13" i="2"/>
  <c r="T12" i="2"/>
  <c r="P12" i="2"/>
  <c r="L12" i="2"/>
  <c r="H12" i="2"/>
  <c r="D12" i="2"/>
  <c r="D53" i="2"/>
  <c r="S43" i="2"/>
  <c r="Q49" i="2"/>
  <c r="Q47" i="2"/>
  <c r="P46" i="2"/>
  <c r="O45" i="2"/>
  <c r="N43" i="2"/>
  <c r="M42" i="2"/>
  <c r="L41" i="2"/>
  <c r="K40" i="2"/>
  <c r="J39" i="2"/>
  <c r="I37" i="2"/>
  <c r="H36" i="2"/>
  <c r="J35" i="2"/>
  <c r="Q34" i="2"/>
  <c r="I34" i="2"/>
  <c r="P33" i="2"/>
  <c r="H33" i="2"/>
  <c r="O31" i="2"/>
  <c r="G31" i="2"/>
  <c r="N30" i="2"/>
  <c r="F30" i="2"/>
  <c r="M29" i="2"/>
  <c r="H29" i="2"/>
  <c r="Q28" i="2"/>
  <c r="M28" i="2"/>
  <c r="I28" i="2"/>
  <c r="E28" i="2"/>
  <c r="P27" i="2"/>
  <c r="L27" i="2"/>
  <c r="H27" i="2"/>
  <c r="D27" i="2"/>
  <c r="O25" i="2"/>
  <c r="K25" i="2"/>
  <c r="G25" i="2"/>
  <c r="R24" i="2"/>
  <c r="N24" i="2"/>
  <c r="J24" i="2"/>
  <c r="F24" i="2"/>
  <c r="Q23" i="2"/>
  <c r="M23" i="2"/>
  <c r="I23" i="2"/>
  <c r="E23" i="2"/>
  <c r="P22" i="2"/>
  <c r="L22" i="2"/>
  <c r="H22" i="2"/>
  <c r="D22" i="2"/>
  <c r="O21" i="2"/>
  <c r="K21" i="2"/>
  <c r="G21" i="2"/>
  <c r="R19" i="2"/>
  <c r="N19" i="2"/>
  <c r="J19" i="2"/>
  <c r="F19" i="2"/>
  <c r="Q18" i="2"/>
  <c r="M18" i="2"/>
  <c r="I18" i="2"/>
  <c r="E18" i="2"/>
  <c r="P17" i="2"/>
  <c r="L17" i="2"/>
  <c r="H17" i="2"/>
  <c r="D17" i="2"/>
  <c r="O16" i="2"/>
  <c r="K16" i="2"/>
  <c r="G16" i="2"/>
  <c r="R15" i="2"/>
  <c r="N15" i="2"/>
  <c r="J15" i="2"/>
  <c r="F15" i="2"/>
  <c r="U13" i="2"/>
  <c r="Q13" i="2"/>
  <c r="M13" i="2"/>
  <c r="I13" i="2"/>
  <c r="E13" i="2"/>
  <c r="S12" i="2"/>
  <c r="O12" i="2"/>
  <c r="K12" i="2"/>
  <c r="G12" i="2"/>
  <c r="U11" i="2"/>
  <c r="Q11" i="2"/>
  <c r="M11" i="2"/>
  <c r="I11" i="2"/>
  <c r="E11" i="2"/>
  <c r="S10" i="2"/>
  <c r="O10" i="2"/>
  <c r="K10" i="2"/>
  <c r="G10" i="2"/>
  <c r="U9" i="2"/>
  <c r="Q9" i="2"/>
  <c r="M9" i="2"/>
  <c r="I9" i="2"/>
  <c r="E9" i="2"/>
  <c r="H3" i="2"/>
  <c r="L3" i="2"/>
  <c r="P3" i="2"/>
  <c r="T3" i="2"/>
  <c r="G4" i="2"/>
  <c r="K4" i="2"/>
  <c r="O4" i="2"/>
  <c r="P55" i="2"/>
  <c r="F52" i="2"/>
  <c r="T37" i="2"/>
  <c r="P48" i="2"/>
  <c r="M47" i="2"/>
  <c r="L46" i="2"/>
  <c r="K45" i="2"/>
  <c r="J43" i="2"/>
  <c r="I42" i="2"/>
  <c r="H41" i="2"/>
  <c r="G40" i="2"/>
  <c r="F39" i="2"/>
  <c r="E37" i="2"/>
  <c r="D36" i="2"/>
  <c r="G35" i="2"/>
  <c r="N34" i="2"/>
  <c r="F34" i="2"/>
  <c r="M33" i="2"/>
  <c r="E33" i="2"/>
  <c r="L31" i="2"/>
  <c r="D31" i="2"/>
  <c r="K30" i="2"/>
  <c r="R29" i="2"/>
  <c r="L29" i="2"/>
  <c r="F29" i="2"/>
  <c r="P28" i="2"/>
  <c r="L28" i="2"/>
  <c r="H28" i="2"/>
  <c r="D28" i="2"/>
  <c r="O27" i="2"/>
  <c r="K27" i="2"/>
  <c r="G27" i="2"/>
  <c r="R25" i="2"/>
  <c r="N25" i="2"/>
  <c r="J25" i="2"/>
  <c r="F25" i="2"/>
  <c r="Q24" i="2"/>
  <c r="M24" i="2"/>
  <c r="I24" i="2"/>
  <c r="E24" i="2"/>
  <c r="P23" i="2"/>
  <c r="L23" i="2"/>
  <c r="H23" i="2"/>
  <c r="D23" i="2"/>
  <c r="O22" i="2"/>
  <c r="K22" i="2"/>
  <c r="G22" i="2"/>
  <c r="R21" i="2"/>
  <c r="N21" i="2"/>
  <c r="J21" i="2"/>
  <c r="F21" i="2"/>
  <c r="Q19" i="2"/>
  <c r="M19" i="2"/>
  <c r="I19" i="2"/>
  <c r="E19" i="2"/>
  <c r="P18" i="2"/>
  <c r="L18" i="2"/>
  <c r="H18" i="2"/>
  <c r="D18" i="2"/>
  <c r="O17" i="2"/>
  <c r="K17" i="2"/>
  <c r="G17" i="2"/>
  <c r="R16" i="2"/>
  <c r="N16" i="2"/>
  <c r="J16" i="2"/>
  <c r="F16" i="2"/>
  <c r="Q15" i="2"/>
  <c r="M15" i="2"/>
  <c r="I15" i="2"/>
  <c r="E15" i="2"/>
  <c r="T13" i="2"/>
  <c r="P13" i="2"/>
  <c r="L13" i="2"/>
  <c r="H13" i="2"/>
  <c r="D13" i="2"/>
  <c r="R12" i="2"/>
  <c r="N12" i="2"/>
  <c r="J12" i="2"/>
  <c r="F12" i="2"/>
  <c r="T11" i="2"/>
  <c r="P11" i="2"/>
  <c r="L11" i="2"/>
  <c r="H11" i="2"/>
  <c r="D11" i="2"/>
  <c r="R10" i="2"/>
  <c r="N10" i="2"/>
  <c r="J10" i="2"/>
  <c r="F10" i="2"/>
  <c r="T9" i="2"/>
  <c r="P9" i="2"/>
  <c r="L9" i="2"/>
  <c r="H9" i="2"/>
  <c r="E3" i="2"/>
  <c r="I3" i="2"/>
  <c r="M3" i="2"/>
  <c r="Q3" i="2"/>
  <c r="U3" i="2"/>
  <c r="H4" i="2"/>
  <c r="D4" i="2"/>
  <c r="U7" i="2"/>
  <c r="Q7" i="2"/>
  <c r="M7" i="2"/>
  <c r="I7" i="2"/>
  <c r="E7" i="2"/>
  <c r="R6" i="2"/>
  <c r="N6" i="2"/>
  <c r="J6" i="2"/>
  <c r="F6" i="2"/>
  <c r="S5" i="2"/>
  <c r="O5" i="2"/>
  <c r="K5" i="2"/>
  <c r="G5" i="2"/>
  <c r="T4" i="2"/>
  <c r="P4" i="2"/>
  <c r="J4" i="2"/>
  <c r="S3" i="2"/>
  <c r="K3" i="2"/>
  <c r="F9" i="2"/>
  <c r="N9" i="2"/>
  <c r="D10" i="2"/>
  <c r="L10" i="2"/>
  <c r="F11" i="2"/>
  <c r="D5" i="2"/>
  <c r="T7" i="2"/>
  <c r="P7" i="2"/>
  <c r="L7" i="2"/>
  <c r="H7" i="2"/>
  <c r="U6" i="2"/>
  <c r="Q6" i="2"/>
  <c r="M6" i="2"/>
  <c r="I6" i="2"/>
  <c r="E6" i="2"/>
  <c r="R5" i="2"/>
  <c r="N5" i="2"/>
  <c r="J5" i="2"/>
  <c r="F5" i="2"/>
  <c r="S4" i="2"/>
  <c r="N4" i="2"/>
  <c r="I4" i="2"/>
  <c r="R3" i="2"/>
  <c r="J3" i="2"/>
  <c r="G9" i="2"/>
  <c r="O9" i="2"/>
  <c r="E10" i="2"/>
  <c r="M10" i="2"/>
  <c r="J11" i="2"/>
  <c r="D6" i="2"/>
  <c r="S7" i="2"/>
  <c r="O7" i="2"/>
  <c r="K7" i="2"/>
  <c r="G7" i="2"/>
  <c r="T6" i="2"/>
  <c r="P6" i="2"/>
  <c r="L6" i="2"/>
  <c r="H6" i="2"/>
  <c r="U5" i="2"/>
  <c r="Q5" i="2"/>
  <c r="M5" i="2"/>
  <c r="I5" i="2"/>
  <c r="E5" i="2"/>
  <c r="R4" i="2"/>
  <c r="M4" i="2"/>
  <c r="F4" i="2"/>
  <c r="O3" i="2"/>
  <c r="G3" i="2"/>
  <c r="J9" i="2"/>
  <c r="R9" i="2"/>
  <c r="H10" i="2"/>
  <c r="P10" i="2"/>
  <c r="N11" i="2"/>
</calcChain>
</file>

<file path=xl/sharedStrings.xml><?xml version="1.0" encoding="utf-8"?>
<sst xmlns="http://schemas.openxmlformats.org/spreadsheetml/2006/main" count="1189" uniqueCount="921">
  <si>
    <t>Activity ID</t>
  </si>
  <si>
    <t>Activity Name</t>
  </si>
  <si>
    <t>Duration</t>
  </si>
  <si>
    <t>Budgeted Hours</t>
  </si>
  <si>
    <t>Earned Hours</t>
  </si>
  <si>
    <t>Start</t>
  </si>
  <si>
    <t>Finish</t>
  </si>
  <si>
    <t>Total Float</t>
  </si>
  <si>
    <t>10-Nov-14 A</t>
  </si>
  <si>
    <t>CSA High Grade Steam Line Pipe - RFP Approval &amp; Issue to Vendors</t>
  </si>
  <si>
    <t>CSA High Grade Steam Line Pipe - Technical Bid Evaluation</t>
  </si>
  <si>
    <t>CSA High Grade Steam Line Pipe - Prepare &amp; Issue MRP</t>
  </si>
  <si>
    <t>CSA High Grade Steam Line Pipe - LOR Preparation &amp; Approval</t>
  </si>
  <si>
    <t>CSA High Grade Steam Line Pipe - Issue PO</t>
  </si>
  <si>
    <t>CSA High Grade Steam Line Pipe - Manufacturing &amp; Delivery</t>
  </si>
  <si>
    <t>CSA High Grade Steam Line Pipe - First Submission of Vendor Data</t>
  </si>
  <si>
    <t>CSA High Grade Steam Line Pipe - Vendor Data Review</t>
  </si>
  <si>
    <t>CSA High Grade Steam Line Pipe - Vendor Revising Data</t>
  </si>
  <si>
    <t>CSA High Grade Steam Line Pipe - Final Vendor Data</t>
  </si>
  <si>
    <t>ERW Line Pipe - RFP Approval &amp; Issue to Vendors</t>
  </si>
  <si>
    <t>ERW Line Pipe - Technical Bid Evaluation</t>
  </si>
  <si>
    <t>ERW Line Pipe - Prepare &amp; Issue MRP</t>
  </si>
  <si>
    <t>ERW Line Pipe - LOR Preparation &amp; Approval</t>
  </si>
  <si>
    <t>ERW Line Pipe - Issue PO</t>
  </si>
  <si>
    <t>ERW Line Pipe - Manufacturing &amp; Delivery</t>
  </si>
  <si>
    <t>ERW Line Pipe - First Submission of Vendor Data</t>
  </si>
  <si>
    <t>ERW Line Pipe - Vendor Data Review</t>
  </si>
  <si>
    <t>ERW Line Pipe - Vendor Revising Data</t>
  </si>
  <si>
    <t>ERW Line Pipe - Final Vendor Data</t>
  </si>
  <si>
    <t>CSA High Grade Steam Fittings and Flanges - RFP Approval &amp; Issue to Vendors</t>
  </si>
  <si>
    <t>CSA High Grade Steam Fittings and Flanges - Technical Bid Evaluation</t>
  </si>
  <si>
    <t>CSA High Grade Steam Fittings and Flanges - Prepare &amp; Issue MRP</t>
  </si>
  <si>
    <t>CSA High Grade Steam Fittings and Flanges - LOR Preparation &amp; Approval</t>
  </si>
  <si>
    <t>CSA High Grade Steam Fittings and Flanges - Issue PO</t>
  </si>
  <si>
    <t>CSA High Grade Steam Fittings and Flanges - Manufacturing &amp; Delivery</t>
  </si>
  <si>
    <t>CSA High Grade Steam Fittings and Flanges - First Submission of Vendor Data</t>
  </si>
  <si>
    <t>CSA High Grade Steam Fittings and Flanges - Vendor Data Review</t>
  </si>
  <si>
    <t>CSA High Grade Steam Fittings and Flanges - Vendor Revising Data</t>
  </si>
  <si>
    <t>CSA High Grade Steam Fittings and Flanges - Final Vendor Data</t>
  </si>
  <si>
    <t>CSA Grade 359 Fittings and Flanges - RFP Approval &amp; Issue to Vendors</t>
  </si>
  <si>
    <t>CSA Grade 359 Fittings and Flanges - Technical Bid Evaluation</t>
  </si>
  <si>
    <t>CSA Grade 359 Fittings and Flanges - Prepare &amp; Issue MRP</t>
  </si>
  <si>
    <t>CSA Grade 359 Fittings and Flanges - LOR Preparation &amp; Approval</t>
  </si>
  <si>
    <t>CSA Grade 359 Fittings and Flanges - Issue PO</t>
  </si>
  <si>
    <t>CSA Grade 359 Fittings and Flanges - Manufacturing &amp; Delivery</t>
  </si>
  <si>
    <t>CSA Grade 359 Fittings and Flanges - First Submission of Vendor Data</t>
  </si>
  <si>
    <t>CSA Grade 359 Fittings and Flanges - Vendor Data Review</t>
  </si>
  <si>
    <t>CSA Grade 359 Fittings and Flanges - Vendor Revising Data</t>
  </si>
  <si>
    <t>CSA Grade 359 Fittings and Flanges - Final Vendor Data</t>
  </si>
  <si>
    <t>ERW Induction Bends - RFP Approval &amp; Issue to Vendors</t>
  </si>
  <si>
    <t>ERW Induction Bends - Technical Bid Evaluation</t>
  </si>
  <si>
    <t>ERW Induction Bends - Prepare &amp; Issue MRP</t>
  </si>
  <si>
    <t>ERW Induction Bends - LOR Preparation &amp; Approval</t>
  </si>
  <si>
    <t>ERW Induction Bends - Issue PO</t>
  </si>
  <si>
    <t>ERW Induction Bends - Manufacturing &amp; Delivery</t>
  </si>
  <si>
    <t>ERW Induction Bends - First Submission of Vendor Data</t>
  </si>
  <si>
    <t>ERW Induction Bends - Vendor Data Review</t>
  </si>
  <si>
    <t>ERW Induction Bends - Vendor Revising Data</t>
  </si>
  <si>
    <t>ERW Induction Bends - Final Vendor Data</t>
  </si>
  <si>
    <t>Pre-Insulated Pipe Supports - RFP Approval &amp; Issue to Vendors</t>
  </si>
  <si>
    <t>Pre-Insulated Pipe Supports - Technical Bid Evaluation</t>
  </si>
  <si>
    <t>Pre-Insulated Pipe Supports - Prepare &amp; Issue MRP</t>
  </si>
  <si>
    <t>Pre-Insulated Pipe Supports - LOR Preparation &amp; Approval</t>
  </si>
  <si>
    <t>Pre-Insulated Pipe Supports - Issue PO</t>
  </si>
  <si>
    <t>Pre-Insulated Pipe Supports - Manufacturing &amp; Delivery</t>
  </si>
  <si>
    <t>Pre-Insulated Pipe Supports - First Submission of Vendor Data</t>
  </si>
  <si>
    <t>Pre-Insulated Pipe Supports - Vendor Data Review</t>
  </si>
  <si>
    <t>Pre-Insulated Pipe Supports - Vendor Revising Data</t>
  </si>
  <si>
    <t>Pre-Insulated Pipe Supports - Final Vendor Data</t>
  </si>
  <si>
    <t>MR #</t>
  </si>
  <si>
    <t>Manual Valves (Flowlines)</t>
  </si>
  <si>
    <t>Description</t>
  </si>
  <si>
    <t>.00</t>
  </si>
  <si>
    <t>.01</t>
  </si>
  <si>
    <t>.02</t>
  </si>
  <si>
    <t>.03</t>
  </si>
  <si>
    <t>.04</t>
  </si>
  <si>
    <t>.05</t>
  </si>
  <si>
    <t>.06</t>
  </si>
  <si>
    <t>.07</t>
  </si>
  <si>
    <t>.08</t>
  </si>
  <si>
    <t>.09</t>
  </si>
  <si>
    <t>.10</t>
  </si>
  <si>
    <t>.11</t>
  </si>
  <si>
    <t>Forecast/Actual</t>
  </si>
  <si>
    <t>RFP Approval</t>
  </si>
  <si>
    <t>CBE</t>
  </si>
  <si>
    <t>TBE</t>
  </si>
  <si>
    <t>TBE Review</t>
  </si>
  <si>
    <t>MRP</t>
  </si>
  <si>
    <t>LOR</t>
  </si>
  <si>
    <t>MRP Review</t>
  </si>
  <si>
    <t>Award PO</t>
  </si>
  <si>
    <t>MRP Release</t>
  </si>
  <si>
    <t>Notes</t>
  </si>
  <si>
    <t>Baseline Finish</t>
  </si>
  <si>
    <t>Month Variance</t>
  </si>
  <si>
    <t>Baseline</t>
  </si>
  <si>
    <t>Previous Month</t>
  </si>
  <si>
    <t>High Pressure Valves (Flowlines)</t>
  </si>
  <si>
    <t>Finish Dates</t>
  </si>
  <si>
    <t>21-Jul-14 A</t>
  </si>
  <si>
    <t>14-Nov-14 A</t>
  </si>
  <si>
    <t>08-Sep-14 A</t>
  </si>
  <si>
    <t>CSA High Grade Steam Line Pipe MRQ - IFR (Execute)</t>
  </si>
  <si>
    <t>CSA High Grade Steam Line Pipe MRQ - IFQ</t>
  </si>
  <si>
    <t>24-Sep-14 A</t>
  </si>
  <si>
    <t>ERW Line Pipe MRQ - IFR (Execute)</t>
  </si>
  <si>
    <t>16-Sep-14 A</t>
  </si>
  <si>
    <t>ERW Line Pipe MRQ - IFQ</t>
  </si>
  <si>
    <t>01-Oct-14 A</t>
  </si>
  <si>
    <t>CSA Grade 359 Fittings and Flanges - MRQ - IFR (Execute)</t>
  </si>
  <si>
    <t>CSA Grade 359 Fittings and Flanges - MRQ - IFQ</t>
  </si>
  <si>
    <t>ERW Induction Bends MRQ - IFR (Execute)</t>
  </si>
  <si>
    <t>ERW Induction Bends MRQ - IFQ</t>
  </si>
  <si>
    <t>Pre-Insulated Pipe Supports MRQ - IFR (Execute)</t>
  </si>
  <si>
    <t>Pre-Insulated Pipe Supports MRQ - IFQ</t>
  </si>
  <si>
    <t>Previous Month End</t>
  </si>
  <si>
    <t>23-Sep-14 A</t>
  </si>
  <si>
    <t>17-Sep-14 A</t>
  </si>
  <si>
    <t>09-Sep-14 A</t>
  </si>
  <si>
    <t>30-Sep-14 A</t>
  </si>
  <si>
    <t>Postponed - Low Priority</t>
  </si>
  <si>
    <t>Waiting for Shoe Info</t>
  </si>
  <si>
    <t>11-Nov-14 A</t>
  </si>
  <si>
    <t>Manual Valves (Flowlines) - RFP Approval &amp; Issue to Vendors</t>
  </si>
  <si>
    <t>Manual Valves (Flowlines) - Technical Bid Evaluation</t>
  </si>
  <si>
    <t>Manual Valves (Flowlines) - Prepare &amp; Issue MRP</t>
  </si>
  <si>
    <t>Manual Valves (Flowlines) - LOR Preparation &amp; Approval</t>
  </si>
  <si>
    <t>Manual Valves (Flowlines) - Issue PO</t>
  </si>
  <si>
    <t>Manual Valves (Flowlines) - Manufacturing &amp; Delivery</t>
  </si>
  <si>
    <t>Manual Valves (Flowlines) - First Submission of Vendor Data</t>
  </si>
  <si>
    <t>Manual Valves (Flowlines) - Vendor Data Review</t>
  </si>
  <si>
    <t>Manual Valves (Flowlines) - Vendor Revising Data</t>
  </si>
  <si>
    <t>Manual Valves (Flowlines) - Final Vendor Data</t>
  </si>
  <si>
    <t>Manual Valves (Flowlines) MRQ - IFR (Execute)</t>
  </si>
  <si>
    <t>22-Sep-14 A</t>
  </si>
  <si>
    <t>21-Oct-14 A</t>
  </si>
  <si>
    <t>Manual Valves (Flowlines) MRQ - IFQ</t>
  </si>
  <si>
    <t>27-Oct-14 A</t>
  </si>
  <si>
    <t>18-Sep-14 A</t>
  </si>
  <si>
    <t>19-Sep-14 A</t>
  </si>
  <si>
    <t>09-Oct-14 A</t>
  </si>
  <si>
    <t>High Pressure Valves (Flowlines) - RFP Approval &amp; Issue to Vendors</t>
  </si>
  <si>
    <t>10-Oct-14 A</t>
  </si>
  <si>
    <t>31-Oct-14 A</t>
  </si>
  <si>
    <t>03-Nov-14 A</t>
  </si>
  <si>
    <t>05-Nov-14 A</t>
  </si>
  <si>
    <t>High Pressure Valves (Flowlines) - Technical Bid Evaluation</t>
  </si>
  <si>
    <t>High Pressure Valves (Flowlines) - Prepare &amp; Issue MRP</t>
  </si>
  <si>
    <t>High Pressure Valves (Flowlines) - LOR Preparation &amp; Approval</t>
  </si>
  <si>
    <t>High Pressure Valves (Flowlines) - Issue PO</t>
  </si>
  <si>
    <t>High Pressure Valves (Flowlines) - Manufacturing &amp; Delivery</t>
  </si>
  <si>
    <t>High Pressure Valves (Flowlines) - First Submission of Vendor Data</t>
  </si>
  <si>
    <t>High Pressure Valves (Flowlines) - Vendor Data Review</t>
  </si>
  <si>
    <t>High Pressure Valves (Flowlines) - Vendor Revising Data</t>
  </si>
  <si>
    <t>High Pressure Valves (Flowlines) - Final Vendor Data</t>
  </si>
  <si>
    <t>High Pressure Valves (Flowlines) MRQ - IFR (Execute)</t>
  </si>
  <si>
    <t>25-Jul-14 A</t>
  </si>
  <si>
    <t>28-Jul-14 A</t>
  </si>
  <si>
    <t>18-Aug-14 A</t>
  </si>
  <si>
    <t>High Pressure Valves (Flowlines) MRQ - IFQ</t>
  </si>
  <si>
    <t>19-Aug-14 A</t>
  </si>
  <si>
    <t>22-Aug-14 A</t>
  </si>
  <si>
    <t>High Pressure Valves (Flowlines) MRQ - Re-IFQ</t>
  </si>
  <si>
    <t>15-Sep-14 A</t>
  </si>
  <si>
    <t>Waiting for quotes on valves changes</t>
  </si>
  <si>
    <t>.R3</t>
  </si>
  <si>
    <t>.R2</t>
  </si>
  <si>
    <t>.R1</t>
  </si>
  <si>
    <t>MR IFR</t>
  </si>
  <si>
    <t>MR Review</t>
  </si>
  <si>
    <t>MR IFQ</t>
  </si>
  <si>
    <t>Step</t>
  </si>
  <si>
    <t>ERW Line Pipe</t>
  </si>
  <si>
    <t>CSA High Grade Steam Line Pipe</t>
  </si>
  <si>
    <t>CSA High Grade Steam Fittings and Flanges</t>
  </si>
  <si>
    <t>CSA High Grade Steam Fittings and Flanges - MRQ - IFR (Execute)</t>
  </si>
  <si>
    <t>06-Oct-14 A</t>
  </si>
  <si>
    <t>27-Nov-14 A</t>
  </si>
  <si>
    <t>CSA High Grade Steam Fittings and Flanges - MRQ - IFQ</t>
  </si>
  <si>
    <t>CSA Grade 359 Fittings and Flanges</t>
  </si>
  <si>
    <t>ERW Induction Bends</t>
  </si>
  <si>
    <t>Civil Wellpads MTO Update</t>
  </si>
  <si>
    <t xml:space="preserve">  KEY MILESTONES</t>
  </si>
  <si>
    <t>Kick-Off EXECUTE Flowlines Phase</t>
  </si>
  <si>
    <t>Flowlines POs Issued (Pipe, Valves &amp; Fittings)</t>
  </si>
  <si>
    <t>EXECUTE Flowlines Complete</t>
  </si>
  <si>
    <t>Structural POs Issued</t>
  </si>
  <si>
    <t>60% 3D Model Review - Flowlines (90% Civil) - Delayed (CN-010)</t>
  </si>
  <si>
    <t>08-Oct-14 A</t>
  </si>
  <si>
    <t>90% 3D Model Review - Flowlines (100% Civil) - Delayed (CN-018)</t>
  </si>
  <si>
    <t>Flowlines Materials Received at Site</t>
  </si>
  <si>
    <t>Flowlines Final Vendor Data</t>
  </si>
  <si>
    <t>Interim 3D Model Review - Flowlines - Added (CN-018)</t>
  </si>
  <si>
    <t>10-Dec-14 A</t>
  </si>
  <si>
    <t xml:space="preserve">  PROJECT MANAGEMENT &amp; SERVICES</t>
  </si>
  <si>
    <t xml:space="preserve">    Project Management</t>
  </si>
  <si>
    <t xml:space="preserve">      General</t>
  </si>
  <si>
    <t>Project Management EXECUTE Flowlines General Activities</t>
  </si>
  <si>
    <t>Project Engineering EXECUTE Flowlines General Activities</t>
  </si>
  <si>
    <t>Project Administration EXECUTE Flowlines General Activities - Reduced (CN-012)</t>
  </si>
  <si>
    <t>Flowlines Site Visits</t>
  </si>
  <si>
    <t>EAS EXECUTE Flowlines General Activities - Reduced (CN-012)</t>
  </si>
  <si>
    <t xml:space="preserve">      Close Out</t>
  </si>
  <si>
    <t>EXECUTE Flowlines Close Out PMT - Increased (CN-022)</t>
  </si>
  <si>
    <t>EXECUTE Flowlines Close Out Engineering - Increased (CN-022)</t>
  </si>
  <si>
    <t xml:space="preserve">      Change Management</t>
  </si>
  <si>
    <t>PMT LOE Additional Activities (CN-024) General Activities</t>
  </si>
  <si>
    <t xml:space="preserve">    Quality Assurance</t>
  </si>
  <si>
    <t>Quality Assurance EXECUTE Flowlines General Activities</t>
  </si>
  <si>
    <t>External Quality Audit 1 - Budget Transfer (CN-022)</t>
  </si>
  <si>
    <t>01-Dec-14 A</t>
  </si>
  <si>
    <t>12-Dec-14 A</t>
  </si>
  <si>
    <t>External Quality Audit 2 - Budget Transfer (CN-022)</t>
  </si>
  <si>
    <t>08-Dec-14 A</t>
  </si>
  <si>
    <t>19-Dec-14 A</t>
  </si>
  <si>
    <t>External Quality Audit 3 - Budget Transfer (CN-022)</t>
  </si>
  <si>
    <t>External Quality Audit 4 - Budget Transfer (CN-022)</t>
  </si>
  <si>
    <t>Internal Quality Assurance Audit - Budget Transfer (CN-022)</t>
  </si>
  <si>
    <t>Performance Feedback Survey and Report - Budget Transfer (CN-022)</t>
  </si>
  <si>
    <t>HSE EXECUTE Flowlines General Activities</t>
  </si>
  <si>
    <t>17-Nov-14 A</t>
  </si>
  <si>
    <t xml:space="preserve">    Project Controls</t>
  </si>
  <si>
    <t>Project Controls EXECUTE Flowlines General Activities</t>
  </si>
  <si>
    <t>Project Baseline Package (Flowlines)</t>
  </si>
  <si>
    <t>20-Oct-14 A</t>
  </si>
  <si>
    <t>Estimating EXECUTE Flowlines General Activities</t>
  </si>
  <si>
    <t>02-Sep-14 A</t>
  </si>
  <si>
    <t xml:space="preserve">      Key Quantities Updates</t>
  </si>
  <si>
    <t>Key Quantities Update (60% Model IFI Flowlines)</t>
  </si>
  <si>
    <t>18-Dec-14 A</t>
  </si>
  <si>
    <t>Key Quantities Update (IFC Flowlines)</t>
  </si>
  <si>
    <t>Flowline Elevation Change (CN-009)</t>
  </si>
  <si>
    <t>Pad 104 and 105 Valve Station (CN-001)</t>
  </si>
  <si>
    <t>15-Dec-14 A</t>
  </si>
  <si>
    <t>Reduction of Block and Bleed Valves (CN-014)</t>
  </si>
  <si>
    <t>Top of Steel Changes - TIC Estimate (CN-018)</t>
  </si>
  <si>
    <t>05-Jan-15 A</t>
  </si>
  <si>
    <t>09-Jan-15 A</t>
  </si>
  <si>
    <t xml:space="preserve">    Document Controls</t>
  </si>
  <si>
    <t>Document Control EXECUTE Flowlines General Activities</t>
  </si>
  <si>
    <t>PMT LOE Addition (CN-024) General Activities</t>
  </si>
  <si>
    <t xml:space="preserve">  ENGINEERING &amp; DESIGN</t>
  </si>
  <si>
    <t xml:space="preserve">    Process</t>
  </si>
  <si>
    <t>Process Engineering EXECUTE Flowlines General Activities</t>
  </si>
  <si>
    <t>25-Aug-14 A</t>
  </si>
  <si>
    <t xml:space="preserve">      P&amp;IDs</t>
  </si>
  <si>
    <t>Flowlines P&amp;IDs &amp; LDT - IFC</t>
  </si>
  <si>
    <t>Flowlines P&amp;IDs &amp; LDT Update (CN-021)</t>
  </si>
  <si>
    <t>Condensate Accumulation Study (CN-016)</t>
  </si>
  <si>
    <t>Battery Limit Conditions for JF3 CPF Option (CN-026)</t>
  </si>
  <si>
    <t>17-Dec-14 A</t>
  </si>
  <si>
    <t xml:space="preserve">    Mechanical</t>
  </si>
  <si>
    <t xml:space="preserve">      Stress</t>
  </si>
  <si>
    <t>Flowlines Stress Analysis (CN-013 Budget Tranfer to 3rd Party)</t>
  </si>
  <si>
    <t xml:space="preserve">      Lists</t>
  </si>
  <si>
    <t xml:space="preserve">    Piping</t>
  </si>
  <si>
    <t>Piping Design EXECUTE Flowlines General Activities - Reduced (CN-020)</t>
  </si>
  <si>
    <t xml:space="preserve">      Specs</t>
  </si>
  <si>
    <t>Piping Standards &amp; Details - Reduced (CN-020)</t>
  </si>
  <si>
    <t xml:space="preserve">      Plan Drawings</t>
  </si>
  <si>
    <t xml:space="preserve">      MTOs</t>
  </si>
  <si>
    <t xml:space="preserve">      ISOs</t>
  </si>
  <si>
    <t xml:space="preserve">      EWPs</t>
  </si>
  <si>
    <t xml:space="preserve">      Model Development (Blowcases) - On Hold</t>
  </si>
  <si>
    <t>60% Piping Model Development (Blowcases) - Reduced (CN-020)</t>
  </si>
  <si>
    <t>17-Oct-14 A</t>
  </si>
  <si>
    <t xml:space="preserve">    Structural</t>
  </si>
  <si>
    <t>Structural EXECUTE Flowlines General Activities</t>
  </si>
  <si>
    <t xml:space="preserve">      Model Development (Flowlines)</t>
  </si>
  <si>
    <t>60% Structural Model Development (Flowlines)</t>
  </si>
  <si>
    <t>07-Oct-14 A</t>
  </si>
  <si>
    <t>90% Structural Model Development (Flowlines)</t>
  </si>
  <si>
    <t xml:space="preserve">      Piling &amp; Steel Drawings</t>
  </si>
  <si>
    <t>Flowlines Piling Drawings - IFR (Execute)</t>
  </si>
  <si>
    <t>Flowlines Pipe Support Drawings - IFR (Execute)</t>
  </si>
  <si>
    <t>Road Crossing Drawings - IFR (Execute)</t>
  </si>
  <si>
    <t>Animal Crossing Drawings - IFR (Execute)</t>
  </si>
  <si>
    <t>Flowlines Valve Access Platform Drawings - IFR (Execute)</t>
  </si>
  <si>
    <t>Structural Engineering EWPs (Flowlines) - IFR (Execute)</t>
  </si>
  <si>
    <t>Flowlines Piling Drawings - IFC - Reduced (CN-020)</t>
  </si>
  <si>
    <t>Structural Engineering EWPs (Flowlines) - IFC</t>
  </si>
  <si>
    <t>Flowlines Pipe Support Drawings - IFC</t>
  </si>
  <si>
    <t>Road Crossing Drawings - IFC</t>
  </si>
  <si>
    <t>Animal Crossing Drawings - IFC</t>
  </si>
  <si>
    <t>Flowlines Valve Access Platform Drawings - IFC</t>
  </si>
  <si>
    <t>Flowlines Structural Calculation Reports - IFC</t>
  </si>
  <si>
    <t>Structural Key Quantities Update (IFR Flowlines)</t>
  </si>
  <si>
    <t>06-Nov-14 A</t>
  </si>
  <si>
    <t>26-Nov-14 A</t>
  </si>
  <si>
    <t>Structural Key Quantities Update (IFC Flowlines)</t>
  </si>
  <si>
    <t>Structural Steel for Flowlines MRQ - IFR (Execute)</t>
  </si>
  <si>
    <t>Structural Steel for Flowlines MRQ - IFQ</t>
  </si>
  <si>
    <t>North Access Road and Landfill Access Road (CN-007 from Early EXECUTE)</t>
  </si>
  <si>
    <t>Flowline ORI Requirements (CN-003)</t>
  </si>
  <si>
    <t>Flowlines Valve Station Removal (CN-005)</t>
  </si>
  <si>
    <t>Road Crossing at 7-2 Booster Station (CN-004)</t>
  </si>
  <si>
    <t>28-Nov-14 A</t>
  </si>
  <si>
    <t>Top of Steel Changes - Model (CN-018)</t>
  </si>
  <si>
    <t>Pipe Support Change - Model (CN-007)</t>
  </si>
  <si>
    <t>Top of Steel Changes - Drawings (CN-018)</t>
  </si>
  <si>
    <t>Pipe Support Change - Drawings (CN-007)</t>
  </si>
  <si>
    <t xml:space="preserve">    Electrical</t>
  </si>
  <si>
    <t>Electrical EXECUTE Flowlines General Activities - Reduced</t>
  </si>
  <si>
    <t xml:space="preserve">      Drawings</t>
  </si>
  <si>
    <t xml:space="preserve">    Instrumentation</t>
  </si>
  <si>
    <t xml:space="preserve">      Index</t>
  </si>
  <si>
    <t xml:space="preserve">    Flowlines</t>
  </si>
  <si>
    <t>Flowlines EXECUTE General Activities</t>
  </si>
  <si>
    <t>Flowlines Material Specification</t>
  </si>
  <si>
    <t>Flowlines ABSA Application</t>
  </si>
  <si>
    <t>Flowlines General Drawings - IFR (Execute)</t>
  </si>
  <si>
    <t>Flowlines General Drawings - IFC</t>
  </si>
  <si>
    <t>Flowlines General Arrangement Drawings - IFR - Reduced (CN-018)</t>
  </si>
  <si>
    <t>Flowlines Plan and Profile Drawings - IFR (Execute)</t>
  </si>
  <si>
    <t>Flowlines ROW Sections Drawings - IFR (Execute)</t>
  </si>
  <si>
    <t>Flowlines Loop Details Drawings - IFR (Execute)</t>
  </si>
  <si>
    <t>Flowlines Sections and Details Drawings - IFR (Execute)</t>
  </si>
  <si>
    <t>16-Dec-14 A</t>
  </si>
  <si>
    <t>Flowlines Typical Drawings - IFR (Execute)</t>
  </si>
  <si>
    <t>Flowlines Bend Schedules - IFR (Execute)</t>
  </si>
  <si>
    <t>Top of Steel Development</t>
  </si>
  <si>
    <t>21-Nov-14 A</t>
  </si>
  <si>
    <t>Flowlines General Arrangement Drawings - IFC</t>
  </si>
  <si>
    <t>Flowlines Plan and Profile Drawings - IFC</t>
  </si>
  <si>
    <t>Flowlines ROW Sections Drawings - IFC</t>
  </si>
  <si>
    <t>Flowlines Loop Details Drawings - IFC</t>
  </si>
  <si>
    <t>Flowlines Sections and Details Drawings - IFC</t>
  </si>
  <si>
    <t>Flowlines Typical Drawings - IFC</t>
  </si>
  <si>
    <t>Flowlines Bend Schedules - IFC</t>
  </si>
  <si>
    <t>Location Specific Plan Drawings (Blowcases) - IFR (Execute) - Budget Transfer (CN-020)</t>
  </si>
  <si>
    <t>Location Specific Plan Drawings (Blowcases) - IFC - Budget Transfer (CN-020)</t>
  </si>
  <si>
    <t>Location Specific ISOs (Blowcases) - IFC - Budget Transfer (CN-020)</t>
  </si>
  <si>
    <t>Flowlines Lists - IFR (Execute)</t>
  </si>
  <si>
    <t>Flowlines Lists - IFC</t>
  </si>
  <si>
    <t>Flowlines Key Quantities Update (IFR Flowlines)</t>
  </si>
  <si>
    <t>24-Nov-14 A</t>
  </si>
  <si>
    <t>Flowlines Key Quantities Update (IFC Flowlines)</t>
  </si>
  <si>
    <t>Flowlines EWPs - IFR</t>
  </si>
  <si>
    <t>Flowlines EWPs - IFC</t>
  </si>
  <si>
    <t>60% Flowlines Model Development</t>
  </si>
  <si>
    <t>90% Flowlines Model Development</t>
  </si>
  <si>
    <t>25-Nov-14 A</t>
  </si>
  <si>
    <t>ASME Pipe &amp; Fittings MRQ - IFR (Execute)</t>
  </si>
  <si>
    <t>ASME Pipe &amp; Fittings MRQ - IFQ</t>
  </si>
  <si>
    <t>11-Dec-14 A</t>
  </si>
  <si>
    <t>12-Jan-15 A</t>
  </si>
  <si>
    <t>13-Jan-15 A</t>
  </si>
  <si>
    <t>North Access Road and Landfill Access Road (Early EXECUTE CN-007)</t>
  </si>
  <si>
    <t>High Pressure Valve MR Transfer (CN-008)</t>
  </si>
  <si>
    <t>Future Tie-In Design Study (CN-017)</t>
  </si>
  <si>
    <t>Top of Steel Changes - Adjustment (CN-018)</t>
  </si>
  <si>
    <t>Top of Steel Changes - Plan and Profile Drawings (CN-018)</t>
  </si>
  <si>
    <t>Top of Steel Changes - General Arrangement Drawings (CN-018)</t>
  </si>
  <si>
    <t>Pipe Support Change (CN-007)</t>
  </si>
  <si>
    <t xml:space="preserve">    Civil Earthworks</t>
  </si>
  <si>
    <t>Civil Earthworks EXECUTE Flowlines General Activities</t>
  </si>
  <si>
    <t>Proposed Legal Boundary Plan - Re-IFU</t>
  </si>
  <si>
    <t>Bulk Earthworks EWP - IFR (Execute)</t>
  </si>
  <si>
    <t>Bulk Earthworks EWP - IFC</t>
  </si>
  <si>
    <t xml:space="preserve">      Wellpads</t>
  </si>
  <si>
    <t>29-Aug-14 A</t>
  </si>
  <si>
    <t>Civil Wellpads Drawings - IFC</t>
  </si>
  <si>
    <t>Wellpads Calculations Report</t>
  </si>
  <si>
    <t xml:space="preserve">      Civil Model Development (Wellpads)</t>
  </si>
  <si>
    <t>90% Civil 3D Model (Wellpads)</t>
  </si>
  <si>
    <t xml:space="preserve">      Clearing and Grubbing (Removed CN-015)</t>
  </si>
  <si>
    <t>Civil Clearing and Grubbing Drawings - IFR (Execute) - Reduced (CN-015)</t>
  </si>
  <si>
    <t>03-Oct-14 A</t>
  </si>
  <si>
    <t xml:space="preserve">      Access Roads and FL Corridor</t>
  </si>
  <si>
    <t>Civil Flowline Corridor Drawings - IFR (Execute)</t>
  </si>
  <si>
    <t>10-Sep-14 A</t>
  </si>
  <si>
    <t>Civil Flowline Corridor Drawings - IFC</t>
  </si>
  <si>
    <t>Access Roads &amp; FL Corridor MTO Update</t>
  </si>
  <si>
    <t>Acess Roads &amp; Flowline Corridor Calculations</t>
  </si>
  <si>
    <t xml:space="preserve">      Civil Model Development (Corridor)</t>
  </si>
  <si>
    <t>90% Civil 3D Model (Corridor)</t>
  </si>
  <si>
    <t xml:space="preserve">      Road Signage</t>
  </si>
  <si>
    <t>Civil Road Signage Drawings - IFR (Execute)</t>
  </si>
  <si>
    <t>11-Sep-14 A</t>
  </si>
  <si>
    <t>24-Oct-14 A</t>
  </si>
  <si>
    <t>Signage EWP - IFR (Execute)</t>
  </si>
  <si>
    <t>07-Nov-14 A</t>
  </si>
  <si>
    <t>Civil Road Signage Drawings - IFC</t>
  </si>
  <si>
    <t>Signage EWP - IFC</t>
  </si>
  <si>
    <t xml:space="preserve">      Tank Containment (Removed CN-019)</t>
  </si>
  <si>
    <t>CPF South Access Road Shift (CN-002)</t>
  </si>
  <si>
    <t xml:space="preserve">  PROCUREMENT</t>
  </si>
  <si>
    <t xml:space="preserve">    General</t>
  </si>
  <si>
    <t>Structural Steel for Flowlines - RFP Approval &amp; Issue to Vendors</t>
  </si>
  <si>
    <t>Structural Steel for Flowlines - Technical Bid Evaluation</t>
  </si>
  <si>
    <t>Structural Steel for Flowlines - Prepare &amp; Issue MRP</t>
  </si>
  <si>
    <t>Structural Steel for Flowlines - LOR Preparation &amp; Approval</t>
  </si>
  <si>
    <t>Structural Steel for Flowlines - Issue PO</t>
  </si>
  <si>
    <t>Structural Steel for Flowlines - Manufacturing &amp; Delivery</t>
  </si>
  <si>
    <t>Structural Steel for Flowlines - First Submission of Shop Drawings</t>
  </si>
  <si>
    <t>Structural Steel for Flowlines - Shop Drawings Review</t>
  </si>
  <si>
    <t>Structural Steel for Flowlines - Vendor Revising Drawings</t>
  </si>
  <si>
    <t>Structural Steel for Flowlines - Code 1/2 Shop Drawings</t>
  </si>
  <si>
    <t>18-Nov-14 A</t>
  </si>
  <si>
    <t>02-Dec-14 A</t>
  </si>
  <si>
    <t>ASME Pipe &amp; Fittings - RFP Approval &amp; Issue to Vendors</t>
  </si>
  <si>
    <t>ASME Pipe &amp; Fittings - Technical Bid Evaluation</t>
  </si>
  <si>
    <t>ASME Pipe &amp; Fittings - Prepare &amp; Issue MRP</t>
  </si>
  <si>
    <t>ASME Pipe &amp; Fittings - LOR Preparation &amp; Approval</t>
  </si>
  <si>
    <t>ASME Pipe &amp; Fittings - Issue PO</t>
  </si>
  <si>
    <t>ASME Pipe &amp; Fittings - Manufacturing &amp; Delivery</t>
  </si>
  <si>
    <t>ASME Pipe &amp; Fittings - First Submission of Vendor Data</t>
  </si>
  <si>
    <t>ASME Pipe &amp; Fittings - Vendor Data Review</t>
  </si>
  <si>
    <t>ASME Pipe &amp; Fittings - Vendor Revising Data</t>
  </si>
  <si>
    <t>ASME Pipe &amp; Fittings - Final Vendor Data</t>
  </si>
  <si>
    <t>.20</t>
  </si>
  <si>
    <t>Manufacturing &amp; Delivery</t>
  </si>
  <si>
    <t>.30</t>
  </si>
  <si>
    <t>.60</t>
  </si>
  <si>
    <t>Vendor Data 1st Submision</t>
  </si>
  <si>
    <t>Vendor Data Final Code 1</t>
  </si>
  <si>
    <t>MR Release</t>
  </si>
  <si>
    <t>MRQ Package</t>
  </si>
  <si>
    <t>Proposal Received</t>
  </si>
  <si>
    <t>Comments</t>
  </si>
  <si>
    <t>Re-issued Rev. C</t>
  </si>
  <si>
    <t>Rev.A</t>
  </si>
  <si>
    <t>ASME Pipe &amp; Fittings</t>
  </si>
  <si>
    <t>Pre-Insulated Pipe Supports</t>
  </si>
  <si>
    <t xml:space="preserve">Structural Steel for Flowlines </t>
  </si>
  <si>
    <t>Vendor Data Review</t>
  </si>
  <si>
    <t>.40</t>
  </si>
  <si>
    <t>EXECUTE Flowlines</t>
  </si>
  <si>
    <t>Flowlines Piling Drawings - Client Review</t>
  </si>
  <si>
    <t>Flowlines Pipe Support Drawings - Client Review</t>
  </si>
  <si>
    <t>Road Crossing Drawings - Client Review</t>
  </si>
  <si>
    <t>Animal Crossing Drawings - Client Review</t>
  </si>
  <si>
    <t>Flowlines Valve Access Platform Drawings - Client Review</t>
  </si>
  <si>
    <t>Structural Engineering EWPs (Flowlines) - Client Review</t>
  </si>
  <si>
    <t>Structural Steel for Flowlines MRQ - Client Review</t>
  </si>
  <si>
    <t>Flowlines Sections and Details Drawings - Client Review</t>
  </si>
  <si>
    <t>Flowlines Bend Schedules - Client Review</t>
  </si>
  <si>
    <t>Flowlines General Arrangement Drawings - Client Review</t>
  </si>
  <si>
    <t>Flowlines Loop Details Drawings - Client Review</t>
  </si>
  <si>
    <t>Flowlines Typical Drawings - Client Review</t>
  </si>
  <si>
    <t>Flowlines General Drawings - Client Review</t>
  </si>
  <si>
    <t>Flowlines ROW Sections Drawings - Client Review</t>
  </si>
  <si>
    <t>Flowlines Plan and Profile Drawings - Client Review</t>
  </si>
  <si>
    <t>Location Specific Plan Drawings (Blowcases) - Client Review - Transfer (CN-020)</t>
  </si>
  <si>
    <t>Flowlines Lists - Client Review</t>
  </si>
  <si>
    <t>Flowlines EWPs - Client Review</t>
  </si>
  <si>
    <t>Manual Valves (Flowlines) MRQ - Client Review</t>
  </si>
  <si>
    <t>High Pressure Valves (Flowlines) MRQ - Client Review</t>
  </si>
  <si>
    <t>CSA High Grade Steam Line Pipe MRQ - Client Review</t>
  </si>
  <si>
    <t>ERW Line Pipe MRQ - Client Review</t>
  </si>
  <si>
    <t>ASME Pipe &amp; Fittings MRQ - Client Review</t>
  </si>
  <si>
    <t>CSA High Grade Steam Fittings and Flanges - MRQ - Client Review</t>
  </si>
  <si>
    <t>CSA Grade 359 Fittings and Flanges - MRQ - Client Review</t>
  </si>
  <si>
    <t>ERW Induction Bends MRQ - Client Review</t>
  </si>
  <si>
    <t>Pre-Insulated Pipe Supports  MRQ - Client Review</t>
  </si>
  <si>
    <t>Bulk Earthworks EWP - Client Review</t>
  </si>
  <si>
    <t>Civil Wellpads Drawings - Client Review</t>
  </si>
  <si>
    <t>Civil Flowline Corridor Drawings -  Client Review</t>
  </si>
  <si>
    <t>Civil Road Signage Drawings - Client Review</t>
  </si>
  <si>
    <t>Signage EWP - Client Review</t>
  </si>
  <si>
    <t>Structural Steel for Flowlines - MR Release to Client Eng</t>
  </si>
  <si>
    <t>Structural Steel for Flowlines - MR Release to Client Proc - Prepare MRQ Package</t>
  </si>
  <si>
    <t>Structural Steel for Flowlines - Proposal Received by Client Proc</t>
  </si>
  <si>
    <t>Structural Steel for Flowlines - Commercial Bid Evaluation by Client Proc</t>
  </si>
  <si>
    <t>Structural Steel for Flowlines - Review Technical Bid Evaluation by Client Eng</t>
  </si>
  <si>
    <t>Structural Steel for Flowlines - MRP Review by Client Eng</t>
  </si>
  <si>
    <t>Structural Steel for Flowlines - MRP Release to Client Proc - Prepare PO</t>
  </si>
  <si>
    <t>Manual Valves (Flowlines) - MR Release to Client Eng</t>
  </si>
  <si>
    <t>Manual Valves (Flowlines) - MR Release to Client Proc - Prepare MRQ Package</t>
  </si>
  <si>
    <t>Manual Valves (Flowlines) - Proposal Received by Client Proc</t>
  </si>
  <si>
    <t>Manual Valves (Flowlines) - Commercial Bid Evaluation by Client Proc</t>
  </si>
  <si>
    <t>Manual Valves (Flowlines) - Review Technical Bid Evaluation by Client Eng</t>
  </si>
  <si>
    <t>Manual Valves (Flowlines) - MRP Review by Client Eng</t>
  </si>
  <si>
    <t>Manual Valves (Flowlines) - MRP Release to Client Proc - Prepare PO</t>
  </si>
  <si>
    <t>High Pressure Valves (Flowlines) - MR Release to Client Eng</t>
  </si>
  <si>
    <t>High Pressure Valves (Flowlines) - MR Release to Client Proc - Prepare MRQ Package</t>
  </si>
  <si>
    <t>High Pressure Valves (Flowlines) - Proposal Received by Client Proc</t>
  </si>
  <si>
    <t>High Pressure Valves (Flowlines) - Commercial Bid Evaluation by Client Proc</t>
  </si>
  <si>
    <t>High Pressure Valves (Flowlines) - Review Technical Bid Evaluation by Client Eng</t>
  </si>
  <si>
    <t>High Pressure Valves (Flowlines) - MRP Review by Client Eng</t>
  </si>
  <si>
    <t>High Pressure Valves (Flowlines) - MRP Release to Client Proc - Prepare PO</t>
  </si>
  <si>
    <t>CSA High Grade Steam Line Pipe - MR Release to Client Eng</t>
  </si>
  <si>
    <t>CSA High Grade Steam Line Pipe - MR Release to Client Proc - Prepare MRQ Package</t>
  </si>
  <si>
    <t>CSA High Grade Steam Line Pipe - Proposal Received by Client Proc</t>
  </si>
  <si>
    <t>CSA High Grade Steam Line Pipe - Commercial Bid Evaluation by Client Proc</t>
  </si>
  <si>
    <t>CSA High Grade Steam Line Pipe - Review Technical Bid Evaluation by Client Eng</t>
  </si>
  <si>
    <t>CSA High Grade Steam Line Pipe - MRP Review by Client Eng</t>
  </si>
  <si>
    <t>CSA High Grade Steam Line Pipe - MRP Release to Client Proc - Prepare PO</t>
  </si>
  <si>
    <t>ERW Line Pipe - MR Release to Client Eng</t>
  </si>
  <si>
    <t>ERW Line Pipe - MR Release to Client Proc - Prepare MRQ Package</t>
  </si>
  <si>
    <t>ERW Line Pipe - Proposal Received by Client Proc</t>
  </si>
  <si>
    <t>ERW Line Pipe - Commercial Bid Evaluation by Client Proc</t>
  </si>
  <si>
    <t>ERW Line Pipe - Review Technical Bid Evaluation by Client Eng</t>
  </si>
  <si>
    <t>ERW Line Pipe - MRP Review by Client Eng</t>
  </si>
  <si>
    <t>ERW Line Pipe - MRP Release to Client Proc - Prepare PO</t>
  </si>
  <si>
    <t>ASME Pipe &amp; Fittings - MR Release to Client Eng</t>
  </si>
  <si>
    <t>ASME Pipe &amp; Fittings - MR Release to Client Proc - Prepare MRQ Package</t>
  </si>
  <si>
    <t>ASME Pipe &amp; Fittings - Proposal Received by Client Proc</t>
  </si>
  <si>
    <t>ASME Pipe &amp; Fittings - Commercial Bid Evaluation by Client Proc</t>
  </si>
  <si>
    <t>ASME Pipe &amp; Fittings - Review Technical Bid Evaluation by Client Eng</t>
  </si>
  <si>
    <t>ASME Pipe &amp; Fittings - MRP Review by Client Eng</t>
  </si>
  <si>
    <t>ASME Pipe &amp; Fittings - MRP Release to Client Proc - Prepare PO</t>
  </si>
  <si>
    <t>CSA High Grade Steam Fittings and Flanges - MR Release to Client Eng</t>
  </si>
  <si>
    <t>CSA High Grade Steam Fittings and Flanges - MR Release to Client Proc - Prepare MRQ Package</t>
  </si>
  <si>
    <t>CSA High Grade Steam Fittings and Flanges - Proposal Received by Client Proc</t>
  </si>
  <si>
    <t>CSA High Grade Steam Fittings and Flanges - Commercial Bid Evaluation by Client Proc</t>
  </si>
  <si>
    <t>CSA High Grade Steam Fittings and Flanges - Review Technical Bid Evaluation by Client Eng</t>
  </si>
  <si>
    <t>CSA High Grade Steam Fittings and Flanges - MRP Review by Client Eng</t>
  </si>
  <si>
    <t>CSA High Grade Steam Fittings and Flanges - MRP Release to Client Proc - Prepare PO</t>
  </si>
  <si>
    <t>CSA Grade 359 Fittings and Flanges - MR Release to Client Eng</t>
  </si>
  <si>
    <t>CSA Grade 359 Fittings and Flanges - MR Release to Client Proc - Prepare MRQ Package</t>
  </si>
  <si>
    <t>CSA Grade 359 Fittings and Flanges - Proposal Received by Client Proc</t>
  </si>
  <si>
    <t>CSA Grade 359 Fittings and Flanges - Commercial Bid Evaluation by Client Proc</t>
  </si>
  <si>
    <t>CSA Grade 359 Fittings and Flanges - Review Technical Bid Evaluation by Client Eng</t>
  </si>
  <si>
    <t>CSA Grade 359 Fittings and Flanges - MRP Review by Client Eng</t>
  </si>
  <si>
    <t>CSA Grade 359 Fittings and Flanges - MRP Release to Client Proc - Prepare PO</t>
  </si>
  <si>
    <t>ERW Induction Bends - MR Release to Client Eng</t>
  </si>
  <si>
    <t>ERW Induction Bends - MR Release to Client Proc - Prepare MRQ Package</t>
  </si>
  <si>
    <t>ERW Induction Bends - Proposal Received by Client Proc</t>
  </si>
  <si>
    <t>ERW Induction Bends - Commercial Bid Evaluation by Client Proc</t>
  </si>
  <si>
    <t>ERW Induction Bends - Review Technical Bid Evaluation by Client Eng</t>
  </si>
  <si>
    <t>ERW Induction Bends - MRP Review by Client Eng</t>
  </si>
  <si>
    <t>ERW Induction Bends - MRP Release to Client Proc - Prepare PO</t>
  </si>
  <si>
    <t>Pre-Insulated Pipe Supports - MR Release to Client Eng</t>
  </si>
  <si>
    <t>Pre-Insulated Pipe Supports - MR Release to Client Proc - Prepare MRQ Package</t>
  </si>
  <si>
    <t>Pre-Insulated Pipe Supports - Proposal Received by Client Proc</t>
  </si>
  <si>
    <t>Pre-Insulated Pipe Supports - Commercial Bid Evaluation by Client Proc</t>
  </si>
  <si>
    <t>Pre-Insulated Pipe Supports - Review Technical Bid Evaluation by Client Eng</t>
  </si>
  <si>
    <t>Pre-Insulated Pipe Supports - MRP Review by Client Eng</t>
  </si>
  <si>
    <t>Pre-Insulated Pipe Supports - MRP Release to Client Proc - Prepare PO</t>
  </si>
  <si>
    <t xml:space="preserve">    FL-KM1010</t>
  </si>
  <si>
    <t xml:space="preserve">    FL-KM1160</t>
  </si>
  <si>
    <t xml:space="preserve">    FL-KM1200</t>
  </si>
  <si>
    <t xml:space="preserve">    FL-KM1170</t>
  </si>
  <si>
    <t xml:space="preserve">    FL-KM1030</t>
  </si>
  <si>
    <t xml:space="preserve">    FL-KM1020</t>
  </si>
  <si>
    <t xml:space="preserve">    FL-KM1050</t>
  </si>
  <si>
    <t xml:space="preserve">    FL-KM1190</t>
  </si>
  <si>
    <t xml:space="preserve">    FL-KM1180</t>
  </si>
  <si>
    <t xml:space="preserve">        FL-PM1000</t>
  </si>
  <si>
    <t xml:space="preserve">        FL-PM1020</t>
  </si>
  <si>
    <t xml:space="preserve">        FL-PM1100</t>
  </si>
  <si>
    <t xml:space="preserve">        FL-PM1180</t>
  </si>
  <si>
    <t xml:space="preserve">        FL-PM1120</t>
  </si>
  <si>
    <t xml:space="preserve">        FL-PM1200</t>
  </si>
  <si>
    <t xml:space="preserve">        FL-PM1050</t>
  </si>
  <si>
    <t xml:space="preserve">        FL-PM1060</t>
  </si>
  <si>
    <t xml:space="preserve">        FL-QA1000</t>
  </si>
  <si>
    <t xml:space="preserve">        FL-QA1100</t>
  </si>
  <si>
    <t xml:space="preserve">        FL-QA1010</t>
  </si>
  <si>
    <t xml:space="preserve">        FL-QA1020</t>
  </si>
  <si>
    <t xml:space="preserve">        FL-QA1030</t>
  </si>
  <si>
    <t xml:space="preserve">        FL-QA1040</t>
  </si>
  <si>
    <t xml:space="preserve">        FL-QA1080</t>
  </si>
  <si>
    <t xml:space="preserve">        FL-QA1060</t>
  </si>
  <si>
    <t xml:space="preserve">        FL-PC1000</t>
  </si>
  <si>
    <t xml:space="preserve">        FL-PC1040</t>
  </si>
  <si>
    <t xml:space="preserve">        FL-PC1010</t>
  </si>
  <si>
    <t xml:space="preserve">        FL-PC1030</t>
  </si>
  <si>
    <t xml:space="preserve">        FL-PC1050</t>
  </si>
  <si>
    <t xml:space="preserve">        FL-PC1060</t>
  </si>
  <si>
    <t xml:space="preserve">        FL-PC1070</t>
  </si>
  <si>
    <t xml:space="preserve">        FL-PC1080</t>
  </si>
  <si>
    <t xml:space="preserve">        FL-PC1090</t>
  </si>
  <si>
    <t xml:space="preserve">        FL-DC1000</t>
  </si>
  <si>
    <t xml:space="preserve">        FL-PM1190</t>
  </si>
  <si>
    <t xml:space="preserve">        FL-PR1000</t>
  </si>
  <si>
    <t xml:space="preserve">        FL-PR1010</t>
  </si>
  <si>
    <t xml:space="preserve">        FL-PR1030</t>
  </si>
  <si>
    <t xml:space="preserve">        FL-PR1060</t>
  </si>
  <si>
    <t xml:space="preserve">        FL-PR1040</t>
  </si>
  <si>
    <t xml:space="preserve">        FL-PR1050</t>
  </si>
  <si>
    <t xml:space="preserve">        FL-PR1070</t>
  </si>
  <si>
    <t xml:space="preserve">        FL-ME1080</t>
  </si>
  <si>
    <t xml:space="preserve">        FL-PI1040</t>
  </si>
  <si>
    <t xml:space="preserve">        FL-PI1080</t>
  </si>
  <si>
    <t xml:space="preserve">        FL-PI1280</t>
  </si>
  <si>
    <t xml:space="preserve">        FL-CS1040</t>
  </si>
  <si>
    <t xml:space="preserve">        FL-CS1110</t>
  </si>
  <si>
    <t xml:space="preserve">        FL-CS1120</t>
  </si>
  <si>
    <t xml:space="preserve">        FL-CS1400</t>
  </si>
  <si>
    <t xml:space="preserve">        FL-CS1410</t>
  </si>
  <si>
    <t xml:space="preserve">        FL-CS1440</t>
  </si>
  <si>
    <t xml:space="preserve">        FL-CS1420</t>
  </si>
  <si>
    <t xml:space="preserve">        FL-CS1430</t>
  </si>
  <si>
    <t xml:space="preserve">        FL-CS1510</t>
  </si>
  <si>
    <t xml:space="preserve">        FL-CS1530</t>
  </si>
  <si>
    <t xml:space="preserve">        FL-CS1560</t>
  </si>
  <si>
    <t xml:space="preserve">        FL-CS1580</t>
  </si>
  <si>
    <t xml:space="preserve">        FL-CS1600</t>
  </si>
  <si>
    <t xml:space="preserve">        FL-CS1610</t>
  </si>
  <si>
    <t xml:space="preserve">        FL-CS1620</t>
  </si>
  <si>
    <t xml:space="preserve">        FL-CS1630</t>
  </si>
  <si>
    <t xml:space="preserve">        FL-CS1540</t>
  </si>
  <si>
    <t xml:space="preserve">        FL-CS1550</t>
  </si>
  <si>
    <t xml:space="preserve">        FL-CS1920</t>
  </si>
  <si>
    <t xml:space="preserve">        FL-CS1460</t>
  </si>
  <si>
    <t xml:space="preserve">        FL-CS1590</t>
  </si>
  <si>
    <t xml:space="preserve">        FL-CS1520</t>
  </si>
  <si>
    <t xml:space="preserve">        FL-CS1080</t>
  </si>
  <si>
    <t xml:space="preserve">        FL-CS2190</t>
  </si>
  <si>
    <t xml:space="preserve">        FL-S101.R1</t>
  </si>
  <si>
    <t xml:space="preserve">        FL-S101.R2</t>
  </si>
  <si>
    <t xml:space="preserve">        FL-S101.R3</t>
  </si>
  <si>
    <t xml:space="preserve">        FL-CS1140</t>
  </si>
  <si>
    <t xml:space="preserve">        FL-CS1160</t>
  </si>
  <si>
    <t xml:space="preserve">        FL-CS1170</t>
  </si>
  <si>
    <t xml:space="preserve">        FL-CS1180</t>
  </si>
  <si>
    <t xml:space="preserve">        FL-CS1190</t>
  </si>
  <si>
    <t xml:space="preserve">        FL-CS2200</t>
  </si>
  <si>
    <t xml:space="preserve">        FL-CS1200</t>
  </si>
  <si>
    <t xml:space="preserve">        FL-CS2210</t>
  </si>
  <si>
    <t xml:space="preserve">        FL-CS1150</t>
  </si>
  <si>
    <t xml:space="preserve">        FL-EL1000</t>
  </si>
  <si>
    <t xml:space="preserve">        FL-FL1000</t>
  </si>
  <si>
    <t xml:space="preserve">        FL-FL1010</t>
  </si>
  <si>
    <t xml:space="preserve">        FL-FL1410</t>
  </si>
  <si>
    <t xml:space="preserve">        FL-FL1020</t>
  </si>
  <si>
    <t xml:space="preserve">        FL-FL1690</t>
  </si>
  <si>
    <t xml:space="preserve">        FL-FL2060</t>
  </si>
  <si>
    <t xml:space="preserve">        FL-FL2070</t>
  </si>
  <si>
    <t xml:space="preserve">        FL-FL2080</t>
  </si>
  <si>
    <t xml:space="preserve">        FL-FL2100</t>
  </si>
  <si>
    <t xml:space="preserve">        FL-FL2120</t>
  </si>
  <si>
    <t xml:space="preserve">        FL-FL2090</t>
  </si>
  <si>
    <t xml:space="preserve">        FL-FL2110</t>
  </si>
  <si>
    <t xml:space="preserve">        FL-FL2190</t>
  </si>
  <si>
    <t xml:space="preserve">        FL-FL2160</t>
  </si>
  <si>
    <t xml:space="preserve">        FL-FL2180</t>
  </si>
  <si>
    <t xml:space="preserve">        FL-FL2200</t>
  </si>
  <si>
    <t xml:space="preserve">        FL-FL2150</t>
  </si>
  <si>
    <t xml:space="preserve">        FL-FL2170</t>
  </si>
  <si>
    <t xml:space="preserve">        FL-FL2230</t>
  </si>
  <si>
    <t xml:space="preserve">        FL-FL2240</t>
  </si>
  <si>
    <t xml:space="preserve">        FL-FL2260</t>
  </si>
  <si>
    <t xml:space="preserve">        FL-FL1290</t>
  </si>
  <si>
    <t xml:space="preserve">        FL-FL2220</t>
  </si>
  <si>
    <t xml:space="preserve">        FL-FL1240</t>
  </si>
  <si>
    <t xml:space="preserve">        FL-FL2140</t>
  </si>
  <si>
    <t xml:space="preserve">        FL-FL2250</t>
  </si>
  <si>
    <t xml:space="preserve">        FL-FL2210</t>
  </si>
  <si>
    <t xml:space="preserve">        FL-FL2130</t>
  </si>
  <si>
    <t xml:space="preserve">        FL-PI1300</t>
  </si>
  <si>
    <t xml:space="preserve">        FL-PI1310</t>
  </si>
  <si>
    <t xml:space="preserve">        FL-PI1320</t>
  </si>
  <si>
    <t xml:space="preserve">        FL-PI1330</t>
  </si>
  <si>
    <t xml:space="preserve">        FL-FL1030</t>
  </si>
  <si>
    <t xml:space="preserve">        FL-FL1420</t>
  </si>
  <si>
    <t xml:space="preserve">        FL-FL1430</t>
  </si>
  <si>
    <t xml:space="preserve">        FL-FL1300</t>
  </si>
  <si>
    <t xml:space="preserve">        FL-FL1670</t>
  </si>
  <si>
    <t xml:space="preserve">        FL-FL1310</t>
  </si>
  <si>
    <t xml:space="preserve">        FL-FL1700</t>
  </si>
  <si>
    <t xml:space="preserve">        FL-FL1400</t>
  </si>
  <si>
    <t xml:space="preserve">        FL-FL1330</t>
  </si>
  <si>
    <t xml:space="preserve">        FL-FL1340</t>
  </si>
  <si>
    <t xml:space="preserve">        FL-L820.R1</t>
  </si>
  <si>
    <t xml:space="preserve">        FL-L820.R2</t>
  </si>
  <si>
    <t xml:space="preserve">        FL-L820.R3</t>
  </si>
  <si>
    <t xml:space="preserve">        FL-L821.R1</t>
  </si>
  <si>
    <t xml:space="preserve">        FL-L821.R2</t>
  </si>
  <si>
    <t xml:space="preserve">        FL-L821.R3</t>
  </si>
  <si>
    <t xml:space="preserve">        FL-L821.R4</t>
  </si>
  <si>
    <t xml:space="preserve">        FL-L831.R1</t>
  </si>
  <si>
    <t xml:space="preserve">        FL-L831.R2</t>
  </si>
  <si>
    <t xml:space="preserve">        FL-L831.R3</t>
  </si>
  <si>
    <t xml:space="preserve">        FL-L832.R1</t>
  </si>
  <si>
    <t xml:space="preserve">        FL-L832.R2</t>
  </si>
  <si>
    <t xml:space="preserve">        FL-L832.R3</t>
  </si>
  <si>
    <t xml:space="preserve">        FL-L833.R1</t>
  </si>
  <si>
    <t xml:space="preserve">        FL-L833.R2</t>
  </si>
  <si>
    <t xml:space="preserve">        FL-L833.R3</t>
  </si>
  <si>
    <t xml:space="preserve">        FL-L840.R1</t>
  </si>
  <si>
    <t xml:space="preserve">        FL-L840.R2</t>
  </si>
  <si>
    <t xml:space="preserve">        FL-L840.R3</t>
  </si>
  <si>
    <t xml:space="preserve">        FL-L841.R1</t>
  </si>
  <si>
    <t xml:space="preserve">        FL-L841.R2</t>
  </si>
  <si>
    <t xml:space="preserve">        FL-L841.R3</t>
  </si>
  <si>
    <t xml:space="preserve">        FL-L842.R1</t>
  </si>
  <si>
    <t xml:space="preserve">        FL-L842.R2</t>
  </si>
  <si>
    <t xml:space="preserve">        FL-L842.R3</t>
  </si>
  <si>
    <t xml:space="preserve">        FL-L850.R1</t>
  </si>
  <si>
    <t xml:space="preserve">        FL-L850.R2</t>
  </si>
  <si>
    <t xml:space="preserve">        FL-L850.R3</t>
  </si>
  <si>
    <t xml:space="preserve">        FL-FL2010</t>
  </si>
  <si>
    <t xml:space="preserve">        FL-FL2050</t>
  </si>
  <si>
    <t xml:space="preserve">        FL-FL2270</t>
  </si>
  <si>
    <t xml:space="preserve">        FL-FL2040</t>
  </si>
  <si>
    <t xml:space="preserve">        FL-FL2280</t>
  </si>
  <si>
    <t xml:space="preserve">        FL-FL2290</t>
  </si>
  <si>
    <t xml:space="preserve">        FL-FL2300</t>
  </si>
  <si>
    <t xml:space="preserve">        FL-FL2310</t>
  </si>
  <si>
    <t xml:space="preserve">        FL-FL2330</t>
  </si>
  <si>
    <t xml:space="preserve">        FL-FL2340</t>
  </si>
  <si>
    <t xml:space="preserve">        FL-FL2320</t>
  </si>
  <si>
    <t xml:space="preserve">        FL-FL2030</t>
  </si>
  <si>
    <t xml:space="preserve">        FL-CE1000</t>
  </si>
  <si>
    <t xml:space="preserve">        FL-CE1320</t>
  </si>
  <si>
    <t xml:space="preserve">        FL-CE1290</t>
  </si>
  <si>
    <t xml:space="preserve">        FL-CE1400</t>
  </si>
  <si>
    <t xml:space="preserve">        FL-CE1310</t>
  </si>
  <si>
    <t xml:space="preserve">        FL-CE1720</t>
  </si>
  <si>
    <t xml:space="preserve">        FL-CE1770</t>
  </si>
  <si>
    <t xml:space="preserve">        FL-CE1750</t>
  </si>
  <si>
    <t xml:space="preserve">        FL-CE1780</t>
  </si>
  <si>
    <t xml:space="preserve">        FL-CE1740</t>
  </si>
  <si>
    <t xml:space="preserve">        FL-CE1110</t>
  </si>
  <si>
    <t xml:space="preserve">        FL-CE1480</t>
  </si>
  <si>
    <t xml:space="preserve">        FL-CE1650</t>
  </si>
  <si>
    <t xml:space="preserve">        FL-CE1540</t>
  </si>
  <si>
    <t xml:space="preserve">        FL-CE1670</t>
  </si>
  <si>
    <t xml:space="preserve">        FL-CE1600</t>
  </si>
  <si>
    <t xml:space="preserve">        FL-CE1590</t>
  </si>
  <si>
    <t xml:space="preserve">        FL-CE1800</t>
  </si>
  <si>
    <t xml:space="preserve">        FL-CE1820</t>
  </si>
  <si>
    <t xml:space="preserve">        FL-CE1850</t>
  </si>
  <si>
    <t xml:space="preserve">        FL-CE1810</t>
  </si>
  <si>
    <t xml:space="preserve">        FL-CE1840</t>
  </si>
  <si>
    <t xml:space="preserve">        FL-CE1870</t>
  </si>
  <si>
    <t xml:space="preserve">        FL-CE2060</t>
  </si>
  <si>
    <t xml:space="preserve">        FL-CE2070</t>
  </si>
  <si>
    <t xml:space="preserve">        FL-CE2080</t>
  </si>
  <si>
    <t xml:space="preserve">        FL-CE2090</t>
  </si>
  <si>
    <t xml:space="preserve">        FL-CE2100</t>
  </si>
  <si>
    <t xml:space="preserve">        FL-S101.00</t>
  </si>
  <si>
    <t xml:space="preserve">        FL-S101.01</t>
  </si>
  <si>
    <t xml:space="preserve">        FL-S101.02</t>
  </si>
  <si>
    <t xml:space="preserve">        FL-S101.03</t>
  </si>
  <si>
    <t xml:space="preserve">        FL-S101.04</t>
  </si>
  <si>
    <t xml:space="preserve">        FL-S101.05</t>
  </si>
  <si>
    <t xml:space="preserve">        FL-S101.06</t>
  </si>
  <si>
    <t xml:space="preserve">        FL-S101.07</t>
  </si>
  <si>
    <t xml:space="preserve">        FL-S101.08</t>
  </si>
  <si>
    <t xml:space="preserve">        FL-S101.09</t>
  </si>
  <si>
    <t xml:space="preserve">        FL-S101.10</t>
  </si>
  <si>
    <t xml:space="preserve">        FL-S101.11</t>
  </si>
  <si>
    <t xml:space="preserve">        FL-S101.20</t>
  </si>
  <si>
    <t xml:space="preserve">        FL-S101.30</t>
  </si>
  <si>
    <t xml:space="preserve">        FL-S101.40</t>
  </si>
  <si>
    <t xml:space="preserve">        FL-S101.50</t>
  </si>
  <si>
    <t xml:space="preserve">        FL-S101.60</t>
  </si>
  <si>
    <t xml:space="preserve">        FL-L820.00</t>
  </si>
  <si>
    <t xml:space="preserve">        FL-L820.01</t>
  </si>
  <si>
    <t xml:space="preserve">        FL-L820.02</t>
  </si>
  <si>
    <t xml:space="preserve">        FL-L820.03</t>
  </si>
  <si>
    <t xml:space="preserve">        FL-L820.04</t>
  </si>
  <si>
    <t xml:space="preserve">        FL-L820.05</t>
  </si>
  <si>
    <t xml:space="preserve">        FL-L820.06</t>
  </si>
  <si>
    <t xml:space="preserve">        FL-L820.07</t>
  </si>
  <si>
    <t xml:space="preserve">        FL-L820.08</t>
  </si>
  <si>
    <t xml:space="preserve">        FL-L820.09</t>
  </si>
  <si>
    <t xml:space="preserve">        FL-L820.10</t>
  </si>
  <si>
    <t xml:space="preserve">        FL-L820.11</t>
  </si>
  <si>
    <t xml:space="preserve">        FL-L820.20</t>
  </si>
  <si>
    <t xml:space="preserve">        FL-L820.30</t>
  </si>
  <si>
    <t xml:space="preserve">        FL-L820.40</t>
  </si>
  <si>
    <t xml:space="preserve">        FL-L820.50</t>
  </si>
  <si>
    <t xml:space="preserve">        FL-L820.60</t>
  </si>
  <si>
    <t xml:space="preserve">        FL-L821.00</t>
  </si>
  <si>
    <t xml:space="preserve">        FL-L821.01</t>
  </si>
  <si>
    <t xml:space="preserve">        FL-L821.02</t>
  </si>
  <si>
    <t xml:space="preserve">        FL-L821.03</t>
  </si>
  <si>
    <t xml:space="preserve">        FL-L821.04</t>
  </si>
  <si>
    <t xml:space="preserve">        FL-L821.05</t>
  </si>
  <si>
    <t xml:space="preserve">        FL-L821.06</t>
  </si>
  <si>
    <t xml:space="preserve">        FL-L821.07</t>
  </si>
  <si>
    <t xml:space="preserve">        FL-L821.08</t>
  </si>
  <si>
    <t xml:space="preserve">        FL-L821.09</t>
  </si>
  <si>
    <t xml:space="preserve">        FL-L821.10</t>
  </si>
  <si>
    <t xml:space="preserve">        FL-L821.11</t>
  </si>
  <si>
    <t xml:space="preserve">        FL-L821.20</t>
  </si>
  <si>
    <t xml:space="preserve">        FL-L821.30</t>
  </si>
  <si>
    <t xml:space="preserve">        FL-L821.40</t>
  </si>
  <si>
    <t xml:space="preserve">        FL-L821.50</t>
  </si>
  <si>
    <t xml:space="preserve">        FL-L821.60</t>
  </si>
  <si>
    <t xml:space="preserve">        FL-L831.00</t>
  </si>
  <si>
    <t xml:space="preserve">        FL-L831.01</t>
  </si>
  <si>
    <t xml:space="preserve">        FL-L831.02</t>
  </si>
  <si>
    <t xml:space="preserve">        FL-L831.03</t>
  </si>
  <si>
    <t xml:space="preserve">        FL-L831.04</t>
  </si>
  <si>
    <t xml:space="preserve">        FL-L831.05</t>
  </si>
  <si>
    <t xml:space="preserve">        FL-L831.06</t>
  </si>
  <si>
    <t xml:space="preserve">        FL-L831.07</t>
  </si>
  <si>
    <t xml:space="preserve">        FL-L831.08</t>
  </si>
  <si>
    <t xml:space="preserve">        FL-L831.09</t>
  </si>
  <si>
    <t xml:space="preserve">        FL-L831.10</t>
  </si>
  <si>
    <t xml:space="preserve">        FL-L831.11</t>
  </si>
  <si>
    <t xml:space="preserve">        FL-L831.20</t>
  </si>
  <si>
    <t xml:space="preserve">        FL-L831.30</t>
  </si>
  <si>
    <t xml:space="preserve">        FL-L831.40</t>
  </si>
  <si>
    <t xml:space="preserve">        FL-L831.50</t>
  </si>
  <si>
    <t xml:space="preserve">        FL-L831.60</t>
  </si>
  <si>
    <t xml:space="preserve">        FL-L832.00</t>
  </si>
  <si>
    <t xml:space="preserve">        FL-L832.01</t>
  </si>
  <si>
    <t xml:space="preserve">        FL-L832.02</t>
  </si>
  <si>
    <t xml:space="preserve">        FL-L832.03</t>
  </si>
  <si>
    <t xml:space="preserve">        FL-L832.04</t>
  </si>
  <si>
    <t xml:space="preserve">        FL-L832.05</t>
  </si>
  <si>
    <t xml:space="preserve">        FL-L832.06</t>
  </si>
  <si>
    <t xml:space="preserve">        FL-L832.07</t>
  </si>
  <si>
    <t xml:space="preserve">        FL-L832.08</t>
  </si>
  <si>
    <t xml:space="preserve">        FL-L832.09</t>
  </si>
  <si>
    <t xml:space="preserve">        FL-L832.10</t>
  </si>
  <si>
    <t xml:space="preserve">        FL-L832.11</t>
  </si>
  <si>
    <t xml:space="preserve">        FL-L832.20</t>
  </si>
  <si>
    <t xml:space="preserve">        FL-L832.30</t>
  </si>
  <si>
    <t xml:space="preserve">        FL-L832.40</t>
  </si>
  <si>
    <t xml:space="preserve">        FL-L832.50</t>
  </si>
  <si>
    <t xml:space="preserve">        FL-L832.60</t>
  </si>
  <si>
    <t xml:space="preserve">        FL-L833.00</t>
  </si>
  <si>
    <t xml:space="preserve">        FL-L833.01</t>
  </si>
  <si>
    <t xml:space="preserve">        FL-L833.02</t>
  </si>
  <si>
    <t xml:space="preserve">        FL-L833.03</t>
  </si>
  <si>
    <t xml:space="preserve">        FL-L833.04</t>
  </si>
  <si>
    <t xml:space="preserve">        FL-L833.05</t>
  </si>
  <si>
    <t xml:space="preserve">        FL-L833.06</t>
  </si>
  <si>
    <t xml:space="preserve">        FL-L833.07</t>
  </si>
  <si>
    <t xml:space="preserve">        FL-L833.08</t>
  </si>
  <si>
    <t xml:space="preserve">        FL-L833.09</t>
  </si>
  <si>
    <t xml:space="preserve">        FL-L833.10</t>
  </si>
  <si>
    <t xml:space="preserve">        FL-L833.11</t>
  </si>
  <si>
    <t xml:space="preserve">        FL-L833.20</t>
  </si>
  <si>
    <t xml:space="preserve">        FL-L833.30</t>
  </si>
  <si>
    <t xml:space="preserve">        FL-L833.40</t>
  </si>
  <si>
    <t xml:space="preserve">        FL-L833.50</t>
  </si>
  <si>
    <t xml:space="preserve">        FL-L833.60</t>
  </si>
  <si>
    <t xml:space="preserve">        FL-L840.00</t>
  </si>
  <si>
    <t xml:space="preserve">        FL-L840.01</t>
  </si>
  <si>
    <t xml:space="preserve">        FL-L840.02</t>
  </si>
  <si>
    <t xml:space="preserve">        FL-L840.03</t>
  </si>
  <si>
    <t xml:space="preserve">        FL-L840.04</t>
  </si>
  <si>
    <t xml:space="preserve">        FL-L840.05</t>
  </si>
  <si>
    <t xml:space="preserve">        FL-L840.06</t>
  </si>
  <si>
    <t xml:space="preserve">        FL-L840.07</t>
  </si>
  <si>
    <t xml:space="preserve">        FL-L840.08</t>
  </si>
  <si>
    <t xml:space="preserve">        FL-L840.09</t>
  </si>
  <si>
    <t xml:space="preserve">        FL-L840.10</t>
  </si>
  <si>
    <t xml:space="preserve">        FL-L840.11</t>
  </si>
  <si>
    <t xml:space="preserve">        FL-L840.20</t>
  </si>
  <si>
    <t xml:space="preserve">        FL-L840.30</t>
  </si>
  <si>
    <t xml:space="preserve">        FL-L840.40</t>
  </si>
  <si>
    <t xml:space="preserve">        FL-L840.50</t>
  </si>
  <si>
    <t xml:space="preserve">        FL-L840.60</t>
  </si>
  <si>
    <t xml:space="preserve">        FL-L841.00</t>
  </si>
  <si>
    <t xml:space="preserve">        FL-L841.01</t>
  </si>
  <si>
    <t xml:space="preserve">        FL-L841.02</t>
  </si>
  <si>
    <t xml:space="preserve">        FL-L841.03</t>
  </si>
  <si>
    <t xml:space="preserve">        FL-L841.04</t>
  </si>
  <si>
    <t xml:space="preserve">        FL-L841.05</t>
  </si>
  <si>
    <t xml:space="preserve">        FL-L841.06</t>
  </si>
  <si>
    <t xml:space="preserve">        FL-L841.07</t>
  </si>
  <si>
    <t xml:space="preserve">        FL-L841.08</t>
  </si>
  <si>
    <t xml:space="preserve">        FL-L841.09</t>
  </si>
  <si>
    <t xml:space="preserve">        FL-L841.10</t>
  </si>
  <si>
    <t xml:space="preserve">        FL-L841.11</t>
  </si>
  <si>
    <t xml:space="preserve">        FL-L841.20</t>
  </si>
  <si>
    <t xml:space="preserve">        FL-L841.30</t>
  </si>
  <si>
    <t xml:space="preserve">        FL-L841.40</t>
  </si>
  <si>
    <t xml:space="preserve">        FL-L841.50</t>
  </si>
  <si>
    <t xml:space="preserve">        FL-L841.60</t>
  </si>
  <si>
    <t xml:space="preserve">        FL-L842.00</t>
  </si>
  <si>
    <t xml:space="preserve">        FL-L842.01</t>
  </si>
  <si>
    <t xml:space="preserve">        FL-L842.02</t>
  </si>
  <si>
    <t xml:space="preserve">        FL-L842.03</t>
  </si>
  <si>
    <t xml:space="preserve">        FL-L842.04</t>
  </si>
  <si>
    <t xml:space="preserve">        FL-L842.05</t>
  </si>
  <si>
    <t xml:space="preserve">        FL-L842.06</t>
  </si>
  <si>
    <t xml:space="preserve">        FL-L842.07</t>
  </si>
  <si>
    <t xml:space="preserve">        FL-L842.08</t>
  </si>
  <si>
    <t xml:space="preserve">        FL-L842.09</t>
  </si>
  <si>
    <t xml:space="preserve">        FL-L842.10</t>
  </si>
  <si>
    <t xml:space="preserve">        FL-L842.11</t>
  </si>
  <si>
    <t xml:space="preserve">        FL-L842.30</t>
  </si>
  <si>
    <t xml:space="preserve">        FL-L842.40</t>
  </si>
  <si>
    <t xml:space="preserve">        FL-L842.50</t>
  </si>
  <si>
    <t xml:space="preserve">        FL-L842.60</t>
  </si>
  <si>
    <t xml:space="preserve">        FL-L842.20</t>
  </si>
  <si>
    <t xml:space="preserve">        FL-L850.00</t>
  </si>
  <si>
    <t xml:space="preserve">        FL-L850.01</t>
  </si>
  <si>
    <t xml:space="preserve">        FL-L850.02</t>
  </si>
  <si>
    <t xml:space="preserve">        FL-L850.03</t>
  </si>
  <si>
    <t xml:space="preserve">        FL-L850.04</t>
  </si>
  <si>
    <t xml:space="preserve">        FL-L850.05</t>
  </si>
  <si>
    <t xml:space="preserve">        FL-L850.06</t>
  </si>
  <si>
    <t xml:space="preserve">        FL-L850.07</t>
  </si>
  <si>
    <t xml:space="preserve">        FL-L850.08</t>
  </si>
  <si>
    <t xml:space="preserve">        FL-L850.09</t>
  </si>
  <si>
    <t xml:space="preserve">        FL-L850.10</t>
  </si>
  <si>
    <t xml:space="preserve">        FL-L850.11</t>
  </si>
  <si>
    <t xml:space="preserve">        FL-L850.20</t>
  </si>
  <si>
    <t xml:space="preserve">        FL-L850.30</t>
  </si>
  <si>
    <t xml:space="preserve">        FL-L850.40</t>
  </si>
  <si>
    <t xml:space="preserve">        FL-L850.50</t>
  </si>
  <si>
    <t xml:space="preserve">        FL-L850.60</t>
  </si>
  <si>
    <t xml:space="preserve">      ERW Induction Bends (FL-L842)</t>
  </si>
  <si>
    <t xml:space="preserve">      Pre-Insulated Pipe Supports (FL-L850)</t>
  </si>
  <si>
    <t xml:space="preserve">      Supply &amp; Fabricate Pile Caps (FL-S101)</t>
  </si>
  <si>
    <t xml:space="preserve">      Structural Steel for Flowlines (FL-S102)</t>
  </si>
  <si>
    <t xml:space="preserve">      Platforms &amp; Skids Fabrication (FL-S103)</t>
  </si>
  <si>
    <t xml:space="preserve">      Manual Valves (FL-L820)</t>
  </si>
  <si>
    <t xml:space="preserve">      High Pressure Valves (FL-L821)</t>
  </si>
  <si>
    <t xml:space="preserve">      CSA High Grade Steam Line Pipe (FL-L831)</t>
  </si>
  <si>
    <t xml:space="preserve">      ERW Line Pipe (FL-L832)</t>
  </si>
  <si>
    <t xml:space="preserve">      ASME Pipe &amp; Fittings (FL-L833) - Added PI-0077 (CN TBD)</t>
  </si>
  <si>
    <t xml:space="preserve">      CSA High Grade Steam Fittings and Flanges (FL-L840)</t>
  </si>
  <si>
    <t xml:space="preserve">      CSA Grade 359 Fittings and Flanges (FL-L841)</t>
  </si>
  <si>
    <t xml:space="preserve">      Structural Steel for Flowlines (FL-S101)</t>
  </si>
  <si>
    <t xml:space="preserve">      High Pressure Valves - WP and FL (FL-L821)</t>
  </si>
  <si>
    <t>FL-L820</t>
  </si>
  <si>
    <t>FL-L821</t>
  </si>
  <si>
    <t>FL-L831</t>
  </si>
  <si>
    <t>FL-L832</t>
  </si>
  <si>
    <t>FL-L833</t>
  </si>
  <si>
    <t>FL-L840</t>
  </si>
  <si>
    <t>FL-L841</t>
  </si>
  <si>
    <t>FL-L842</t>
  </si>
  <si>
    <t>FL-L850</t>
  </si>
  <si>
    <t>FL-S101</t>
  </si>
  <si>
    <t>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</si>
</sst>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10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0" fillId="0" borderId="1" xfId="0" applyBorder="1" applyAlignment="1">
      <alignment vertical="top"/>
    </xf>
    <xf numFmtId="164" fontId="0" fillId="0" borderId="1" xfId="1" applyFont="1" applyBorder="1" applyAlignment="1">
      <alignment vertical="top" wrapText="1"/>
    </xf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left"/>
    </xf>
    <xf numFmtId="15" fontId="0" fillId="0" borderId="0" xfId="0" applyNumberFormat="1"/>
    <xf numFmtId="1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Border="1"/>
    <xf numFmtId="9" fontId="0" fillId="0" borderId="0" xfId="0" applyNumberFormat="1" applyBorder="1"/>
    <xf numFmtId="15" fontId="0" fillId="0" borderId="0" xfId="0" applyNumberFormat="1" applyBorder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40"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7"/>
  <sheetViews>
    <sheetView workbookViewId="0">
      <selection activeCell="H6" sqref="H6"/>
    </sheetView>
  </sheetViews>
  <sheetFormatPr defaultRowHeight="15" x14ac:dyDescent="0.25"/>
  <cols>
    <col min="1" max="1" width="12.85546875" customWidth="1"/>
    <col min="2" max="2" width="14.5703125" customWidth="1"/>
    <col min="3" max="3" width="86.42578125" bestFit="1" customWidth="1"/>
    <col min="4" max="4" width="8.7109375" bestFit="1" customWidth="1"/>
    <col min="5" max="5" width="15.28515625" bestFit="1" customWidth="1"/>
    <col min="6" max="6" width="12.7109375" bestFit="1" customWidth="1"/>
    <col min="7" max="7" width="14" bestFit="1" customWidth="1"/>
    <col min="8" max="9" width="11.7109375" bestFit="1" customWidth="1"/>
    <col min="10" max="10" width="10.28515625" bestFit="1" customWidth="1"/>
    <col min="11" max="11" width="14.42578125" bestFit="1" customWidth="1"/>
    <col min="12" max="13" width="15.140625" bestFit="1" customWidth="1"/>
    <col min="14" max="14" width="34.5703125" bestFit="1" customWidth="1"/>
  </cols>
  <sheetData>
    <row r="1" spans="1:14" x14ac:dyDescent="0.25">
      <c r="A1" t="str">
        <f>TRIM(B1)</f>
        <v>Activity ID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920</v>
      </c>
      <c r="H1" s="15" t="s">
        <v>5</v>
      </c>
      <c r="I1" s="15" t="s">
        <v>6</v>
      </c>
      <c r="J1" s="15" t="s">
        <v>7</v>
      </c>
      <c r="K1" s="15" t="s">
        <v>95</v>
      </c>
      <c r="L1" s="15" t="s">
        <v>117</v>
      </c>
      <c r="M1" s="15" t="s">
        <v>96</v>
      </c>
      <c r="N1" s="15" t="s">
        <v>421</v>
      </c>
    </row>
    <row r="2" spans="1:14" x14ac:dyDescent="0.25">
      <c r="A2" t="str">
        <f t="shared" ref="A2:A3" si="0">TRIM(B2)</f>
        <v>EXECUTE Flowlines</v>
      </c>
      <c r="B2" s="15" t="s">
        <v>429</v>
      </c>
      <c r="C2" s="15"/>
      <c r="D2" s="15"/>
      <c r="E2" s="15"/>
      <c r="F2" s="15"/>
      <c r="G2" s="16"/>
      <c r="H2" s="15"/>
      <c r="I2" s="17"/>
      <c r="J2" s="15"/>
      <c r="K2" s="17"/>
      <c r="L2" s="17"/>
      <c r="M2" s="15"/>
      <c r="N2" s="15"/>
    </row>
    <row r="3" spans="1:14" x14ac:dyDescent="0.25">
      <c r="A3" t="str">
        <f t="shared" si="0"/>
        <v>KEY MILESTONES</v>
      </c>
      <c r="B3" s="15" t="s">
        <v>184</v>
      </c>
      <c r="C3" s="15"/>
      <c r="D3" s="15"/>
      <c r="E3" s="15"/>
      <c r="F3" s="15"/>
      <c r="G3" s="16"/>
      <c r="H3" s="17"/>
      <c r="I3" s="17"/>
      <c r="J3" s="15"/>
      <c r="K3" s="17"/>
      <c r="L3" s="17"/>
      <c r="M3" s="15"/>
      <c r="N3" s="15"/>
    </row>
    <row r="4" spans="1:14" x14ac:dyDescent="0.25">
      <c r="A4" t="str">
        <f t="shared" ref="A4:A67" si="1">TRIM(B4)</f>
        <v>FL-KM1010</v>
      </c>
      <c r="B4" s="15" t="s">
        <v>532</v>
      </c>
      <c r="C4" s="15" t="s">
        <v>185</v>
      </c>
      <c r="D4" s="15">
        <v>0</v>
      </c>
      <c r="E4" s="15">
        <v>0</v>
      </c>
      <c r="F4" s="15">
        <v>0</v>
      </c>
      <c r="G4" s="16">
        <v>0</v>
      </c>
      <c r="H4" s="17" t="s">
        <v>101</v>
      </c>
      <c r="I4" s="17"/>
      <c r="J4" s="15"/>
      <c r="K4" s="17"/>
      <c r="L4" s="17"/>
      <c r="M4" s="15">
        <v>0</v>
      </c>
      <c r="N4" s="15"/>
    </row>
    <row r="5" spans="1:14" x14ac:dyDescent="0.25">
      <c r="A5" t="str">
        <f t="shared" si="1"/>
        <v>FL-KM1160</v>
      </c>
      <c r="B5" s="15" t="s">
        <v>533</v>
      </c>
      <c r="C5" s="15" t="s">
        <v>189</v>
      </c>
      <c r="D5" s="15">
        <v>1</v>
      </c>
      <c r="E5" s="15">
        <v>56</v>
      </c>
      <c r="F5" s="15">
        <v>56</v>
      </c>
      <c r="G5" s="16">
        <v>1</v>
      </c>
      <c r="H5" s="17" t="s">
        <v>190</v>
      </c>
      <c r="I5" s="17" t="s">
        <v>190</v>
      </c>
      <c r="J5" s="15"/>
      <c r="K5" s="17">
        <v>41876</v>
      </c>
      <c r="L5" s="17">
        <v>41920</v>
      </c>
      <c r="M5" s="15">
        <v>0</v>
      </c>
      <c r="N5" s="15"/>
    </row>
    <row r="6" spans="1:14" x14ac:dyDescent="0.25">
      <c r="A6" t="str">
        <f t="shared" si="1"/>
        <v>FL-KM1200</v>
      </c>
      <c r="B6" s="15" t="s">
        <v>534</v>
      </c>
      <c r="C6" s="15" t="s">
        <v>194</v>
      </c>
      <c r="D6" s="15">
        <v>1</v>
      </c>
      <c r="E6" s="15">
        <v>0</v>
      </c>
      <c r="F6" s="15">
        <v>0</v>
      </c>
      <c r="G6" s="16">
        <v>0</v>
      </c>
      <c r="H6" s="17" t="s">
        <v>195</v>
      </c>
      <c r="I6" s="17" t="s">
        <v>195</v>
      </c>
      <c r="J6" s="15"/>
      <c r="K6" s="17"/>
      <c r="L6" s="17">
        <v>41983</v>
      </c>
      <c r="M6" s="15">
        <v>0</v>
      </c>
      <c r="N6" s="15"/>
    </row>
    <row r="7" spans="1:14" x14ac:dyDescent="0.25">
      <c r="A7" t="str">
        <f t="shared" si="1"/>
        <v>FL-KM1170</v>
      </c>
      <c r="B7" s="15" t="s">
        <v>535</v>
      </c>
      <c r="C7" s="15" t="s">
        <v>191</v>
      </c>
      <c r="D7" s="15">
        <v>1</v>
      </c>
      <c r="E7" s="15">
        <v>48</v>
      </c>
      <c r="F7" s="15">
        <v>0</v>
      </c>
      <c r="G7" s="16">
        <v>0</v>
      </c>
      <c r="H7" s="17">
        <v>42040</v>
      </c>
      <c r="I7" s="17">
        <v>42040</v>
      </c>
      <c r="J7" s="15">
        <v>232</v>
      </c>
      <c r="K7" s="17">
        <v>41934</v>
      </c>
      <c r="L7" s="17">
        <v>42019</v>
      </c>
      <c r="M7" s="15">
        <v>-15</v>
      </c>
      <c r="N7" s="15"/>
    </row>
    <row r="8" spans="1:14" x14ac:dyDescent="0.25">
      <c r="A8" t="str">
        <f t="shared" si="1"/>
        <v>FL-KM1030</v>
      </c>
      <c r="B8" s="15" t="s">
        <v>536</v>
      </c>
      <c r="C8" s="15" t="s">
        <v>187</v>
      </c>
      <c r="D8" s="15">
        <v>0</v>
      </c>
      <c r="E8" s="15">
        <v>0</v>
      </c>
      <c r="F8" s="15">
        <v>0</v>
      </c>
      <c r="G8" s="16">
        <v>0</v>
      </c>
      <c r="H8" s="17"/>
      <c r="I8" s="17">
        <v>42170</v>
      </c>
      <c r="J8" s="15">
        <v>183</v>
      </c>
      <c r="K8" s="17">
        <v>42276</v>
      </c>
      <c r="L8" s="17">
        <v>42170</v>
      </c>
      <c r="M8" s="15">
        <v>0</v>
      </c>
      <c r="N8" s="15"/>
    </row>
    <row r="9" spans="1:14" x14ac:dyDescent="0.25">
      <c r="A9" t="str">
        <f t="shared" si="1"/>
        <v>FL-KM1020</v>
      </c>
      <c r="B9" s="15" t="s">
        <v>537</v>
      </c>
      <c r="C9" s="15" t="s">
        <v>186</v>
      </c>
      <c r="D9" s="15">
        <v>0</v>
      </c>
      <c r="E9" s="15">
        <v>0</v>
      </c>
      <c r="F9" s="15">
        <v>0</v>
      </c>
      <c r="G9" s="16">
        <v>0</v>
      </c>
      <c r="H9" s="17"/>
      <c r="I9" s="17">
        <v>42177</v>
      </c>
      <c r="J9" s="15">
        <v>178</v>
      </c>
      <c r="K9" s="17">
        <v>42145</v>
      </c>
      <c r="L9" s="17">
        <v>42177</v>
      </c>
      <c r="M9" s="15">
        <v>0</v>
      </c>
      <c r="N9" s="15"/>
    </row>
    <row r="10" spans="1:14" x14ac:dyDescent="0.25">
      <c r="A10" t="str">
        <f t="shared" si="1"/>
        <v>FL-KM1050</v>
      </c>
      <c r="B10" s="15" t="s">
        <v>538</v>
      </c>
      <c r="C10" s="15" t="s">
        <v>188</v>
      </c>
      <c r="D10" s="15">
        <v>0</v>
      </c>
      <c r="E10" s="15">
        <v>0</v>
      </c>
      <c r="F10" s="15">
        <v>0</v>
      </c>
      <c r="G10" s="16">
        <v>0</v>
      </c>
      <c r="H10" s="17"/>
      <c r="I10" s="17">
        <v>42208</v>
      </c>
      <c r="J10" s="15">
        <v>156</v>
      </c>
      <c r="K10" s="17">
        <v>42184</v>
      </c>
      <c r="L10" s="17">
        <v>42208</v>
      </c>
      <c r="M10" s="15">
        <v>0</v>
      </c>
      <c r="N10" s="15"/>
    </row>
    <row r="11" spans="1:14" x14ac:dyDescent="0.25">
      <c r="A11" t="str">
        <f t="shared" si="1"/>
        <v>FL-KM1190</v>
      </c>
      <c r="B11" s="15" t="s">
        <v>539</v>
      </c>
      <c r="C11" s="15" t="s">
        <v>193</v>
      </c>
      <c r="D11" s="15">
        <v>0</v>
      </c>
      <c r="E11" s="15">
        <v>0</v>
      </c>
      <c r="F11" s="15">
        <v>0</v>
      </c>
      <c r="G11" s="16">
        <v>0</v>
      </c>
      <c r="H11" s="17"/>
      <c r="I11" s="17">
        <v>42265</v>
      </c>
      <c r="J11" s="15">
        <v>117</v>
      </c>
      <c r="K11" s="17"/>
      <c r="L11" s="17">
        <v>42265</v>
      </c>
      <c r="M11" s="15">
        <v>0</v>
      </c>
      <c r="N11" s="15"/>
    </row>
    <row r="12" spans="1:14" x14ac:dyDescent="0.25">
      <c r="A12" t="str">
        <f t="shared" si="1"/>
        <v>FL-KM1180</v>
      </c>
      <c r="B12" s="15" t="s">
        <v>540</v>
      </c>
      <c r="C12" s="15" t="s">
        <v>192</v>
      </c>
      <c r="D12" s="15">
        <v>0</v>
      </c>
      <c r="E12" s="15">
        <v>0</v>
      </c>
      <c r="F12" s="15">
        <v>0</v>
      </c>
      <c r="G12" s="16">
        <v>0</v>
      </c>
      <c r="H12" s="17"/>
      <c r="I12" s="17">
        <v>42443</v>
      </c>
      <c r="J12" s="15">
        <v>0</v>
      </c>
      <c r="K12" s="17">
        <v>42366</v>
      </c>
      <c r="L12" s="17">
        <v>42431</v>
      </c>
      <c r="M12" s="15">
        <v>-8</v>
      </c>
      <c r="N12" s="15"/>
    </row>
    <row r="13" spans="1:14" x14ac:dyDescent="0.25">
      <c r="A13" t="str">
        <f t="shared" si="1"/>
        <v>PROJECT MANAGEMENT &amp; SERVICES</v>
      </c>
      <c r="B13" s="15" t="s">
        <v>196</v>
      </c>
      <c r="C13" s="15"/>
      <c r="D13" s="15"/>
      <c r="E13" s="15"/>
      <c r="F13" s="15"/>
      <c r="G13" s="16"/>
      <c r="H13" s="15"/>
      <c r="I13" s="17"/>
      <c r="J13" s="15"/>
      <c r="K13" s="17"/>
      <c r="L13" s="17"/>
      <c r="M13" s="15"/>
      <c r="N13" s="15"/>
    </row>
    <row r="14" spans="1:14" x14ac:dyDescent="0.25">
      <c r="A14" t="str">
        <f t="shared" si="1"/>
        <v>Project Management</v>
      </c>
      <c r="B14" s="15" t="s">
        <v>197</v>
      </c>
      <c r="C14" s="15"/>
      <c r="D14" s="15"/>
      <c r="E14" s="15"/>
      <c r="F14" s="15"/>
      <c r="G14" s="16"/>
      <c r="H14" s="17"/>
      <c r="I14" s="17"/>
      <c r="J14" s="15"/>
      <c r="K14" s="17"/>
      <c r="L14" s="17"/>
      <c r="M14" s="15"/>
      <c r="N14" s="15"/>
    </row>
    <row r="15" spans="1:14" x14ac:dyDescent="0.25">
      <c r="A15" t="str">
        <f t="shared" si="1"/>
        <v>General</v>
      </c>
      <c r="B15" s="15" t="s">
        <v>198</v>
      </c>
      <c r="C15" s="15"/>
      <c r="D15" s="15"/>
      <c r="E15" s="15"/>
      <c r="F15" s="15"/>
      <c r="G15" s="16"/>
      <c r="H15" s="17"/>
      <c r="I15" s="17"/>
      <c r="J15" s="15"/>
      <c r="K15" s="17"/>
      <c r="L15" s="17"/>
      <c r="M15" s="15"/>
      <c r="N15" s="15"/>
    </row>
    <row r="16" spans="1:14" x14ac:dyDescent="0.25">
      <c r="A16" t="str">
        <f t="shared" si="1"/>
        <v>FL-PM1000</v>
      </c>
      <c r="B16" s="15" t="s">
        <v>541</v>
      </c>
      <c r="C16" s="15" t="s">
        <v>199</v>
      </c>
      <c r="D16" s="15">
        <v>200</v>
      </c>
      <c r="E16" s="15">
        <v>864</v>
      </c>
      <c r="F16" s="15">
        <v>430.08</v>
      </c>
      <c r="G16" s="16">
        <v>0.49780000000000002</v>
      </c>
      <c r="H16" s="17" t="s">
        <v>101</v>
      </c>
      <c r="I16" s="17">
        <v>42139</v>
      </c>
      <c r="J16" s="15">
        <v>203</v>
      </c>
      <c r="K16" s="17">
        <v>42242</v>
      </c>
      <c r="L16" s="17">
        <v>42139</v>
      </c>
      <c r="M16" s="15">
        <v>0</v>
      </c>
      <c r="N16" s="15"/>
    </row>
    <row r="17" spans="1:14" x14ac:dyDescent="0.25">
      <c r="A17" t="str">
        <f t="shared" si="1"/>
        <v>FL-PM1020</v>
      </c>
      <c r="B17" s="15" t="s">
        <v>542</v>
      </c>
      <c r="C17" s="15" t="s">
        <v>200</v>
      </c>
      <c r="D17" s="15">
        <v>200</v>
      </c>
      <c r="E17" s="15">
        <v>1296</v>
      </c>
      <c r="F17" s="15">
        <v>580.61</v>
      </c>
      <c r="G17" s="16">
        <v>0.44800000000000001</v>
      </c>
      <c r="H17" s="17" t="s">
        <v>101</v>
      </c>
      <c r="I17" s="17">
        <v>42139</v>
      </c>
      <c r="J17" s="15">
        <v>203</v>
      </c>
      <c r="K17" s="17">
        <v>42242</v>
      </c>
      <c r="L17" s="17">
        <v>42139</v>
      </c>
      <c r="M17" s="15">
        <v>0</v>
      </c>
      <c r="N17" s="15"/>
    </row>
    <row r="18" spans="1:14" x14ac:dyDescent="0.25">
      <c r="A18" t="str">
        <f t="shared" si="1"/>
        <v>FL-PM1100</v>
      </c>
      <c r="B18" s="15" t="s">
        <v>543</v>
      </c>
      <c r="C18" s="15" t="s">
        <v>201</v>
      </c>
      <c r="D18" s="15">
        <v>167</v>
      </c>
      <c r="E18" s="15">
        <v>816</v>
      </c>
      <c r="F18" s="15">
        <v>386.01</v>
      </c>
      <c r="G18" s="16">
        <v>0.47310000000000002</v>
      </c>
      <c r="H18" s="17" t="s">
        <v>103</v>
      </c>
      <c r="I18" s="17">
        <v>42139</v>
      </c>
      <c r="J18" s="15">
        <v>203</v>
      </c>
      <c r="K18" s="17">
        <v>42257</v>
      </c>
      <c r="L18" s="17">
        <v>42139</v>
      </c>
      <c r="M18" s="15">
        <v>0</v>
      </c>
      <c r="N18" s="15"/>
    </row>
    <row r="19" spans="1:14" x14ac:dyDescent="0.25">
      <c r="A19" t="str">
        <f t="shared" si="1"/>
        <v>FL-PM1180</v>
      </c>
      <c r="B19" s="15" t="s">
        <v>544</v>
      </c>
      <c r="C19" s="15" t="s">
        <v>203</v>
      </c>
      <c r="D19" s="15">
        <v>157</v>
      </c>
      <c r="E19" s="15">
        <v>184</v>
      </c>
      <c r="F19" s="15">
        <v>80.87</v>
      </c>
      <c r="G19" s="16">
        <v>0.4395</v>
      </c>
      <c r="H19" s="15" t="s">
        <v>136</v>
      </c>
      <c r="I19" s="17">
        <v>42139</v>
      </c>
      <c r="J19" s="15">
        <v>203</v>
      </c>
      <c r="K19" s="17">
        <v>42257</v>
      </c>
      <c r="L19" s="17">
        <v>42139</v>
      </c>
      <c r="M19" s="15">
        <v>0</v>
      </c>
      <c r="N19" s="15"/>
    </row>
    <row r="20" spans="1:14" x14ac:dyDescent="0.25">
      <c r="A20" t="str">
        <f t="shared" si="1"/>
        <v>FL-PM1120</v>
      </c>
      <c r="B20" s="15" t="s">
        <v>545</v>
      </c>
      <c r="C20" s="15" t="s">
        <v>202</v>
      </c>
      <c r="D20" s="15">
        <v>80</v>
      </c>
      <c r="E20" s="15">
        <v>120</v>
      </c>
      <c r="F20" s="15">
        <v>36</v>
      </c>
      <c r="G20" s="16">
        <v>0.3</v>
      </c>
      <c r="H20" s="15" t="s">
        <v>146</v>
      </c>
      <c r="I20" s="17">
        <v>42072</v>
      </c>
      <c r="J20" s="15">
        <v>211</v>
      </c>
      <c r="K20" s="17">
        <v>41985</v>
      </c>
      <c r="L20" s="17">
        <v>42072</v>
      </c>
      <c r="M20" s="15">
        <v>0</v>
      </c>
      <c r="N20" s="15"/>
    </row>
    <row r="21" spans="1:14" x14ac:dyDescent="0.25">
      <c r="A21" t="str">
        <f t="shared" si="1"/>
        <v>Close Out</v>
      </c>
      <c r="B21" s="15" t="s">
        <v>204</v>
      </c>
      <c r="C21" s="15"/>
      <c r="D21" s="15"/>
      <c r="E21" s="15"/>
      <c r="F21" s="15"/>
      <c r="G21" s="16"/>
      <c r="H21" s="15"/>
      <c r="I21" s="15"/>
      <c r="J21" s="15"/>
      <c r="K21" s="17"/>
      <c r="L21" s="17"/>
      <c r="M21" s="15"/>
      <c r="N21" s="15"/>
    </row>
    <row r="22" spans="1:14" x14ac:dyDescent="0.25">
      <c r="A22" t="str">
        <f t="shared" si="1"/>
        <v>FL-PM1200</v>
      </c>
      <c r="B22" s="15" t="s">
        <v>546</v>
      </c>
      <c r="C22" s="15" t="s">
        <v>206</v>
      </c>
      <c r="D22" s="15">
        <v>20</v>
      </c>
      <c r="E22" s="15">
        <v>170</v>
      </c>
      <c r="F22" s="15">
        <v>0</v>
      </c>
      <c r="G22" s="16">
        <v>0</v>
      </c>
      <c r="H22" s="17">
        <v>42109</v>
      </c>
      <c r="I22" s="17">
        <v>42136</v>
      </c>
      <c r="J22" s="15">
        <v>186</v>
      </c>
      <c r="K22" s="17"/>
      <c r="L22" s="17">
        <v>42136</v>
      </c>
      <c r="M22" s="15">
        <v>0</v>
      </c>
      <c r="N22" s="15"/>
    </row>
    <row r="23" spans="1:14" x14ac:dyDescent="0.25">
      <c r="A23" t="str">
        <f t="shared" si="1"/>
        <v>FL-PM1050</v>
      </c>
      <c r="B23" s="15" t="s">
        <v>547</v>
      </c>
      <c r="C23" s="15" t="s">
        <v>205</v>
      </c>
      <c r="D23" s="15">
        <v>20</v>
      </c>
      <c r="E23" s="15">
        <v>295</v>
      </c>
      <c r="F23" s="15">
        <v>0</v>
      </c>
      <c r="G23" s="16">
        <v>0</v>
      </c>
      <c r="H23" s="17">
        <v>42143</v>
      </c>
      <c r="I23" s="17">
        <v>42170</v>
      </c>
      <c r="J23" s="15">
        <v>183</v>
      </c>
      <c r="K23" s="17">
        <v>42276</v>
      </c>
      <c r="L23" s="17">
        <v>42170</v>
      </c>
      <c r="M23" s="15">
        <v>0</v>
      </c>
      <c r="N23" s="15"/>
    </row>
    <row r="24" spans="1:14" x14ac:dyDescent="0.25">
      <c r="A24" t="str">
        <f t="shared" si="1"/>
        <v>Change Management</v>
      </c>
      <c r="B24" s="15" t="s">
        <v>207</v>
      </c>
      <c r="C24" s="15"/>
      <c r="D24" s="15"/>
      <c r="E24" s="15"/>
      <c r="F24" s="15"/>
      <c r="G24" s="16"/>
      <c r="H24" s="15"/>
      <c r="I24" s="15"/>
      <c r="J24" s="15"/>
      <c r="K24" s="17"/>
      <c r="L24" s="17"/>
      <c r="M24" s="15"/>
      <c r="N24" s="15"/>
    </row>
    <row r="25" spans="1:14" x14ac:dyDescent="0.25">
      <c r="A25" t="str">
        <f t="shared" si="1"/>
        <v>FL-PM1060</v>
      </c>
      <c r="B25" s="15" t="s">
        <v>548</v>
      </c>
      <c r="C25" s="15" t="s">
        <v>208</v>
      </c>
      <c r="D25" s="15">
        <v>100</v>
      </c>
      <c r="E25" s="15">
        <v>540</v>
      </c>
      <c r="F25" s="15">
        <v>0</v>
      </c>
      <c r="G25" s="16">
        <v>0</v>
      </c>
      <c r="H25" s="17">
        <v>42016</v>
      </c>
      <c r="I25" s="17">
        <v>42158</v>
      </c>
      <c r="J25" s="15">
        <v>191</v>
      </c>
      <c r="K25" s="17">
        <v>41928</v>
      </c>
      <c r="L25" s="17">
        <v>42144</v>
      </c>
      <c r="M25" s="15">
        <v>-10</v>
      </c>
      <c r="N25" s="15"/>
    </row>
    <row r="26" spans="1:14" x14ac:dyDescent="0.25">
      <c r="A26" t="str">
        <f t="shared" si="1"/>
        <v>Quality Assurance</v>
      </c>
      <c r="B26" s="15" t="s">
        <v>209</v>
      </c>
      <c r="C26" s="15"/>
      <c r="D26" s="15"/>
      <c r="E26" s="15"/>
      <c r="F26" s="15"/>
      <c r="G26" s="16"/>
      <c r="H26" s="15"/>
      <c r="I26" s="17"/>
      <c r="J26" s="15"/>
      <c r="K26" s="17"/>
      <c r="L26" s="17"/>
      <c r="M26" s="15"/>
      <c r="N26" s="15"/>
    </row>
    <row r="27" spans="1:14" x14ac:dyDescent="0.25">
      <c r="A27" t="str">
        <f t="shared" si="1"/>
        <v>General</v>
      </c>
      <c r="B27" s="15" t="s">
        <v>198</v>
      </c>
      <c r="C27" s="15"/>
      <c r="D27" s="15"/>
      <c r="E27" s="15"/>
      <c r="F27" s="15"/>
      <c r="G27" s="16"/>
      <c r="H27" s="15"/>
      <c r="I27" s="17"/>
      <c r="J27" s="15"/>
      <c r="K27" s="17"/>
      <c r="L27" s="17"/>
      <c r="M27" s="15"/>
      <c r="N27" s="15"/>
    </row>
    <row r="28" spans="1:14" x14ac:dyDescent="0.25">
      <c r="A28" t="str">
        <f t="shared" si="1"/>
        <v>FL-QA1000</v>
      </c>
      <c r="B28" s="15" t="s">
        <v>549</v>
      </c>
      <c r="C28" s="15" t="s">
        <v>210</v>
      </c>
      <c r="D28" s="15">
        <v>250</v>
      </c>
      <c r="E28" s="15">
        <v>152</v>
      </c>
      <c r="F28" s="15">
        <v>68.099999999999994</v>
      </c>
      <c r="G28" s="16">
        <v>0.44800000000000001</v>
      </c>
      <c r="H28" s="17" t="s">
        <v>101</v>
      </c>
      <c r="I28" s="17">
        <v>42139</v>
      </c>
      <c r="J28" s="15">
        <v>203</v>
      </c>
      <c r="K28" s="17">
        <v>42257</v>
      </c>
      <c r="L28" s="17">
        <v>42139</v>
      </c>
      <c r="M28" s="15">
        <v>0</v>
      </c>
      <c r="N28" s="15"/>
    </row>
    <row r="29" spans="1:14" x14ac:dyDescent="0.25">
      <c r="A29" t="str">
        <f t="shared" si="1"/>
        <v>FL-QA1100</v>
      </c>
      <c r="B29" s="15" t="s">
        <v>550</v>
      </c>
      <c r="C29" s="15" t="s">
        <v>221</v>
      </c>
      <c r="D29" s="15">
        <v>100</v>
      </c>
      <c r="E29" s="15">
        <v>84</v>
      </c>
      <c r="F29" s="15">
        <v>3.36</v>
      </c>
      <c r="G29" s="16">
        <v>0.04</v>
      </c>
      <c r="H29" s="17" t="s">
        <v>222</v>
      </c>
      <c r="I29" s="17">
        <v>42138</v>
      </c>
      <c r="J29" s="15">
        <v>204</v>
      </c>
      <c r="K29" s="17"/>
      <c r="L29" s="17">
        <v>42139</v>
      </c>
      <c r="M29" s="15">
        <v>0</v>
      </c>
      <c r="N29" s="15"/>
    </row>
    <row r="30" spans="1:14" x14ac:dyDescent="0.25">
      <c r="A30" t="str">
        <f t="shared" si="1"/>
        <v>FL-QA1010</v>
      </c>
      <c r="B30" s="15" t="s">
        <v>551</v>
      </c>
      <c r="C30" s="15" t="s">
        <v>211</v>
      </c>
      <c r="D30" s="15">
        <v>10</v>
      </c>
      <c r="E30" s="15">
        <v>15</v>
      </c>
      <c r="F30" s="15">
        <v>15</v>
      </c>
      <c r="G30" s="16">
        <v>1</v>
      </c>
      <c r="H30" s="17" t="s">
        <v>212</v>
      </c>
      <c r="I30" s="17" t="s">
        <v>213</v>
      </c>
      <c r="J30" s="15"/>
      <c r="K30" s="17"/>
      <c r="L30" s="17">
        <v>41985</v>
      </c>
      <c r="M30" s="15">
        <v>0</v>
      </c>
      <c r="N30" s="15"/>
    </row>
    <row r="31" spans="1:14" x14ac:dyDescent="0.25">
      <c r="A31" t="str">
        <f t="shared" si="1"/>
        <v>FL-QA1020</v>
      </c>
      <c r="B31" s="15" t="s">
        <v>552</v>
      </c>
      <c r="C31" s="15" t="s">
        <v>214</v>
      </c>
      <c r="D31" s="15">
        <v>15</v>
      </c>
      <c r="E31" s="15">
        <v>15</v>
      </c>
      <c r="F31" s="15">
        <v>15</v>
      </c>
      <c r="G31" s="16">
        <v>1</v>
      </c>
      <c r="H31" s="17" t="s">
        <v>215</v>
      </c>
      <c r="I31" s="17" t="s">
        <v>216</v>
      </c>
      <c r="J31" s="15"/>
      <c r="K31" s="17"/>
      <c r="L31" s="17">
        <v>42013</v>
      </c>
      <c r="M31" s="15">
        <v>5</v>
      </c>
      <c r="N31" s="15"/>
    </row>
    <row r="32" spans="1:14" x14ac:dyDescent="0.25">
      <c r="A32" t="str">
        <f t="shared" si="1"/>
        <v>FL-QA1030</v>
      </c>
      <c r="B32" s="15" t="s">
        <v>553</v>
      </c>
      <c r="C32" s="15" t="s">
        <v>217</v>
      </c>
      <c r="D32" s="15">
        <v>15</v>
      </c>
      <c r="E32" s="15">
        <v>15</v>
      </c>
      <c r="F32" s="15">
        <v>1.5</v>
      </c>
      <c r="G32" s="16">
        <v>0.1</v>
      </c>
      <c r="H32" s="17" t="s">
        <v>215</v>
      </c>
      <c r="I32" s="17">
        <v>42034</v>
      </c>
      <c r="J32" s="15">
        <v>236</v>
      </c>
      <c r="K32" s="17"/>
      <c r="L32" s="17">
        <v>42013</v>
      </c>
      <c r="M32" s="15">
        <v>-15</v>
      </c>
      <c r="N32" s="15"/>
    </row>
    <row r="33" spans="1:14" x14ac:dyDescent="0.25">
      <c r="A33" t="str">
        <f t="shared" si="1"/>
        <v>FL-QA1040</v>
      </c>
      <c r="B33" s="15" t="s">
        <v>554</v>
      </c>
      <c r="C33" s="15" t="s">
        <v>218</v>
      </c>
      <c r="D33" s="15">
        <v>15</v>
      </c>
      <c r="E33" s="15">
        <v>15</v>
      </c>
      <c r="F33" s="15">
        <v>0</v>
      </c>
      <c r="G33" s="16">
        <v>0</v>
      </c>
      <c r="H33" s="17">
        <v>42016</v>
      </c>
      <c r="I33" s="17">
        <v>42034</v>
      </c>
      <c r="J33" s="15">
        <v>236</v>
      </c>
      <c r="K33" s="17"/>
      <c r="L33" s="17">
        <v>42034</v>
      </c>
      <c r="M33" s="15">
        <v>0</v>
      </c>
      <c r="N33" s="15"/>
    </row>
    <row r="34" spans="1:14" x14ac:dyDescent="0.25">
      <c r="A34" t="str">
        <f t="shared" si="1"/>
        <v>FL-QA1080</v>
      </c>
      <c r="B34" s="15" t="s">
        <v>555</v>
      </c>
      <c r="C34" s="15" t="s">
        <v>220</v>
      </c>
      <c r="D34" s="15">
        <v>10</v>
      </c>
      <c r="E34" s="15">
        <v>20</v>
      </c>
      <c r="F34" s="15">
        <v>0</v>
      </c>
      <c r="G34" s="16">
        <v>0</v>
      </c>
      <c r="H34" s="17">
        <v>42037</v>
      </c>
      <c r="I34" s="17">
        <v>42048</v>
      </c>
      <c r="J34" s="15">
        <v>236</v>
      </c>
      <c r="K34" s="17"/>
      <c r="L34" s="17">
        <v>42048</v>
      </c>
      <c r="M34" s="15">
        <v>0</v>
      </c>
      <c r="N34" s="15"/>
    </row>
    <row r="35" spans="1:14" x14ac:dyDescent="0.25">
      <c r="A35" t="str">
        <f t="shared" si="1"/>
        <v>FL-QA1060</v>
      </c>
      <c r="B35" s="15" t="s">
        <v>556</v>
      </c>
      <c r="C35" s="15" t="s">
        <v>219</v>
      </c>
      <c r="D35" s="15">
        <v>10</v>
      </c>
      <c r="E35" s="15">
        <v>50</v>
      </c>
      <c r="F35" s="15">
        <v>0</v>
      </c>
      <c r="G35" s="16">
        <v>0</v>
      </c>
      <c r="H35" s="17">
        <v>42052</v>
      </c>
      <c r="I35" s="17">
        <v>42065</v>
      </c>
      <c r="J35" s="15">
        <v>236</v>
      </c>
      <c r="K35" s="17"/>
      <c r="L35" s="17">
        <v>42065</v>
      </c>
      <c r="M35" s="15">
        <v>0</v>
      </c>
      <c r="N35" s="15"/>
    </row>
    <row r="36" spans="1:14" x14ac:dyDescent="0.25">
      <c r="A36" t="str">
        <f t="shared" si="1"/>
        <v>Change Management</v>
      </c>
      <c r="B36" s="15" t="s">
        <v>207</v>
      </c>
      <c r="C36" s="15"/>
      <c r="D36" s="15"/>
      <c r="E36" s="15"/>
      <c r="F36" s="15"/>
      <c r="G36" s="16"/>
      <c r="H36" s="17"/>
      <c r="I36" s="17"/>
      <c r="J36" s="15"/>
      <c r="K36" s="17"/>
      <c r="L36" s="17"/>
      <c r="M36" s="15"/>
      <c r="N36" s="15"/>
    </row>
    <row r="37" spans="1:14" x14ac:dyDescent="0.25">
      <c r="A37" t="str">
        <f t="shared" si="1"/>
        <v>Project Controls</v>
      </c>
      <c r="B37" s="15" t="s">
        <v>223</v>
      </c>
      <c r="C37" s="15"/>
      <c r="D37" s="15"/>
      <c r="E37" s="15"/>
      <c r="F37" s="15"/>
      <c r="G37" s="16"/>
      <c r="H37" s="17"/>
      <c r="I37" s="17"/>
      <c r="J37" s="15"/>
      <c r="K37" s="17"/>
      <c r="L37" s="17"/>
      <c r="M37" s="15"/>
      <c r="N37" s="15"/>
    </row>
    <row r="38" spans="1:14" x14ac:dyDescent="0.25">
      <c r="A38" t="str">
        <f t="shared" si="1"/>
        <v>General</v>
      </c>
      <c r="B38" s="15" t="s">
        <v>198</v>
      </c>
      <c r="C38" s="15"/>
      <c r="D38" s="15"/>
      <c r="E38" s="15"/>
      <c r="F38" s="15"/>
      <c r="G38" s="16"/>
      <c r="H38" s="17"/>
      <c r="I38" s="17"/>
      <c r="J38" s="15"/>
      <c r="K38" s="17"/>
      <c r="L38" s="17"/>
      <c r="M38" s="15"/>
      <c r="N38" s="15"/>
    </row>
    <row r="39" spans="1:14" x14ac:dyDescent="0.25">
      <c r="A39" t="str">
        <f t="shared" si="1"/>
        <v>FL-PC1000</v>
      </c>
      <c r="B39" s="15" t="s">
        <v>557</v>
      </c>
      <c r="C39" s="15" t="s">
        <v>224</v>
      </c>
      <c r="D39" s="15">
        <v>270</v>
      </c>
      <c r="E39" s="15">
        <v>2160</v>
      </c>
      <c r="F39" s="15">
        <v>896</v>
      </c>
      <c r="G39" s="16">
        <v>0.4148</v>
      </c>
      <c r="H39" s="15" t="s">
        <v>101</v>
      </c>
      <c r="I39" s="17">
        <v>42139</v>
      </c>
      <c r="J39" s="15">
        <v>203</v>
      </c>
      <c r="K39" s="17">
        <v>42242</v>
      </c>
      <c r="L39" s="17">
        <v>42139</v>
      </c>
      <c r="M39" s="15">
        <v>0</v>
      </c>
      <c r="N39" s="15"/>
    </row>
    <row r="40" spans="1:14" x14ac:dyDescent="0.25">
      <c r="A40" t="str">
        <f t="shared" si="1"/>
        <v>FL-PC1040</v>
      </c>
      <c r="B40" s="15" t="s">
        <v>558</v>
      </c>
      <c r="C40" s="15" t="s">
        <v>227</v>
      </c>
      <c r="D40" s="15">
        <v>141</v>
      </c>
      <c r="E40" s="15">
        <v>70</v>
      </c>
      <c r="F40" s="15">
        <v>13.25</v>
      </c>
      <c r="G40" s="16">
        <v>0.1893</v>
      </c>
      <c r="H40" s="15" t="s">
        <v>228</v>
      </c>
      <c r="I40" s="17">
        <v>42139</v>
      </c>
      <c r="J40" s="15">
        <v>203</v>
      </c>
      <c r="K40" s="17">
        <v>42257</v>
      </c>
      <c r="L40" s="17">
        <v>42139</v>
      </c>
      <c r="M40" s="15">
        <v>0</v>
      </c>
      <c r="N40" s="15"/>
    </row>
    <row r="41" spans="1:14" x14ac:dyDescent="0.25">
      <c r="A41" t="str">
        <f t="shared" si="1"/>
        <v>FL-PC1010</v>
      </c>
      <c r="B41" s="15" t="s">
        <v>559</v>
      </c>
      <c r="C41" s="15" t="s">
        <v>225</v>
      </c>
      <c r="D41" s="15">
        <v>10</v>
      </c>
      <c r="E41" s="15">
        <v>12</v>
      </c>
      <c r="F41" s="15">
        <v>12</v>
      </c>
      <c r="G41" s="16">
        <v>1</v>
      </c>
      <c r="H41" s="15" t="s">
        <v>226</v>
      </c>
      <c r="I41" s="17" t="s">
        <v>145</v>
      </c>
      <c r="J41" s="15"/>
      <c r="K41" s="17">
        <v>41852</v>
      </c>
      <c r="L41" s="17">
        <v>41943</v>
      </c>
      <c r="M41" s="15">
        <v>0</v>
      </c>
      <c r="N41" s="15"/>
    </row>
    <row r="42" spans="1:14" x14ac:dyDescent="0.25">
      <c r="A42" t="str">
        <f t="shared" si="1"/>
        <v>Key Quantities Updates</v>
      </c>
      <c r="B42" s="15" t="s">
        <v>229</v>
      </c>
      <c r="C42" s="15"/>
      <c r="D42" s="15"/>
      <c r="E42" s="15"/>
      <c r="F42" s="15"/>
      <c r="G42" s="16"/>
      <c r="H42" s="15"/>
      <c r="I42" s="15"/>
      <c r="J42" s="15"/>
      <c r="K42" s="15"/>
      <c r="L42" s="17"/>
      <c r="M42" s="15"/>
      <c r="N42" s="15"/>
    </row>
    <row r="43" spans="1:14" x14ac:dyDescent="0.25">
      <c r="A43" t="str">
        <f t="shared" si="1"/>
        <v>FL-PC1030</v>
      </c>
      <c r="B43" s="15" t="s">
        <v>560</v>
      </c>
      <c r="C43" s="15" t="s">
        <v>230</v>
      </c>
      <c r="D43" s="15">
        <v>15</v>
      </c>
      <c r="E43" s="15">
        <v>50</v>
      </c>
      <c r="F43" s="15">
        <v>50</v>
      </c>
      <c r="G43" s="16">
        <v>1</v>
      </c>
      <c r="H43" s="17" t="s">
        <v>212</v>
      </c>
      <c r="I43" s="17" t="s">
        <v>231</v>
      </c>
      <c r="J43" s="15"/>
      <c r="K43" s="17">
        <v>41990</v>
      </c>
      <c r="L43" s="17">
        <v>41991</v>
      </c>
      <c r="M43" s="15">
        <v>0</v>
      </c>
      <c r="N43" s="15"/>
    </row>
    <row r="44" spans="1:14" x14ac:dyDescent="0.25">
      <c r="A44" t="str">
        <f t="shared" si="1"/>
        <v>FL-PC1050</v>
      </c>
      <c r="B44" s="15" t="s">
        <v>561</v>
      </c>
      <c r="C44" s="15" t="s">
        <v>232</v>
      </c>
      <c r="D44" s="15">
        <v>20</v>
      </c>
      <c r="E44" s="15">
        <v>50</v>
      </c>
      <c r="F44" s="15">
        <v>0</v>
      </c>
      <c r="G44" s="16">
        <v>0</v>
      </c>
      <c r="H44" s="17">
        <v>42109</v>
      </c>
      <c r="I44" s="17">
        <v>42136</v>
      </c>
      <c r="J44" s="15">
        <v>186</v>
      </c>
      <c r="K44" s="17">
        <v>42262</v>
      </c>
      <c r="L44" s="17">
        <v>42074</v>
      </c>
      <c r="M44" s="15">
        <v>-43</v>
      </c>
      <c r="N44" s="15"/>
    </row>
    <row r="45" spans="1:14" x14ac:dyDescent="0.25">
      <c r="A45" t="str">
        <f t="shared" si="1"/>
        <v>Change Management</v>
      </c>
      <c r="B45" s="15" t="s">
        <v>207</v>
      </c>
      <c r="C45" s="15"/>
      <c r="D45" s="15"/>
      <c r="E45" s="15"/>
      <c r="F45" s="15"/>
      <c r="G45" s="16"/>
      <c r="H45" s="17"/>
      <c r="I45" s="17"/>
      <c r="J45" s="15"/>
      <c r="K45" s="17"/>
      <c r="L45" s="17"/>
      <c r="M45" s="15"/>
      <c r="N45" s="15"/>
    </row>
    <row r="46" spans="1:14" x14ac:dyDescent="0.25">
      <c r="A46" t="str">
        <f t="shared" si="1"/>
        <v>FL-PC1060</v>
      </c>
      <c r="B46" s="15" t="s">
        <v>562</v>
      </c>
      <c r="C46" s="15" t="s">
        <v>233</v>
      </c>
      <c r="D46" s="15">
        <v>10</v>
      </c>
      <c r="E46" s="15">
        <v>8</v>
      </c>
      <c r="F46" s="15">
        <v>8</v>
      </c>
      <c r="G46" s="16">
        <v>1</v>
      </c>
      <c r="H46" s="17" t="s">
        <v>146</v>
      </c>
      <c r="I46" s="17" t="s">
        <v>102</v>
      </c>
      <c r="J46" s="15"/>
      <c r="K46" s="17"/>
      <c r="L46" s="17">
        <v>41957</v>
      </c>
      <c r="M46" s="15">
        <v>0</v>
      </c>
      <c r="N46" s="15"/>
    </row>
    <row r="47" spans="1:14" x14ac:dyDescent="0.25">
      <c r="A47" t="str">
        <f t="shared" si="1"/>
        <v>FL-PC1070</v>
      </c>
      <c r="B47" s="15" t="s">
        <v>563</v>
      </c>
      <c r="C47" s="15" t="s">
        <v>234</v>
      </c>
      <c r="D47" s="15">
        <v>10</v>
      </c>
      <c r="E47" s="15">
        <v>8</v>
      </c>
      <c r="F47" s="15">
        <v>8</v>
      </c>
      <c r="G47" s="16">
        <v>1</v>
      </c>
      <c r="H47" s="17" t="s">
        <v>235</v>
      </c>
      <c r="I47" s="17" t="s">
        <v>216</v>
      </c>
      <c r="J47" s="15"/>
      <c r="K47" s="17"/>
      <c r="L47" s="17">
        <v>42013</v>
      </c>
      <c r="M47" s="15">
        <v>5</v>
      </c>
      <c r="N47" s="15"/>
    </row>
    <row r="48" spans="1:14" x14ac:dyDescent="0.25">
      <c r="A48" t="str">
        <f t="shared" si="1"/>
        <v>FL-PC1080</v>
      </c>
      <c r="B48" s="15" t="s">
        <v>564</v>
      </c>
      <c r="C48" s="15" t="s">
        <v>236</v>
      </c>
      <c r="D48" s="15">
        <v>10</v>
      </c>
      <c r="E48" s="15">
        <v>8</v>
      </c>
      <c r="F48" s="15">
        <v>8</v>
      </c>
      <c r="G48" s="16">
        <v>1</v>
      </c>
      <c r="H48" s="17" t="s">
        <v>235</v>
      </c>
      <c r="I48" s="17" t="s">
        <v>216</v>
      </c>
      <c r="J48" s="15"/>
      <c r="K48" s="17"/>
      <c r="L48" s="17">
        <v>42013</v>
      </c>
      <c r="M48" s="15">
        <v>5</v>
      </c>
      <c r="N48" s="15"/>
    </row>
    <row r="49" spans="1:14" x14ac:dyDescent="0.25">
      <c r="A49" t="str">
        <f t="shared" si="1"/>
        <v>FL-PC1090</v>
      </c>
      <c r="B49" s="15" t="s">
        <v>565</v>
      </c>
      <c r="C49" s="15" t="s">
        <v>237</v>
      </c>
      <c r="D49" s="15">
        <v>20</v>
      </c>
      <c r="E49" s="15">
        <v>20</v>
      </c>
      <c r="F49" s="15">
        <v>20</v>
      </c>
      <c r="G49" s="16">
        <v>1</v>
      </c>
      <c r="H49" s="17" t="s">
        <v>238</v>
      </c>
      <c r="I49" s="17" t="s">
        <v>239</v>
      </c>
      <c r="J49" s="15"/>
      <c r="K49" s="17"/>
      <c r="L49" s="17">
        <v>42027</v>
      </c>
      <c r="M49" s="15">
        <v>10</v>
      </c>
      <c r="N49" s="15"/>
    </row>
    <row r="50" spans="1:14" x14ac:dyDescent="0.25">
      <c r="A50" t="str">
        <f t="shared" si="1"/>
        <v>Document Controls</v>
      </c>
      <c r="B50" s="15" t="s">
        <v>240</v>
      </c>
      <c r="C50" s="15"/>
      <c r="D50" s="15"/>
      <c r="E50" s="15"/>
      <c r="F50" s="15"/>
      <c r="G50" s="16"/>
      <c r="H50" s="17"/>
      <c r="I50" s="17"/>
      <c r="J50" s="15"/>
      <c r="K50" s="17"/>
      <c r="L50" s="17"/>
      <c r="M50" s="15"/>
      <c r="N50" s="15"/>
    </row>
    <row r="51" spans="1:14" x14ac:dyDescent="0.25">
      <c r="A51" t="str">
        <f t="shared" si="1"/>
        <v>General</v>
      </c>
      <c r="B51" s="15" t="s">
        <v>198</v>
      </c>
      <c r="C51" s="15"/>
      <c r="D51" s="15"/>
      <c r="E51" s="15"/>
      <c r="F51" s="15"/>
      <c r="G51" s="16"/>
      <c r="H51" s="17"/>
      <c r="I51" s="17"/>
      <c r="J51" s="15"/>
      <c r="K51" s="17"/>
      <c r="L51" s="17"/>
      <c r="M51" s="15"/>
      <c r="N51" s="15"/>
    </row>
    <row r="52" spans="1:14" x14ac:dyDescent="0.25">
      <c r="A52" t="str">
        <f t="shared" si="1"/>
        <v>FL-DC1000</v>
      </c>
      <c r="B52" s="15" t="s">
        <v>566</v>
      </c>
      <c r="C52" s="15" t="s">
        <v>241</v>
      </c>
      <c r="D52" s="15">
        <v>250</v>
      </c>
      <c r="E52" s="15">
        <v>1080</v>
      </c>
      <c r="F52" s="15">
        <v>483.84</v>
      </c>
      <c r="G52" s="16">
        <v>0.44800000000000001</v>
      </c>
      <c r="H52" s="17" t="s">
        <v>101</v>
      </c>
      <c r="I52" s="17">
        <v>42139</v>
      </c>
      <c r="J52" s="15">
        <v>203</v>
      </c>
      <c r="K52" s="17">
        <v>42242</v>
      </c>
      <c r="L52" s="17">
        <v>42139</v>
      </c>
      <c r="M52" s="15">
        <v>0</v>
      </c>
      <c r="N52" s="15"/>
    </row>
    <row r="53" spans="1:14" x14ac:dyDescent="0.25">
      <c r="A53" t="str">
        <f t="shared" si="1"/>
        <v>Change Management</v>
      </c>
      <c r="B53" s="15" t="s">
        <v>207</v>
      </c>
      <c r="C53" s="15"/>
      <c r="D53" s="15"/>
      <c r="E53" s="15"/>
      <c r="F53" s="15"/>
      <c r="G53" s="16"/>
      <c r="H53" s="17"/>
      <c r="I53" s="17"/>
      <c r="J53" s="15"/>
      <c r="K53" s="17"/>
      <c r="L53" s="17"/>
      <c r="M53" s="15"/>
      <c r="N53" s="15"/>
    </row>
    <row r="54" spans="1:14" x14ac:dyDescent="0.25">
      <c r="A54" t="str">
        <f t="shared" si="1"/>
        <v>FL-PM1190</v>
      </c>
      <c r="B54" s="15" t="s">
        <v>567</v>
      </c>
      <c r="C54" s="15" t="s">
        <v>242</v>
      </c>
      <c r="D54" s="15">
        <v>100</v>
      </c>
      <c r="E54" s="15">
        <v>80</v>
      </c>
      <c r="F54" s="15">
        <v>0</v>
      </c>
      <c r="G54" s="16">
        <v>0</v>
      </c>
      <c r="H54" s="17">
        <v>42016</v>
      </c>
      <c r="I54" s="17">
        <v>42158</v>
      </c>
      <c r="J54" s="15">
        <v>191</v>
      </c>
      <c r="K54" s="17"/>
      <c r="L54" s="17">
        <v>42164</v>
      </c>
      <c r="M54" s="15">
        <v>4</v>
      </c>
      <c r="N54" s="15"/>
    </row>
    <row r="55" spans="1:14" x14ac:dyDescent="0.25">
      <c r="A55" t="str">
        <f t="shared" si="1"/>
        <v>ENGINEERING &amp; DESIGN</v>
      </c>
      <c r="B55" s="15" t="s">
        <v>243</v>
      </c>
      <c r="C55" s="15"/>
      <c r="D55" s="15"/>
      <c r="E55" s="15"/>
      <c r="F55" s="15"/>
      <c r="G55" s="16"/>
      <c r="H55" s="17"/>
      <c r="I55" s="17"/>
      <c r="J55" s="15"/>
      <c r="K55" s="17"/>
      <c r="L55" s="17"/>
      <c r="M55" s="15"/>
      <c r="N55" s="15"/>
    </row>
    <row r="56" spans="1:14" x14ac:dyDescent="0.25">
      <c r="A56" t="str">
        <f t="shared" si="1"/>
        <v>Process</v>
      </c>
      <c r="B56" s="15" t="s">
        <v>244</v>
      </c>
      <c r="C56" s="15"/>
      <c r="D56" s="15"/>
      <c r="E56" s="15"/>
      <c r="F56" s="15"/>
      <c r="G56" s="16"/>
      <c r="H56" s="17"/>
      <c r="I56" s="17"/>
      <c r="J56" s="15"/>
      <c r="K56" s="17"/>
      <c r="L56" s="17"/>
      <c r="M56" s="15"/>
      <c r="N56" s="15"/>
    </row>
    <row r="57" spans="1:14" x14ac:dyDescent="0.25">
      <c r="A57" t="str">
        <f t="shared" si="1"/>
        <v>General</v>
      </c>
      <c r="B57" s="15" t="s">
        <v>198</v>
      </c>
      <c r="C57" s="15"/>
      <c r="D57" s="15"/>
      <c r="E57" s="15"/>
      <c r="F57" s="15"/>
      <c r="G57" s="16"/>
      <c r="H57" s="17"/>
      <c r="I57" s="17"/>
      <c r="J57" s="15"/>
      <c r="K57" s="17"/>
      <c r="L57" s="17"/>
      <c r="M57" s="15"/>
      <c r="N57" s="15"/>
    </row>
    <row r="58" spans="1:14" x14ac:dyDescent="0.25">
      <c r="A58" t="str">
        <f t="shared" si="1"/>
        <v>FL-PR1000</v>
      </c>
      <c r="B58" s="15" t="s">
        <v>568</v>
      </c>
      <c r="C58" s="15" t="s">
        <v>245</v>
      </c>
      <c r="D58" s="15">
        <v>116</v>
      </c>
      <c r="E58" s="15">
        <v>170.5</v>
      </c>
      <c r="F58" s="15">
        <v>117.69</v>
      </c>
      <c r="G58" s="16">
        <v>0.69030000000000002</v>
      </c>
      <c r="H58" s="17" t="s">
        <v>246</v>
      </c>
      <c r="I58" s="17">
        <v>42068</v>
      </c>
      <c r="J58" s="15">
        <v>213</v>
      </c>
      <c r="K58" s="17">
        <v>42039</v>
      </c>
      <c r="L58" s="17">
        <v>42039</v>
      </c>
      <c r="M58" s="15">
        <v>-20</v>
      </c>
      <c r="N58" s="15"/>
    </row>
    <row r="59" spans="1:14" x14ac:dyDescent="0.25">
      <c r="A59" t="str">
        <f t="shared" si="1"/>
        <v>P&amp;IDs</v>
      </c>
      <c r="B59" s="15" t="s">
        <v>247</v>
      </c>
      <c r="C59" s="15"/>
      <c r="D59" s="15"/>
      <c r="E59" s="15"/>
      <c r="F59" s="15"/>
      <c r="G59" s="16"/>
      <c r="H59" s="17"/>
      <c r="I59" s="17"/>
      <c r="J59" s="15"/>
      <c r="K59" s="17"/>
      <c r="L59" s="17"/>
      <c r="M59" s="15"/>
      <c r="N59" s="15"/>
    </row>
    <row r="60" spans="1:14" x14ac:dyDescent="0.25">
      <c r="A60" t="str">
        <f t="shared" si="1"/>
        <v>FL-PR1010</v>
      </c>
      <c r="B60" s="15" t="s">
        <v>569</v>
      </c>
      <c r="C60" s="15" t="s">
        <v>248</v>
      </c>
      <c r="D60" s="15">
        <v>25</v>
      </c>
      <c r="E60" s="15">
        <v>259</v>
      </c>
      <c r="F60" s="15">
        <v>0</v>
      </c>
      <c r="G60" s="16">
        <v>0</v>
      </c>
      <c r="H60" s="17">
        <v>42037</v>
      </c>
      <c r="I60" s="17">
        <v>42072</v>
      </c>
      <c r="J60" s="15">
        <v>201</v>
      </c>
      <c r="K60" s="17">
        <v>42013</v>
      </c>
      <c r="L60" s="17">
        <v>42048</v>
      </c>
      <c r="M60" s="15">
        <v>-15</v>
      </c>
      <c r="N60" s="15"/>
    </row>
    <row r="61" spans="1:14" x14ac:dyDescent="0.25">
      <c r="A61" t="str">
        <f t="shared" si="1"/>
        <v>Change Management</v>
      </c>
      <c r="B61" s="15" t="s">
        <v>207</v>
      </c>
      <c r="C61" s="15"/>
      <c r="D61" s="15"/>
      <c r="E61" s="15"/>
      <c r="F61" s="15"/>
      <c r="G61" s="16"/>
      <c r="H61" s="15"/>
      <c r="I61" s="15"/>
      <c r="J61" s="15"/>
      <c r="K61" s="17"/>
      <c r="L61" s="17"/>
      <c r="M61" s="15"/>
      <c r="N61" s="15"/>
    </row>
    <row r="62" spans="1:14" x14ac:dyDescent="0.25">
      <c r="A62" t="str">
        <f t="shared" si="1"/>
        <v>FL-PR1030</v>
      </c>
      <c r="B62" s="15" t="s">
        <v>570</v>
      </c>
      <c r="C62" s="15" t="s">
        <v>249</v>
      </c>
      <c r="D62" s="15">
        <v>55</v>
      </c>
      <c r="E62" s="15">
        <v>130</v>
      </c>
      <c r="F62" s="15">
        <v>39</v>
      </c>
      <c r="G62" s="16">
        <v>0.3</v>
      </c>
      <c r="H62" s="15" t="s">
        <v>212</v>
      </c>
      <c r="I62" s="17">
        <v>42034</v>
      </c>
      <c r="J62" s="15">
        <v>201</v>
      </c>
      <c r="K62" s="17"/>
      <c r="L62" s="17">
        <v>42020</v>
      </c>
      <c r="M62" s="15">
        <v>-10</v>
      </c>
      <c r="N62" s="15"/>
    </row>
    <row r="63" spans="1:14" x14ac:dyDescent="0.25">
      <c r="A63" t="str">
        <f t="shared" si="1"/>
        <v>FL-PR1060</v>
      </c>
      <c r="B63" s="15" t="s">
        <v>571</v>
      </c>
      <c r="C63" s="15" t="s">
        <v>236</v>
      </c>
      <c r="D63" s="15">
        <v>20</v>
      </c>
      <c r="E63" s="15">
        <v>38</v>
      </c>
      <c r="F63" s="15">
        <v>38</v>
      </c>
      <c r="G63" s="16">
        <v>1</v>
      </c>
      <c r="H63" s="17" t="s">
        <v>212</v>
      </c>
      <c r="I63" s="17" t="s">
        <v>213</v>
      </c>
      <c r="J63" s="15"/>
      <c r="K63" s="17"/>
      <c r="L63" s="17">
        <v>41985</v>
      </c>
      <c r="M63" s="15">
        <v>0</v>
      </c>
      <c r="N63" s="15"/>
    </row>
    <row r="64" spans="1:14" x14ac:dyDescent="0.25">
      <c r="A64" t="str">
        <f t="shared" si="1"/>
        <v>FL-PR1040</v>
      </c>
      <c r="B64" s="15" t="s">
        <v>572</v>
      </c>
      <c r="C64" s="15" t="s">
        <v>234</v>
      </c>
      <c r="D64" s="15">
        <v>10</v>
      </c>
      <c r="E64" s="15">
        <v>20</v>
      </c>
      <c r="F64" s="15">
        <v>2</v>
      </c>
      <c r="G64" s="16">
        <v>0.1</v>
      </c>
      <c r="H64" s="17" t="s">
        <v>215</v>
      </c>
      <c r="I64" s="17">
        <v>42020</v>
      </c>
      <c r="J64" s="15">
        <v>286</v>
      </c>
      <c r="K64" s="17"/>
      <c r="L64" s="17">
        <v>42013</v>
      </c>
      <c r="M64" s="15">
        <v>-5</v>
      </c>
      <c r="N64" s="15"/>
    </row>
    <row r="65" spans="1:14" x14ac:dyDescent="0.25">
      <c r="A65" t="str">
        <f t="shared" si="1"/>
        <v>FL-PR1050</v>
      </c>
      <c r="B65" s="15" t="s">
        <v>573</v>
      </c>
      <c r="C65" s="15" t="s">
        <v>250</v>
      </c>
      <c r="D65" s="15">
        <v>10</v>
      </c>
      <c r="E65" s="15">
        <v>35</v>
      </c>
      <c r="F65" s="15">
        <v>3.5</v>
      </c>
      <c r="G65" s="16">
        <v>0.1</v>
      </c>
      <c r="H65" s="17" t="s">
        <v>215</v>
      </c>
      <c r="I65" s="17">
        <v>42027</v>
      </c>
      <c r="J65" s="15">
        <v>281</v>
      </c>
      <c r="K65" s="17"/>
      <c r="L65" s="17">
        <v>42020</v>
      </c>
      <c r="M65" s="15">
        <v>-5</v>
      </c>
      <c r="N65" s="15"/>
    </row>
    <row r="66" spans="1:14" x14ac:dyDescent="0.25">
      <c r="A66" t="str">
        <f t="shared" si="1"/>
        <v>FL-PR1070</v>
      </c>
      <c r="B66" s="15" t="s">
        <v>574</v>
      </c>
      <c r="C66" s="15" t="s">
        <v>251</v>
      </c>
      <c r="D66" s="15">
        <v>8</v>
      </c>
      <c r="E66" s="15">
        <v>75</v>
      </c>
      <c r="F66" s="15">
        <v>75</v>
      </c>
      <c r="G66" s="16">
        <v>1</v>
      </c>
      <c r="H66" s="17" t="s">
        <v>215</v>
      </c>
      <c r="I66" s="17" t="s">
        <v>252</v>
      </c>
      <c r="J66" s="15"/>
      <c r="K66" s="17"/>
      <c r="L66" s="17">
        <v>41990</v>
      </c>
      <c r="M66" s="15">
        <v>0</v>
      </c>
      <c r="N66" s="15"/>
    </row>
    <row r="67" spans="1:14" x14ac:dyDescent="0.25">
      <c r="A67" t="str">
        <f t="shared" si="1"/>
        <v>Mechanical</v>
      </c>
      <c r="B67" s="15" t="s">
        <v>253</v>
      </c>
      <c r="C67" s="15"/>
      <c r="D67" s="15"/>
      <c r="E67" s="15"/>
      <c r="F67" s="15"/>
      <c r="G67" s="16"/>
      <c r="H67" s="17"/>
      <c r="I67" s="17"/>
      <c r="J67" s="15"/>
      <c r="K67" s="17"/>
      <c r="L67" s="17"/>
      <c r="M67" s="15"/>
      <c r="N67" s="15"/>
    </row>
    <row r="68" spans="1:14" x14ac:dyDescent="0.25">
      <c r="A68" t="str">
        <f t="shared" ref="A68:A128" si="2">TRIM(B68)</f>
        <v>General</v>
      </c>
      <c r="B68" s="15" t="s">
        <v>198</v>
      </c>
      <c r="C68" s="15"/>
      <c r="D68" s="15"/>
      <c r="E68" s="15"/>
      <c r="F68" s="15"/>
      <c r="G68" s="16"/>
      <c r="H68" s="17"/>
      <c r="I68" s="17"/>
      <c r="J68" s="15"/>
      <c r="K68" s="17"/>
      <c r="L68" s="17"/>
      <c r="M68" s="15"/>
      <c r="N68" s="15"/>
    </row>
    <row r="69" spans="1:14" x14ac:dyDescent="0.25">
      <c r="A69" t="str">
        <f t="shared" si="2"/>
        <v>Stress</v>
      </c>
      <c r="B69" s="15" t="s">
        <v>254</v>
      </c>
      <c r="C69" s="15"/>
      <c r="D69" s="15"/>
      <c r="E69" s="15"/>
      <c r="F69" s="15"/>
      <c r="G69" s="16"/>
      <c r="H69" s="17"/>
      <c r="I69" s="17"/>
      <c r="J69" s="15"/>
      <c r="K69" s="17"/>
      <c r="L69" s="17"/>
      <c r="M69" s="15"/>
      <c r="N69" s="15"/>
    </row>
    <row r="70" spans="1:14" x14ac:dyDescent="0.25">
      <c r="A70" t="str">
        <f t="shared" si="2"/>
        <v>FL-ME1080</v>
      </c>
      <c r="B70" s="15" t="s">
        <v>575</v>
      </c>
      <c r="C70" s="15" t="s">
        <v>255</v>
      </c>
      <c r="D70" s="15">
        <v>69</v>
      </c>
      <c r="E70" s="15">
        <v>9.5</v>
      </c>
      <c r="F70" s="15">
        <v>9.5</v>
      </c>
      <c r="G70" s="16">
        <v>1</v>
      </c>
      <c r="H70" s="17" t="s">
        <v>103</v>
      </c>
      <c r="I70" s="17">
        <v>42027</v>
      </c>
      <c r="J70" s="15">
        <v>157</v>
      </c>
      <c r="K70" s="17">
        <v>41866</v>
      </c>
      <c r="L70" s="17">
        <v>41992</v>
      </c>
      <c r="M70" s="15">
        <v>-15</v>
      </c>
      <c r="N70" s="15"/>
    </row>
    <row r="71" spans="1:14" x14ac:dyDescent="0.25">
      <c r="A71" t="str">
        <f t="shared" si="2"/>
        <v>Lists</v>
      </c>
      <c r="B71" s="15" t="s">
        <v>256</v>
      </c>
      <c r="C71" s="15"/>
      <c r="D71" s="15"/>
      <c r="E71" s="15"/>
      <c r="F71" s="15"/>
      <c r="G71" s="16"/>
      <c r="H71" s="17"/>
      <c r="I71" s="17"/>
      <c r="J71" s="15"/>
      <c r="K71" s="17"/>
      <c r="L71" s="17"/>
      <c r="M71" s="15"/>
      <c r="N71" s="15"/>
    </row>
    <row r="72" spans="1:14" x14ac:dyDescent="0.25">
      <c r="A72" t="str">
        <f t="shared" si="2"/>
        <v>Piping</v>
      </c>
      <c r="B72" s="15" t="s">
        <v>257</v>
      </c>
      <c r="C72" s="15"/>
      <c r="D72" s="15"/>
      <c r="E72" s="15"/>
      <c r="F72" s="15"/>
      <c r="G72" s="16"/>
      <c r="H72" s="17"/>
      <c r="I72" s="17"/>
      <c r="J72" s="15"/>
      <c r="K72" s="17"/>
      <c r="L72" s="17"/>
      <c r="M72" s="15"/>
      <c r="N72" s="15"/>
    </row>
    <row r="73" spans="1:14" x14ac:dyDescent="0.25">
      <c r="A73" t="str">
        <f t="shared" si="2"/>
        <v>General</v>
      </c>
      <c r="B73" s="15" t="s">
        <v>198</v>
      </c>
      <c r="C73" s="15"/>
      <c r="D73" s="15"/>
      <c r="E73" s="15"/>
      <c r="F73" s="15"/>
      <c r="G73" s="16"/>
      <c r="H73" s="17"/>
      <c r="I73" s="17"/>
      <c r="J73" s="15"/>
      <c r="K73" s="17"/>
      <c r="L73" s="17"/>
      <c r="M73" s="15"/>
      <c r="N73" s="15"/>
    </row>
    <row r="74" spans="1:14" x14ac:dyDescent="0.25">
      <c r="A74" t="str">
        <f t="shared" si="2"/>
        <v>FL-PI1040</v>
      </c>
      <c r="B74" s="15" t="s">
        <v>576</v>
      </c>
      <c r="C74" s="15" t="s">
        <v>258</v>
      </c>
      <c r="D74" s="15">
        <v>172</v>
      </c>
      <c r="E74" s="15">
        <v>141</v>
      </c>
      <c r="F74" s="15">
        <v>111</v>
      </c>
      <c r="G74" s="16">
        <v>0.78720000000000001</v>
      </c>
      <c r="H74" s="15" t="s">
        <v>101</v>
      </c>
      <c r="I74" s="17">
        <v>42101</v>
      </c>
      <c r="J74" s="15">
        <v>211</v>
      </c>
      <c r="K74" s="17">
        <v>42125</v>
      </c>
      <c r="L74" s="17">
        <v>42101</v>
      </c>
      <c r="M74" s="15">
        <v>0</v>
      </c>
      <c r="N74" s="15"/>
    </row>
    <row r="75" spans="1:14" x14ac:dyDescent="0.25">
      <c r="A75" t="str">
        <f t="shared" si="2"/>
        <v>Specs</v>
      </c>
      <c r="B75" s="15" t="s">
        <v>259</v>
      </c>
      <c r="C75" s="15"/>
      <c r="D75" s="15"/>
      <c r="E75" s="15"/>
      <c r="F75" s="15"/>
      <c r="G75" s="16"/>
      <c r="H75" s="17"/>
      <c r="I75" s="17"/>
      <c r="J75" s="15"/>
      <c r="K75" s="17"/>
      <c r="L75" s="17"/>
      <c r="M75" s="15"/>
      <c r="N75" s="15"/>
    </row>
    <row r="76" spans="1:14" x14ac:dyDescent="0.25">
      <c r="A76" t="str">
        <f t="shared" si="2"/>
        <v>FL-PI1080</v>
      </c>
      <c r="B76" s="15" t="s">
        <v>577</v>
      </c>
      <c r="C76" s="15" t="s">
        <v>260</v>
      </c>
      <c r="D76" s="15">
        <v>53</v>
      </c>
      <c r="E76" s="15">
        <v>60</v>
      </c>
      <c r="F76" s="15">
        <v>60</v>
      </c>
      <c r="G76" s="16">
        <v>1</v>
      </c>
      <c r="H76" s="17" t="s">
        <v>101</v>
      </c>
      <c r="I76" s="17" t="s">
        <v>145</v>
      </c>
      <c r="J76" s="15"/>
      <c r="K76" s="17">
        <v>41866</v>
      </c>
      <c r="L76" s="17">
        <v>41943</v>
      </c>
      <c r="M76" s="15">
        <v>0</v>
      </c>
      <c r="N76" s="15"/>
    </row>
    <row r="77" spans="1:14" x14ac:dyDescent="0.25">
      <c r="A77" t="str">
        <f t="shared" si="2"/>
        <v>Plan Drawings</v>
      </c>
      <c r="B77" s="15" t="s">
        <v>261</v>
      </c>
      <c r="C77" s="15"/>
      <c r="D77" s="15"/>
      <c r="E77" s="15"/>
      <c r="F77" s="15"/>
      <c r="G77" s="16"/>
      <c r="H77" s="17"/>
      <c r="I77" s="17"/>
      <c r="J77" s="15"/>
      <c r="K77" s="17"/>
      <c r="L77" s="17"/>
      <c r="M77" s="15"/>
      <c r="N77" s="15"/>
    </row>
    <row r="78" spans="1:14" x14ac:dyDescent="0.25">
      <c r="A78" t="str">
        <f t="shared" si="2"/>
        <v>MTOs</v>
      </c>
      <c r="B78" s="15" t="s">
        <v>262</v>
      </c>
      <c r="C78" s="15"/>
      <c r="D78" s="15"/>
      <c r="E78" s="15"/>
      <c r="F78" s="15"/>
      <c r="G78" s="16"/>
      <c r="H78" s="17"/>
      <c r="I78" s="17"/>
      <c r="J78" s="15"/>
      <c r="K78" s="17"/>
      <c r="L78" s="17"/>
      <c r="M78" s="15"/>
      <c r="N78" s="15"/>
    </row>
    <row r="79" spans="1:14" x14ac:dyDescent="0.25">
      <c r="A79" t="str">
        <f t="shared" si="2"/>
        <v>ISOs</v>
      </c>
      <c r="B79" s="15" t="s">
        <v>263</v>
      </c>
      <c r="C79" s="15"/>
      <c r="D79" s="15"/>
      <c r="E79" s="15"/>
      <c r="F79" s="15"/>
      <c r="G79" s="16"/>
      <c r="H79" s="17"/>
      <c r="I79" s="17"/>
      <c r="J79" s="15"/>
      <c r="K79" s="17"/>
      <c r="L79" s="17"/>
      <c r="M79" s="15"/>
      <c r="N79" s="15"/>
    </row>
    <row r="80" spans="1:14" x14ac:dyDescent="0.25">
      <c r="A80" t="str">
        <f t="shared" si="2"/>
        <v>EWPs</v>
      </c>
      <c r="B80" s="15" t="s">
        <v>264</v>
      </c>
      <c r="C80" s="15"/>
      <c r="D80" s="15"/>
      <c r="E80" s="15"/>
      <c r="F80" s="15"/>
      <c r="G80" s="16"/>
      <c r="H80" s="15"/>
      <c r="I80" s="15"/>
      <c r="J80" s="15"/>
      <c r="K80" s="17"/>
      <c r="L80" s="17"/>
      <c r="M80" s="15"/>
      <c r="N80" s="15"/>
    </row>
    <row r="81" spans="1:14" x14ac:dyDescent="0.25">
      <c r="A81" t="str">
        <f t="shared" si="2"/>
        <v>Model Development (Blowcases) - On Hold</v>
      </c>
      <c r="B81" s="15" t="s">
        <v>265</v>
      </c>
      <c r="C81" s="15"/>
      <c r="D81" s="15"/>
      <c r="E81" s="15"/>
      <c r="F81" s="15"/>
      <c r="G81" s="16"/>
      <c r="H81" s="15"/>
      <c r="I81" s="15"/>
      <c r="J81" s="15"/>
      <c r="K81" s="17"/>
      <c r="L81" s="17"/>
      <c r="M81" s="15"/>
      <c r="N81" s="15"/>
    </row>
    <row r="82" spans="1:14" x14ac:dyDescent="0.25">
      <c r="A82" t="str">
        <f t="shared" si="2"/>
        <v>FL-PI1280</v>
      </c>
      <c r="B82" s="15" t="s">
        <v>578</v>
      </c>
      <c r="C82" s="15" t="s">
        <v>266</v>
      </c>
      <c r="D82" s="15">
        <v>112</v>
      </c>
      <c r="E82" s="15">
        <v>42.5</v>
      </c>
      <c r="F82" s="15">
        <v>42.5</v>
      </c>
      <c r="G82" s="16">
        <v>1</v>
      </c>
      <c r="H82" s="15" t="s">
        <v>101</v>
      </c>
      <c r="I82" s="17" t="s">
        <v>267</v>
      </c>
      <c r="J82" s="15"/>
      <c r="K82" s="17">
        <v>41948</v>
      </c>
      <c r="L82" s="17">
        <v>41929</v>
      </c>
      <c r="M82" s="15">
        <v>0</v>
      </c>
      <c r="N82" s="15"/>
    </row>
    <row r="83" spans="1:14" x14ac:dyDescent="0.25">
      <c r="A83" t="str">
        <f t="shared" si="2"/>
        <v>Structural</v>
      </c>
      <c r="B83" s="15" t="s">
        <v>268</v>
      </c>
      <c r="C83" s="15"/>
      <c r="D83" s="15"/>
      <c r="E83" s="15"/>
      <c r="F83" s="15"/>
      <c r="G83" s="16"/>
      <c r="H83" s="17"/>
      <c r="I83" s="17"/>
      <c r="J83" s="15"/>
      <c r="K83" s="17"/>
      <c r="L83" s="17"/>
      <c r="M83" s="15"/>
      <c r="N83" s="15"/>
    </row>
    <row r="84" spans="1:14" x14ac:dyDescent="0.25">
      <c r="A84" t="str">
        <f t="shared" si="2"/>
        <v>General</v>
      </c>
      <c r="B84" s="15" t="s">
        <v>198</v>
      </c>
      <c r="C84" s="15"/>
      <c r="D84" s="15"/>
      <c r="E84" s="15"/>
      <c r="F84" s="15"/>
      <c r="G84" s="16"/>
      <c r="H84" s="17"/>
      <c r="I84" s="17"/>
      <c r="J84" s="15"/>
      <c r="K84" s="17"/>
      <c r="L84" s="17"/>
      <c r="M84" s="15"/>
      <c r="N84" s="15"/>
    </row>
    <row r="85" spans="1:14" x14ac:dyDescent="0.25">
      <c r="A85" t="str">
        <f t="shared" si="2"/>
        <v>FL-CS1040</v>
      </c>
      <c r="B85" s="15" t="s">
        <v>579</v>
      </c>
      <c r="C85" s="15" t="s">
        <v>269</v>
      </c>
      <c r="D85" s="15">
        <v>190</v>
      </c>
      <c r="E85" s="15">
        <v>199.5</v>
      </c>
      <c r="F85" s="15">
        <v>117.6</v>
      </c>
      <c r="G85" s="16">
        <v>0.58950000000000002</v>
      </c>
      <c r="H85" s="17" t="s">
        <v>101</v>
      </c>
      <c r="I85" s="17">
        <v>42125</v>
      </c>
      <c r="J85" s="15">
        <v>193</v>
      </c>
      <c r="K85" s="17">
        <v>42125</v>
      </c>
      <c r="L85" s="17">
        <v>42125</v>
      </c>
      <c r="M85" s="15">
        <v>0</v>
      </c>
      <c r="N85" s="15"/>
    </row>
    <row r="86" spans="1:14" x14ac:dyDescent="0.25">
      <c r="A86" t="str">
        <f t="shared" si="2"/>
        <v>Model Development (Flowlines)</v>
      </c>
      <c r="B86" s="15" t="s">
        <v>270</v>
      </c>
      <c r="C86" s="15"/>
      <c r="D86" s="15"/>
      <c r="E86" s="15"/>
      <c r="F86" s="15"/>
      <c r="G86" s="16"/>
      <c r="H86" s="17"/>
      <c r="I86" s="17"/>
      <c r="J86" s="15"/>
      <c r="K86" s="17"/>
      <c r="L86" s="17"/>
      <c r="M86" s="15"/>
      <c r="N86" s="15"/>
    </row>
    <row r="87" spans="1:14" x14ac:dyDescent="0.25">
      <c r="A87" t="str">
        <f t="shared" si="2"/>
        <v>FL-CS1110</v>
      </c>
      <c r="B87" s="15" t="s">
        <v>580</v>
      </c>
      <c r="C87" s="15" t="s">
        <v>271</v>
      </c>
      <c r="D87" s="15">
        <v>53</v>
      </c>
      <c r="E87" s="15">
        <v>387.5</v>
      </c>
      <c r="F87" s="15">
        <v>387.5</v>
      </c>
      <c r="G87" s="16">
        <v>1</v>
      </c>
      <c r="H87" s="17" t="s">
        <v>101</v>
      </c>
      <c r="I87" s="17" t="s">
        <v>272</v>
      </c>
      <c r="J87" s="15"/>
      <c r="K87" s="17">
        <v>41866</v>
      </c>
      <c r="L87" s="17">
        <v>41919</v>
      </c>
      <c r="M87" s="15">
        <v>0</v>
      </c>
      <c r="N87" s="15"/>
    </row>
    <row r="88" spans="1:14" x14ac:dyDescent="0.25">
      <c r="A88" t="str">
        <f t="shared" si="2"/>
        <v>FL-CS1120</v>
      </c>
      <c r="B88" s="15" t="s">
        <v>581</v>
      </c>
      <c r="C88" s="15" t="s">
        <v>273</v>
      </c>
      <c r="D88" s="15">
        <v>38</v>
      </c>
      <c r="E88" s="15">
        <v>517</v>
      </c>
      <c r="F88" s="15">
        <v>439.45</v>
      </c>
      <c r="G88" s="16">
        <v>0.85</v>
      </c>
      <c r="H88" s="17" t="s">
        <v>190</v>
      </c>
      <c r="I88" s="17">
        <v>42038</v>
      </c>
      <c r="J88" s="15">
        <v>155</v>
      </c>
      <c r="K88" s="17">
        <v>41926</v>
      </c>
      <c r="L88" s="17">
        <v>42017</v>
      </c>
      <c r="M88" s="15">
        <v>-15</v>
      </c>
      <c r="N88" s="15"/>
    </row>
    <row r="89" spans="1:14" x14ac:dyDescent="0.25">
      <c r="A89" t="str">
        <f t="shared" si="2"/>
        <v>Piling &amp; Steel Drawings</v>
      </c>
      <c r="B89" s="15" t="s">
        <v>274</v>
      </c>
      <c r="C89" s="15"/>
      <c r="D89" s="15"/>
      <c r="E89" s="15"/>
      <c r="F89" s="15"/>
      <c r="G89" s="16"/>
      <c r="H89" s="17"/>
      <c r="I89" s="17"/>
      <c r="J89" s="15"/>
      <c r="K89" s="17"/>
      <c r="L89" s="17"/>
      <c r="M89" s="15"/>
      <c r="N89" s="15"/>
    </row>
    <row r="90" spans="1:14" x14ac:dyDescent="0.25">
      <c r="A90" t="str">
        <f t="shared" si="2"/>
        <v>FL-CS1400</v>
      </c>
      <c r="B90" s="15" t="s">
        <v>582</v>
      </c>
      <c r="C90" s="15" t="s">
        <v>275</v>
      </c>
      <c r="D90" s="15">
        <v>79</v>
      </c>
      <c r="E90" s="15">
        <v>877</v>
      </c>
      <c r="F90" s="15">
        <v>789.3</v>
      </c>
      <c r="G90" s="16">
        <v>0.9</v>
      </c>
      <c r="H90" s="17" t="s">
        <v>101</v>
      </c>
      <c r="I90" s="17">
        <v>42034</v>
      </c>
      <c r="J90" s="15">
        <v>94</v>
      </c>
      <c r="K90" s="17">
        <v>41927</v>
      </c>
      <c r="L90" s="17">
        <v>42034</v>
      </c>
      <c r="M90" s="15">
        <v>0</v>
      </c>
      <c r="N90" s="15"/>
    </row>
    <row r="91" spans="1:14" x14ac:dyDescent="0.25">
      <c r="A91" t="str">
        <f t="shared" si="2"/>
        <v>FL-CS1410</v>
      </c>
      <c r="B91" s="15" t="s">
        <v>583</v>
      </c>
      <c r="C91" s="15" t="s">
        <v>276</v>
      </c>
      <c r="D91" s="15">
        <v>79</v>
      </c>
      <c r="E91" s="15">
        <v>945</v>
      </c>
      <c r="F91" s="15">
        <v>850.5</v>
      </c>
      <c r="G91" s="16">
        <v>0.9</v>
      </c>
      <c r="H91" s="17" t="s">
        <v>101</v>
      </c>
      <c r="I91" s="17">
        <v>42034</v>
      </c>
      <c r="J91" s="15">
        <v>94</v>
      </c>
      <c r="K91" s="17">
        <v>41927</v>
      </c>
      <c r="L91" s="17">
        <v>42034</v>
      </c>
      <c r="M91" s="15">
        <v>0</v>
      </c>
      <c r="N91" s="15"/>
    </row>
    <row r="92" spans="1:14" x14ac:dyDescent="0.25">
      <c r="A92" t="str">
        <f t="shared" si="2"/>
        <v>FL-CS1440</v>
      </c>
      <c r="B92" s="15" t="s">
        <v>584</v>
      </c>
      <c r="C92" s="15" t="s">
        <v>279</v>
      </c>
      <c r="D92" s="15">
        <v>25</v>
      </c>
      <c r="E92" s="15">
        <v>341</v>
      </c>
      <c r="F92" s="15">
        <v>68.2</v>
      </c>
      <c r="G92" s="16">
        <v>0.2</v>
      </c>
      <c r="H92" s="17" t="s">
        <v>235</v>
      </c>
      <c r="I92" s="17">
        <v>42034</v>
      </c>
      <c r="J92" s="15">
        <v>94</v>
      </c>
      <c r="K92" s="17">
        <v>41983</v>
      </c>
      <c r="L92" s="17">
        <v>42034</v>
      </c>
      <c r="M92" s="15">
        <v>0</v>
      </c>
      <c r="N92" s="15"/>
    </row>
    <row r="93" spans="1:14" x14ac:dyDescent="0.25">
      <c r="A93" t="str">
        <f t="shared" si="2"/>
        <v>FL-CS1420</v>
      </c>
      <c r="B93" s="15" t="s">
        <v>585</v>
      </c>
      <c r="C93" s="15" t="s">
        <v>277</v>
      </c>
      <c r="D93" s="15">
        <v>20</v>
      </c>
      <c r="E93" s="15">
        <v>40</v>
      </c>
      <c r="F93" s="15">
        <v>4</v>
      </c>
      <c r="G93" s="16">
        <v>0.1</v>
      </c>
      <c r="H93" s="17" t="s">
        <v>238</v>
      </c>
      <c r="I93" s="17">
        <v>42034</v>
      </c>
      <c r="J93" s="15">
        <v>216</v>
      </c>
      <c r="K93" s="17">
        <v>41941</v>
      </c>
      <c r="L93" s="17">
        <v>42034</v>
      </c>
      <c r="M93" s="15">
        <v>0</v>
      </c>
      <c r="N93" s="15"/>
    </row>
    <row r="94" spans="1:14" x14ac:dyDescent="0.25">
      <c r="A94" t="str">
        <f t="shared" si="2"/>
        <v>FL-CS1430</v>
      </c>
      <c r="B94" s="15" t="s">
        <v>586</v>
      </c>
      <c r="C94" s="15" t="s">
        <v>278</v>
      </c>
      <c r="D94" s="15">
        <v>20</v>
      </c>
      <c r="E94" s="15">
        <v>40</v>
      </c>
      <c r="F94" s="15">
        <v>4</v>
      </c>
      <c r="G94" s="16">
        <v>0.1</v>
      </c>
      <c r="H94" s="15" t="s">
        <v>238</v>
      </c>
      <c r="I94" s="17">
        <v>42034</v>
      </c>
      <c r="J94" s="15">
        <v>216</v>
      </c>
      <c r="K94" s="17">
        <v>41941</v>
      </c>
      <c r="L94" s="17">
        <v>42034</v>
      </c>
      <c r="M94" s="15">
        <v>0</v>
      </c>
      <c r="N94" s="15"/>
    </row>
    <row r="95" spans="1:14" x14ac:dyDescent="0.25">
      <c r="A95" t="str">
        <f t="shared" si="2"/>
        <v>FL-CS1510</v>
      </c>
      <c r="B95" s="15" t="s">
        <v>587</v>
      </c>
      <c r="C95" s="15" t="s">
        <v>281</v>
      </c>
      <c r="D95" s="15">
        <v>25</v>
      </c>
      <c r="E95" s="15">
        <v>362</v>
      </c>
      <c r="F95" s="15">
        <v>0</v>
      </c>
      <c r="G95" s="16">
        <v>0</v>
      </c>
      <c r="H95" s="17">
        <v>42037</v>
      </c>
      <c r="I95" s="17">
        <v>42072</v>
      </c>
      <c r="J95" s="15">
        <v>152</v>
      </c>
      <c r="K95" s="17">
        <v>41983</v>
      </c>
      <c r="L95" s="17">
        <v>42072</v>
      </c>
      <c r="M95" s="15">
        <v>0</v>
      </c>
      <c r="N95" s="15"/>
    </row>
    <row r="96" spans="1:14" x14ac:dyDescent="0.25">
      <c r="A96" t="str">
        <f t="shared" si="2"/>
        <v>FL-CS1530</v>
      </c>
      <c r="B96" s="15" t="s">
        <v>588</v>
      </c>
      <c r="C96" s="15" t="s">
        <v>283</v>
      </c>
      <c r="D96" s="15">
        <v>25</v>
      </c>
      <c r="E96" s="15">
        <v>430</v>
      </c>
      <c r="F96" s="15">
        <v>0</v>
      </c>
      <c r="G96" s="16">
        <v>0</v>
      </c>
      <c r="H96" s="17">
        <v>42037</v>
      </c>
      <c r="I96" s="17">
        <v>42072</v>
      </c>
      <c r="J96" s="15">
        <v>152</v>
      </c>
      <c r="K96" s="17">
        <v>41983</v>
      </c>
      <c r="L96" s="17">
        <v>42072</v>
      </c>
      <c r="M96" s="15">
        <v>0</v>
      </c>
      <c r="N96" s="15"/>
    </row>
    <row r="97" spans="1:14" x14ac:dyDescent="0.25">
      <c r="A97" t="str">
        <f t="shared" si="2"/>
        <v>FL-CS1560</v>
      </c>
      <c r="B97" s="15" t="s">
        <v>589</v>
      </c>
      <c r="C97" s="15" t="s">
        <v>286</v>
      </c>
      <c r="D97" s="15">
        <v>25</v>
      </c>
      <c r="E97" s="15">
        <v>152</v>
      </c>
      <c r="F97" s="15">
        <v>0</v>
      </c>
      <c r="G97" s="16">
        <v>0</v>
      </c>
      <c r="H97" s="17">
        <v>42037</v>
      </c>
      <c r="I97" s="17">
        <v>42072</v>
      </c>
      <c r="J97" s="15">
        <v>152</v>
      </c>
      <c r="K97" s="17">
        <v>42054</v>
      </c>
      <c r="L97" s="17">
        <v>42093</v>
      </c>
      <c r="M97" s="15">
        <v>15</v>
      </c>
      <c r="N97" s="15"/>
    </row>
    <row r="98" spans="1:14" x14ac:dyDescent="0.25">
      <c r="A98" t="str">
        <f t="shared" si="2"/>
        <v>FL-CS1580</v>
      </c>
      <c r="B98" s="15" t="s">
        <v>590</v>
      </c>
      <c r="C98" s="15" t="s">
        <v>430</v>
      </c>
      <c r="D98" s="15">
        <v>10</v>
      </c>
      <c r="E98" s="15">
        <v>0</v>
      </c>
      <c r="F98" s="15">
        <v>0</v>
      </c>
      <c r="G98" s="16">
        <v>0</v>
      </c>
      <c r="H98" s="17">
        <v>42038</v>
      </c>
      <c r="I98" s="17">
        <v>42052</v>
      </c>
      <c r="J98" s="15">
        <v>156</v>
      </c>
      <c r="K98" s="17">
        <v>41942</v>
      </c>
      <c r="L98" s="17">
        <v>42052</v>
      </c>
      <c r="M98" s="15">
        <v>0</v>
      </c>
      <c r="N98" s="15"/>
    </row>
    <row r="99" spans="1:14" x14ac:dyDescent="0.25">
      <c r="A99" t="str">
        <f t="shared" si="2"/>
        <v>FL-CS1600</v>
      </c>
      <c r="B99" s="15" t="s">
        <v>591</v>
      </c>
      <c r="C99" s="15" t="s">
        <v>431</v>
      </c>
      <c r="D99" s="15">
        <v>10</v>
      </c>
      <c r="E99" s="15">
        <v>0</v>
      </c>
      <c r="F99" s="15">
        <v>0</v>
      </c>
      <c r="G99" s="16">
        <v>0</v>
      </c>
      <c r="H99" s="17">
        <v>42038</v>
      </c>
      <c r="I99" s="17">
        <v>42052</v>
      </c>
      <c r="J99" s="15">
        <v>156</v>
      </c>
      <c r="K99" s="17">
        <v>41942</v>
      </c>
      <c r="L99" s="17">
        <v>42052</v>
      </c>
      <c r="M99" s="15">
        <v>0</v>
      </c>
      <c r="N99" s="15"/>
    </row>
    <row r="100" spans="1:14" x14ac:dyDescent="0.25">
      <c r="A100" t="str">
        <f t="shared" si="2"/>
        <v>FL-CS1610</v>
      </c>
      <c r="B100" s="15" t="s">
        <v>592</v>
      </c>
      <c r="C100" s="15" t="s">
        <v>432</v>
      </c>
      <c r="D100" s="15">
        <v>10</v>
      </c>
      <c r="E100" s="15">
        <v>0</v>
      </c>
      <c r="F100" s="15">
        <v>0</v>
      </c>
      <c r="G100" s="16">
        <v>0</v>
      </c>
      <c r="H100" s="17">
        <v>42038</v>
      </c>
      <c r="I100" s="17">
        <v>42052</v>
      </c>
      <c r="J100" s="15">
        <v>216</v>
      </c>
      <c r="K100" s="17">
        <v>41956</v>
      </c>
      <c r="L100" s="17">
        <v>42052</v>
      </c>
      <c r="M100" s="15">
        <v>0</v>
      </c>
      <c r="N100" s="15"/>
    </row>
    <row r="101" spans="1:14" x14ac:dyDescent="0.25">
      <c r="A101" t="str">
        <f t="shared" si="2"/>
        <v>FL-CS1620</v>
      </c>
      <c r="B101" s="15" t="s">
        <v>593</v>
      </c>
      <c r="C101" s="15" t="s">
        <v>433</v>
      </c>
      <c r="D101" s="15">
        <v>10</v>
      </c>
      <c r="E101" s="15">
        <v>0</v>
      </c>
      <c r="F101" s="15">
        <v>0</v>
      </c>
      <c r="G101" s="16">
        <v>0</v>
      </c>
      <c r="H101" s="17">
        <v>42038</v>
      </c>
      <c r="I101" s="17">
        <v>42052</v>
      </c>
      <c r="J101" s="15">
        <v>216</v>
      </c>
      <c r="K101" s="17">
        <v>41956</v>
      </c>
      <c r="L101" s="17">
        <v>42052</v>
      </c>
      <c r="M101" s="15">
        <v>0</v>
      </c>
      <c r="N101" s="15"/>
    </row>
    <row r="102" spans="1:14" x14ac:dyDescent="0.25">
      <c r="A102" t="str">
        <f t="shared" si="2"/>
        <v>FL-CS1630</v>
      </c>
      <c r="B102" s="15" t="s">
        <v>594</v>
      </c>
      <c r="C102" s="15" t="s">
        <v>434</v>
      </c>
      <c r="D102" s="15">
        <v>10</v>
      </c>
      <c r="E102" s="15">
        <v>0</v>
      </c>
      <c r="F102" s="15">
        <v>0</v>
      </c>
      <c r="G102" s="16">
        <v>0</v>
      </c>
      <c r="H102" s="17">
        <v>42038</v>
      </c>
      <c r="I102" s="17">
        <v>42052</v>
      </c>
      <c r="J102" s="15">
        <v>156</v>
      </c>
      <c r="K102" s="17">
        <v>42012</v>
      </c>
      <c r="L102" s="17">
        <v>42052</v>
      </c>
      <c r="M102" s="15">
        <v>0</v>
      </c>
      <c r="N102" s="15"/>
    </row>
    <row r="103" spans="1:14" x14ac:dyDescent="0.25">
      <c r="A103" t="str">
        <f t="shared" si="2"/>
        <v>FL-CS1540</v>
      </c>
      <c r="B103" s="15" t="s">
        <v>595</v>
      </c>
      <c r="C103" s="15" t="s">
        <v>284</v>
      </c>
      <c r="D103" s="15">
        <v>25</v>
      </c>
      <c r="E103" s="15">
        <v>18</v>
      </c>
      <c r="F103" s="15">
        <v>0</v>
      </c>
      <c r="G103" s="16">
        <v>0</v>
      </c>
      <c r="H103" s="17">
        <v>42073</v>
      </c>
      <c r="I103" s="17">
        <v>42108</v>
      </c>
      <c r="J103" s="15">
        <v>186</v>
      </c>
      <c r="K103" s="17">
        <v>41971</v>
      </c>
      <c r="L103" s="17">
        <v>42093</v>
      </c>
      <c r="M103" s="15">
        <v>-10</v>
      </c>
      <c r="N103" s="15"/>
    </row>
    <row r="104" spans="1:14" x14ac:dyDescent="0.25">
      <c r="A104" t="str">
        <f t="shared" si="2"/>
        <v>FL-CS1550</v>
      </c>
      <c r="B104" s="15" t="s">
        <v>596</v>
      </c>
      <c r="C104" s="15" t="s">
        <v>285</v>
      </c>
      <c r="D104" s="15">
        <v>25</v>
      </c>
      <c r="E104" s="15">
        <v>18</v>
      </c>
      <c r="F104" s="15">
        <v>0</v>
      </c>
      <c r="G104" s="16">
        <v>0</v>
      </c>
      <c r="H104" s="17">
        <v>42073</v>
      </c>
      <c r="I104" s="17">
        <v>42108</v>
      </c>
      <c r="J104" s="15">
        <v>186</v>
      </c>
      <c r="K104" s="17">
        <v>41971</v>
      </c>
      <c r="L104" s="17">
        <v>42093</v>
      </c>
      <c r="M104" s="15">
        <v>-10</v>
      </c>
      <c r="N104" s="15"/>
    </row>
    <row r="105" spans="1:14" x14ac:dyDescent="0.25">
      <c r="A105" t="str">
        <f t="shared" si="2"/>
        <v>FL-CS1920</v>
      </c>
      <c r="B105" s="15" t="s">
        <v>597</v>
      </c>
      <c r="C105" s="15" t="s">
        <v>287</v>
      </c>
      <c r="D105" s="15">
        <v>25</v>
      </c>
      <c r="E105" s="15">
        <v>105</v>
      </c>
      <c r="F105" s="15">
        <v>0</v>
      </c>
      <c r="G105" s="16">
        <v>0</v>
      </c>
      <c r="H105" s="17">
        <v>42073</v>
      </c>
      <c r="I105" s="17">
        <v>42108</v>
      </c>
      <c r="J105" s="15">
        <v>186</v>
      </c>
      <c r="K105" s="17">
        <v>42054</v>
      </c>
      <c r="L105" s="17">
        <v>42108</v>
      </c>
      <c r="M105" s="15">
        <v>0</v>
      </c>
      <c r="N105" s="15"/>
    </row>
    <row r="106" spans="1:14" x14ac:dyDescent="0.25">
      <c r="A106" t="str">
        <f t="shared" si="2"/>
        <v>FL-CS1460</v>
      </c>
      <c r="B106" s="15" t="s">
        <v>598</v>
      </c>
      <c r="C106" s="15" t="s">
        <v>280</v>
      </c>
      <c r="D106" s="15">
        <v>10</v>
      </c>
      <c r="E106" s="15">
        <v>65</v>
      </c>
      <c r="F106" s="15">
        <v>0</v>
      </c>
      <c r="G106" s="16">
        <v>0</v>
      </c>
      <c r="H106" s="17">
        <v>42094</v>
      </c>
      <c r="I106" s="17">
        <v>42108</v>
      </c>
      <c r="J106" s="15">
        <v>186</v>
      </c>
      <c r="K106" s="17">
        <v>42068</v>
      </c>
      <c r="L106" s="17">
        <v>42108</v>
      </c>
      <c r="M106" s="15">
        <v>0</v>
      </c>
      <c r="N106" s="15"/>
    </row>
    <row r="107" spans="1:14" x14ac:dyDescent="0.25">
      <c r="A107" t="str">
        <f t="shared" si="2"/>
        <v>FL-CS1590</v>
      </c>
      <c r="B107" s="15" t="s">
        <v>599</v>
      </c>
      <c r="C107" s="15" t="s">
        <v>435</v>
      </c>
      <c r="D107" s="15">
        <v>10</v>
      </c>
      <c r="E107" s="15">
        <v>0</v>
      </c>
      <c r="F107" s="15">
        <v>0</v>
      </c>
      <c r="G107" s="16">
        <v>0</v>
      </c>
      <c r="H107" s="17">
        <v>42109</v>
      </c>
      <c r="I107" s="17">
        <v>42122</v>
      </c>
      <c r="J107" s="15">
        <v>186</v>
      </c>
      <c r="K107" s="17">
        <v>42082</v>
      </c>
      <c r="L107" s="17">
        <v>42122</v>
      </c>
      <c r="M107" s="15">
        <v>0</v>
      </c>
      <c r="N107" s="15"/>
    </row>
    <row r="108" spans="1:14" x14ac:dyDescent="0.25">
      <c r="A108" t="str">
        <f t="shared" si="2"/>
        <v>FL-CS1520</v>
      </c>
      <c r="B108" s="15" t="s">
        <v>600</v>
      </c>
      <c r="C108" s="15" t="s">
        <v>282</v>
      </c>
      <c r="D108" s="15">
        <v>10</v>
      </c>
      <c r="E108" s="15">
        <v>15</v>
      </c>
      <c r="F108" s="15">
        <v>0</v>
      </c>
      <c r="G108" s="16">
        <v>0</v>
      </c>
      <c r="H108" s="17">
        <v>42123</v>
      </c>
      <c r="I108" s="17">
        <v>42136</v>
      </c>
      <c r="J108" s="15">
        <v>186</v>
      </c>
      <c r="K108" s="17">
        <v>42096</v>
      </c>
      <c r="L108" s="17">
        <v>42136</v>
      </c>
      <c r="M108" s="15">
        <v>0</v>
      </c>
      <c r="N108" s="15"/>
    </row>
    <row r="109" spans="1:14" x14ac:dyDescent="0.25">
      <c r="A109" t="str">
        <f t="shared" si="2"/>
        <v>MTOs</v>
      </c>
      <c r="B109" s="15" t="s">
        <v>262</v>
      </c>
      <c r="C109" s="15"/>
      <c r="D109" s="15"/>
      <c r="E109" s="15"/>
      <c r="F109" s="15"/>
      <c r="G109" s="16"/>
      <c r="H109" s="17"/>
      <c r="I109" s="17"/>
      <c r="J109" s="15"/>
      <c r="K109" s="17"/>
      <c r="L109" s="17"/>
      <c r="M109" s="15"/>
      <c r="N109" s="15"/>
    </row>
    <row r="110" spans="1:14" x14ac:dyDescent="0.25">
      <c r="A110" t="str">
        <f t="shared" si="2"/>
        <v>FL-CS1080</v>
      </c>
      <c r="B110" s="15" t="s">
        <v>601</v>
      </c>
      <c r="C110" s="15" t="s">
        <v>288</v>
      </c>
      <c r="D110" s="15">
        <v>15</v>
      </c>
      <c r="E110" s="15">
        <v>40</v>
      </c>
      <c r="F110" s="15">
        <v>40</v>
      </c>
      <c r="G110" s="16">
        <v>1</v>
      </c>
      <c r="H110" s="17" t="s">
        <v>289</v>
      </c>
      <c r="I110" s="17" t="s">
        <v>290</v>
      </c>
      <c r="J110" s="15"/>
      <c r="K110" s="17">
        <v>41880</v>
      </c>
      <c r="L110" s="17">
        <v>41969</v>
      </c>
      <c r="M110" s="15">
        <v>0</v>
      </c>
      <c r="N110" s="15"/>
    </row>
    <row r="111" spans="1:14" x14ac:dyDescent="0.25">
      <c r="A111" t="str">
        <f t="shared" si="2"/>
        <v>FL-CS2190</v>
      </c>
      <c r="B111" s="15" t="s">
        <v>602</v>
      </c>
      <c r="C111" s="15" t="s">
        <v>291</v>
      </c>
      <c r="D111" s="15">
        <v>10</v>
      </c>
      <c r="E111" s="15">
        <v>40</v>
      </c>
      <c r="F111" s="15">
        <v>0</v>
      </c>
      <c r="G111" s="16">
        <v>0</v>
      </c>
      <c r="H111" s="17">
        <v>42094</v>
      </c>
      <c r="I111" s="17">
        <v>42108</v>
      </c>
      <c r="J111" s="15">
        <v>186</v>
      </c>
      <c r="K111" s="17">
        <v>41940</v>
      </c>
      <c r="L111" s="17">
        <v>42031</v>
      </c>
      <c r="M111" s="15">
        <v>-53</v>
      </c>
      <c r="N111" s="15"/>
    </row>
    <row r="112" spans="1:14" x14ac:dyDescent="0.25">
      <c r="A112" t="str">
        <f t="shared" si="2"/>
        <v>Supply &amp; Fabricate Pile Caps (FL-S101)</v>
      </c>
      <c r="B112" s="15" t="s">
        <v>898</v>
      </c>
      <c r="C112" s="15"/>
      <c r="D112" s="15"/>
      <c r="E112" s="15"/>
      <c r="F112" s="15"/>
      <c r="G112" s="16"/>
      <c r="H112" s="17"/>
      <c r="I112" s="17"/>
      <c r="J112" s="15"/>
      <c r="K112" s="17"/>
      <c r="L112" s="17"/>
      <c r="M112" s="15"/>
      <c r="N112" s="15"/>
    </row>
    <row r="113" spans="1:14" x14ac:dyDescent="0.25">
      <c r="A113" t="str">
        <f t="shared" si="2"/>
        <v>Structural Steel for Flowlines (FL-S102)</v>
      </c>
      <c r="B113" s="15" t="s">
        <v>899</v>
      </c>
      <c r="C113" s="15"/>
      <c r="D113" s="15"/>
      <c r="E113" s="15"/>
      <c r="F113" s="15"/>
      <c r="G113" s="16"/>
      <c r="H113" s="17"/>
      <c r="I113" s="17"/>
      <c r="J113" s="15"/>
      <c r="K113" s="17"/>
      <c r="L113" s="17"/>
      <c r="M113" s="15"/>
      <c r="N113" s="15"/>
    </row>
    <row r="114" spans="1:14" x14ac:dyDescent="0.25">
      <c r="A114" t="str">
        <f t="shared" si="2"/>
        <v>Platforms &amp; Skids Fabrication (FL-S103)</v>
      </c>
      <c r="B114" s="15" t="s">
        <v>900</v>
      </c>
      <c r="C114" s="15"/>
      <c r="D114" s="15"/>
      <c r="E114" s="15"/>
      <c r="F114" s="15"/>
      <c r="G114" s="16"/>
      <c r="H114" s="15"/>
      <c r="I114" s="17"/>
      <c r="J114" s="15"/>
      <c r="K114" s="17"/>
      <c r="L114" s="17"/>
      <c r="M114" s="15"/>
      <c r="N114" s="15"/>
    </row>
    <row r="115" spans="1:14" x14ac:dyDescent="0.25">
      <c r="A115" t="str">
        <f>TRIM(B115)</f>
        <v>FL-S101.R1</v>
      </c>
      <c r="B115" s="15" t="s">
        <v>603</v>
      </c>
      <c r="C115" s="15" t="s">
        <v>292</v>
      </c>
      <c r="D115" s="15">
        <v>10</v>
      </c>
      <c r="E115" s="15">
        <v>45</v>
      </c>
      <c r="F115" s="15">
        <v>0</v>
      </c>
      <c r="G115" s="16">
        <v>0</v>
      </c>
      <c r="H115" s="17">
        <v>42037</v>
      </c>
      <c r="I115" s="17">
        <v>42048</v>
      </c>
      <c r="J115" s="15">
        <v>94</v>
      </c>
      <c r="K115" s="17"/>
      <c r="L115" s="17">
        <v>42048</v>
      </c>
      <c r="M115" s="15">
        <v>0</v>
      </c>
      <c r="N115" s="15"/>
    </row>
    <row r="116" spans="1:14" x14ac:dyDescent="0.25">
      <c r="A116" t="str">
        <f t="shared" si="2"/>
        <v>FL-S101.R2</v>
      </c>
      <c r="B116" s="15" t="s">
        <v>604</v>
      </c>
      <c r="C116" s="15" t="s">
        <v>436</v>
      </c>
      <c r="D116" s="15">
        <v>10</v>
      </c>
      <c r="E116" s="15">
        <v>0</v>
      </c>
      <c r="F116" s="15">
        <v>0</v>
      </c>
      <c r="G116" s="16">
        <v>0</v>
      </c>
      <c r="H116" s="17">
        <v>42053</v>
      </c>
      <c r="I116" s="17">
        <v>42066</v>
      </c>
      <c r="J116" s="15">
        <v>94</v>
      </c>
      <c r="K116" s="17"/>
      <c r="L116" s="17">
        <v>42066</v>
      </c>
      <c r="M116" s="15">
        <v>0</v>
      </c>
      <c r="N116" s="15"/>
    </row>
    <row r="117" spans="1:14" x14ac:dyDescent="0.25">
      <c r="A117" t="str">
        <f t="shared" si="2"/>
        <v>FL-S101.R3</v>
      </c>
      <c r="B117" s="15" t="s">
        <v>605</v>
      </c>
      <c r="C117" s="15" t="s">
        <v>293</v>
      </c>
      <c r="D117" s="15">
        <v>10</v>
      </c>
      <c r="E117" s="15">
        <v>9</v>
      </c>
      <c r="F117" s="15">
        <v>0</v>
      </c>
      <c r="G117" s="16">
        <v>0</v>
      </c>
      <c r="H117" s="17">
        <v>42068</v>
      </c>
      <c r="I117" s="17">
        <v>42081</v>
      </c>
      <c r="J117" s="15">
        <v>94</v>
      </c>
      <c r="K117" s="17"/>
      <c r="L117" s="17">
        <v>42081</v>
      </c>
      <c r="M117" s="15">
        <v>0</v>
      </c>
      <c r="N117" s="15"/>
    </row>
    <row r="118" spans="1:14" x14ac:dyDescent="0.25">
      <c r="A118" t="str">
        <f t="shared" si="2"/>
        <v>Change Management</v>
      </c>
      <c r="B118" s="15" t="s">
        <v>207</v>
      </c>
      <c r="C118" s="15"/>
      <c r="D118" s="15"/>
      <c r="E118" s="15"/>
      <c r="F118" s="15"/>
      <c r="G118" s="16"/>
      <c r="H118" s="17"/>
      <c r="I118" s="17"/>
      <c r="J118" s="15"/>
      <c r="K118" s="17"/>
      <c r="L118" s="17"/>
      <c r="M118" s="15"/>
      <c r="N118" s="15"/>
    </row>
    <row r="119" spans="1:14" x14ac:dyDescent="0.25">
      <c r="A119" t="str">
        <f t="shared" si="2"/>
        <v>FL-CS1140</v>
      </c>
      <c r="B119" s="15" t="s">
        <v>606</v>
      </c>
      <c r="C119" s="15" t="s">
        <v>294</v>
      </c>
      <c r="D119" s="15">
        <v>106</v>
      </c>
      <c r="E119" s="15">
        <v>20</v>
      </c>
      <c r="F119" s="15">
        <v>20</v>
      </c>
      <c r="G119" s="16">
        <v>1</v>
      </c>
      <c r="H119" s="17" t="s">
        <v>101</v>
      </c>
      <c r="I119" s="17" t="s">
        <v>141</v>
      </c>
      <c r="J119" s="15"/>
      <c r="K119" s="17">
        <v>41991</v>
      </c>
      <c r="L119" s="17">
        <v>41901</v>
      </c>
      <c r="M119" s="15">
        <v>0</v>
      </c>
      <c r="N119" s="15"/>
    </row>
    <row r="120" spans="1:14" x14ac:dyDescent="0.25">
      <c r="A120" t="str">
        <f t="shared" si="2"/>
        <v>FL-CS1160</v>
      </c>
      <c r="B120" s="15" t="s">
        <v>607</v>
      </c>
      <c r="C120" s="15" t="s">
        <v>296</v>
      </c>
      <c r="D120" s="15">
        <v>3</v>
      </c>
      <c r="E120" s="15">
        <v>10</v>
      </c>
      <c r="F120" s="15">
        <v>10</v>
      </c>
      <c r="G120" s="16">
        <v>1</v>
      </c>
      <c r="H120" s="17" t="s">
        <v>178</v>
      </c>
      <c r="I120" s="17" t="s">
        <v>190</v>
      </c>
      <c r="J120" s="15"/>
      <c r="K120" s="17"/>
      <c r="L120" s="17">
        <v>41920</v>
      </c>
      <c r="M120" s="15">
        <v>0</v>
      </c>
      <c r="N120" s="15"/>
    </row>
    <row r="121" spans="1:14" x14ac:dyDescent="0.25">
      <c r="A121" t="str">
        <f t="shared" si="2"/>
        <v>FL-CS1170</v>
      </c>
      <c r="B121" s="15" t="s">
        <v>608</v>
      </c>
      <c r="C121" s="15" t="s">
        <v>234</v>
      </c>
      <c r="D121" s="15">
        <v>10</v>
      </c>
      <c r="E121" s="15">
        <v>42</v>
      </c>
      <c r="F121" s="15">
        <v>42</v>
      </c>
      <c r="G121" s="16">
        <v>1</v>
      </c>
      <c r="H121" s="17" t="s">
        <v>146</v>
      </c>
      <c r="I121" s="17" t="s">
        <v>102</v>
      </c>
      <c r="J121" s="15"/>
      <c r="K121" s="17"/>
      <c r="L121" s="17">
        <v>41957</v>
      </c>
      <c r="M121" s="15">
        <v>0</v>
      </c>
      <c r="N121" s="15"/>
    </row>
    <row r="122" spans="1:14" x14ac:dyDescent="0.25">
      <c r="A122" t="str">
        <f t="shared" si="2"/>
        <v>FL-CS1180</v>
      </c>
      <c r="B122" s="15" t="s">
        <v>609</v>
      </c>
      <c r="C122" s="15" t="s">
        <v>297</v>
      </c>
      <c r="D122" s="15">
        <v>20</v>
      </c>
      <c r="E122" s="15">
        <v>25</v>
      </c>
      <c r="F122" s="15">
        <v>25</v>
      </c>
      <c r="G122" s="16">
        <v>1</v>
      </c>
      <c r="H122" s="17" t="s">
        <v>222</v>
      </c>
      <c r="I122" s="17" t="s">
        <v>298</v>
      </c>
      <c r="J122" s="15"/>
      <c r="K122" s="17"/>
      <c r="L122" s="17">
        <v>41971</v>
      </c>
      <c r="M122" s="15">
        <v>0</v>
      </c>
      <c r="N122" s="15"/>
    </row>
    <row r="123" spans="1:14" x14ac:dyDescent="0.25">
      <c r="A123" t="str">
        <f t="shared" si="2"/>
        <v>FL-CS1190</v>
      </c>
      <c r="B123" s="15" t="s">
        <v>610</v>
      </c>
      <c r="C123" s="15" t="s">
        <v>299</v>
      </c>
      <c r="D123" s="15">
        <v>47</v>
      </c>
      <c r="E123" s="15">
        <v>160</v>
      </c>
      <c r="F123" s="15">
        <v>136</v>
      </c>
      <c r="G123" s="16">
        <v>0.85</v>
      </c>
      <c r="H123" s="17" t="s">
        <v>222</v>
      </c>
      <c r="I123" s="17">
        <v>42038</v>
      </c>
      <c r="J123" s="15">
        <v>274</v>
      </c>
      <c r="K123" s="17"/>
      <c r="L123" s="17">
        <v>42019</v>
      </c>
      <c r="M123" s="15">
        <v>-13</v>
      </c>
      <c r="N123" s="15"/>
    </row>
    <row r="124" spans="1:14" x14ac:dyDescent="0.25">
      <c r="A124" t="str">
        <f t="shared" si="2"/>
        <v>FL-CS2200</v>
      </c>
      <c r="B124" s="15" t="s">
        <v>611</v>
      </c>
      <c r="C124" s="15" t="s">
        <v>301</v>
      </c>
      <c r="D124" s="15">
        <v>70</v>
      </c>
      <c r="E124" s="15">
        <v>280</v>
      </c>
      <c r="F124" s="15">
        <v>140</v>
      </c>
      <c r="G124" s="16">
        <v>0.5</v>
      </c>
      <c r="H124" s="17" t="s">
        <v>222</v>
      </c>
      <c r="I124" s="17">
        <v>42072</v>
      </c>
      <c r="J124" s="15">
        <v>251</v>
      </c>
      <c r="K124" s="17"/>
      <c r="L124" s="17">
        <v>42072</v>
      </c>
      <c r="M124" s="15">
        <v>0</v>
      </c>
      <c r="N124" s="15"/>
    </row>
    <row r="125" spans="1:14" x14ac:dyDescent="0.25">
      <c r="A125" t="str">
        <f t="shared" si="2"/>
        <v>FL-CS1200</v>
      </c>
      <c r="B125" s="15" t="s">
        <v>612</v>
      </c>
      <c r="C125" s="15" t="s">
        <v>300</v>
      </c>
      <c r="D125" s="15">
        <v>47</v>
      </c>
      <c r="E125" s="15">
        <v>200</v>
      </c>
      <c r="F125" s="15">
        <v>170</v>
      </c>
      <c r="G125" s="16">
        <v>0.85</v>
      </c>
      <c r="H125" s="17" t="s">
        <v>222</v>
      </c>
      <c r="I125" s="17">
        <v>42038</v>
      </c>
      <c r="J125" s="15">
        <v>274</v>
      </c>
      <c r="K125" s="17"/>
      <c r="L125" s="17">
        <v>42019</v>
      </c>
      <c r="M125" s="15">
        <v>-13</v>
      </c>
      <c r="N125" s="15"/>
    </row>
    <row r="126" spans="1:14" x14ac:dyDescent="0.25">
      <c r="A126" t="str">
        <f t="shared" si="2"/>
        <v>FL-CS2210</v>
      </c>
      <c r="B126" s="15" t="s">
        <v>613</v>
      </c>
      <c r="C126" s="15" t="s">
        <v>302</v>
      </c>
      <c r="D126" s="15">
        <v>70</v>
      </c>
      <c r="E126" s="15">
        <v>342</v>
      </c>
      <c r="F126" s="15">
        <v>171</v>
      </c>
      <c r="G126" s="16">
        <v>0.5</v>
      </c>
      <c r="H126" s="17" t="s">
        <v>222</v>
      </c>
      <c r="I126" s="17">
        <v>42072</v>
      </c>
      <c r="J126" s="15">
        <v>251</v>
      </c>
      <c r="K126" s="17"/>
      <c r="L126" s="17">
        <v>42072</v>
      </c>
      <c r="M126" s="15">
        <v>0</v>
      </c>
      <c r="N126" s="15"/>
    </row>
    <row r="127" spans="1:14" x14ac:dyDescent="0.25">
      <c r="A127" t="str">
        <f t="shared" si="2"/>
        <v>FL-CS1150</v>
      </c>
      <c r="B127" s="15" t="s">
        <v>614</v>
      </c>
      <c r="C127" s="15" t="s">
        <v>295</v>
      </c>
      <c r="D127" s="15">
        <v>10</v>
      </c>
      <c r="E127" s="15">
        <v>6</v>
      </c>
      <c r="F127" s="15">
        <v>0</v>
      </c>
      <c r="G127" s="16">
        <v>0</v>
      </c>
      <c r="H127" s="17">
        <v>42150</v>
      </c>
      <c r="I127" s="17">
        <v>42163</v>
      </c>
      <c r="J127" s="15">
        <v>99</v>
      </c>
      <c r="K127" s="17"/>
      <c r="L127" s="17">
        <v>42027</v>
      </c>
      <c r="M127" s="15">
        <v>-93</v>
      </c>
      <c r="N127" s="15"/>
    </row>
    <row r="128" spans="1:14" x14ac:dyDescent="0.25">
      <c r="A128" t="str">
        <f t="shared" si="2"/>
        <v>Electrical</v>
      </c>
      <c r="B128" s="15" t="s">
        <v>303</v>
      </c>
      <c r="C128" s="15"/>
      <c r="D128" s="15"/>
      <c r="E128" s="15"/>
      <c r="F128" s="15"/>
      <c r="G128" s="16"/>
      <c r="H128" s="17"/>
      <c r="I128" s="17"/>
      <c r="J128" s="15"/>
      <c r="K128" s="17"/>
      <c r="L128" s="17"/>
      <c r="M128" s="15"/>
      <c r="N128" s="15"/>
    </row>
    <row r="129" spans="1:14" x14ac:dyDescent="0.25">
      <c r="A129" t="str">
        <f t="shared" ref="A129:A192" si="3">TRIM(B129)</f>
        <v>General</v>
      </c>
      <c r="B129" s="15" t="s">
        <v>198</v>
      </c>
      <c r="C129" s="15"/>
      <c r="D129" s="15"/>
      <c r="E129" s="15"/>
      <c r="F129" s="15"/>
      <c r="G129" s="16"/>
      <c r="H129" s="17"/>
      <c r="I129" s="17"/>
      <c r="J129" s="15"/>
      <c r="K129" s="17"/>
      <c r="L129" s="17"/>
      <c r="M129" s="15"/>
      <c r="N129" s="15"/>
    </row>
    <row r="130" spans="1:14" x14ac:dyDescent="0.25">
      <c r="A130" t="str">
        <f t="shared" si="3"/>
        <v>FL-EL1000</v>
      </c>
      <c r="B130" s="15" t="s">
        <v>615</v>
      </c>
      <c r="C130" s="15" t="s">
        <v>304</v>
      </c>
      <c r="D130" s="15">
        <v>39</v>
      </c>
      <c r="E130" s="15">
        <v>36</v>
      </c>
      <c r="F130" s="15">
        <v>36</v>
      </c>
      <c r="G130" s="16">
        <v>1</v>
      </c>
      <c r="H130" s="17" t="s">
        <v>136</v>
      </c>
      <c r="I130" s="17" t="s">
        <v>102</v>
      </c>
      <c r="J130" s="15"/>
      <c r="K130" s="17">
        <v>42264</v>
      </c>
      <c r="L130" s="17">
        <v>41957</v>
      </c>
      <c r="M130" s="15">
        <v>0</v>
      </c>
      <c r="N130" s="15"/>
    </row>
    <row r="131" spans="1:14" x14ac:dyDescent="0.25">
      <c r="A131" t="str">
        <f t="shared" si="3"/>
        <v>Lists</v>
      </c>
      <c r="B131" s="15" t="s">
        <v>256</v>
      </c>
      <c r="C131" s="15"/>
      <c r="D131" s="15"/>
      <c r="E131" s="15"/>
      <c r="F131" s="15"/>
      <c r="G131" s="16"/>
      <c r="H131" s="17"/>
      <c r="I131" s="17"/>
      <c r="J131" s="15"/>
      <c r="K131" s="17"/>
      <c r="L131" s="17"/>
      <c r="M131" s="15"/>
      <c r="N131" s="15"/>
    </row>
    <row r="132" spans="1:14" x14ac:dyDescent="0.25">
      <c r="A132" t="str">
        <f t="shared" si="3"/>
        <v>Drawings</v>
      </c>
      <c r="B132" s="15" t="s">
        <v>305</v>
      </c>
      <c r="C132" s="15"/>
      <c r="D132" s="15"/>
      <c r="E132" s="15"/>
      <c r="F132" s="15"/>
      <c r="G132" s="16"/>
      <c r="H132" s="17"/>
      <c r="I132" s="17"/>
      <c r="J132" s="15"/>
      <c r="K132" s="17"/>
      <c r="L132" s="17"/>
      <c r="M132" s="15"/>
      <c r="N132" s="15"/>
    </row>
    <row r="133" spans="1:14" x14ac:dyDescent="0.25">
      <c r="A133" t="str">
        <f t="shared" si="3"/>
        <v>MTOs</v>
      </c>
      <c r="B133" s="15" t="s">
        <v>262</v>
      </c>
      <c r="C133" s="15"/>
      <c r="D133" s="15"/>
      <c r="E133" s="15"/>
      <c r="F133" s="15"/>
      <c r="G133" s="16"/>
      <c r="H133" s="17"/>
      <c r="I133" s="17"/>
      <c r="J133" s="15"/>
      <c r="K133" s="17"/>
      <c r="L133" s="17"/>
      <c r="M133" s="15"/>
      <c r="N133" s="15"/>
    </row>
    <row r="134" spans="1:14" x14ac:dyDescent="0.25">
      <c r="A134" t="str">
        <f t="shared" si="3"/>
        <v>Instrumentation</v>
      </c>
      <c r="B134" s="15" t="s">
        <v>306</v>
      </c>
      <c r="C134" s="15"/>
      <c r="D134" s="15"/>
      <c r="E134" s="15"/>
      <c r="F134" s="15"/>
      <c r="G134" s="16"/>
      <c r="H134" s="17"/>
      <c r="I134" s="17"/>
      <c r="J134" s="15"/>
      <c r="K134" s="17"/>
      <c r="L134" s="17"/>
      <c r="M134" s="15"/>
      <c r="N134" s="15"/>
    </row>
    <row r="135" spans="1:14" x14ac:dyDescent="0.25">
      <c r="A135" t="str">
        <f t="shared" si="3"/>
        <v>Index</v>
      </c>
      <c r="B135" s="15" t="s">
        <v>307</v>
      </c>
      <c r="C135" s="15"/>
      <c r="D135" s="15"/>
      <c r="E135" s="15"/>
      <c r="F135" s="15"/>
      <c r="G135" s="16"/>
      <c r="H135" s="17"/>
      <c r="I135" s="17"/>
      <c r="J135" s="15"/>
      <c r="K135" s="17"/>
      <c r="L135" s="17"/>
      <c r="M135" s="15"/>
      <c r="N135" s="15"/>
    </row>
    <row r="136" spans="1:14" x14ac:dyDescent="0.25">
      <c r="A136" t="str">
        <f t="shared" si="3"/>
        <v>Flowlines</v>
      </c>
      <c r="B136" s="15" t="s">
        <v>308</v>
      </c>
      <c r="C136" s="15"/>
      <c r="D136" s="15"/>
      <c r="E136" s="15"/>
      <c r="F136" s="15"/>
      <c r="G136" s="16"/>
      <c r="H136" s="17"/>
      <c r="I136" s="17"/>
      <c r="J136" s="15"/>
      <c r="K136" s="17"/>
      <c r="L136" s="17"/>
      <c r="M136" s="15"/>
      <c r="N136" s="15"/>
    </row>
    <row r="137" spans="1:14" x14ac:dyDescent="0.25">
      <c r="A137" t="str">
        <f t="shared" si="3"/>
        <v>General</v>
      </c>
      <c r="B137" s="15" t="s">
        <v>198</v>
      </c>
      <c r="C137" s="15"/>
      <c r="D137" s="15"/>
      <c r="E137" s="15"/>
      <c r="F137" s="15"/>
      <c r="G137" s="16"/>
      <c r="H137" s="17"/>
      <c r="I137" s="17"/>
      <c r="J137" s="15"/>
      <c r="K137" s="17"/>
      <c r="L137" s="17"/>
      <c r="M137" s="15"/>
      <c r="N137" s="15"/>
    </row>
    <row r="138" spans="1:14" x14ac:dyDescent="0.25">
      <c r="A138" t="str">
        <f t="shared" si="3"/>
        <v>FL-FL1000</v>
      </c>
      <c r="B138" s="15" t="s">
        <v>616</v>
      </c>
      <c r="C138" s="15" t="s">
        <v>309</v>
      </c>
      <c r="D138" s="15">
        <v>115</v>
      </c>
      <c r="E138" s="15">
        <v>304.5</v>
      </c>
      <c r="F138" s="15">
        <v>296.56</v>
      </c>
      <c r="G138" s="16">
        <v>0.97389999999999999</v>
      </c>
      <c r="H138" s="17" t="s">
        <v>101</v>
      </c>
      <c r="I138" s="17">
        <v>42018</v>
      </c>
      <c r="J138" s="15">
        <v>248</v>
      </c>
      <c r="K138" s="17">
        <v>42018</v>
      </c>
      <c r="L138" s="17">
        <v>42018</v>
      </c>
      <c r="M138" s="15">
        <v>0</v>
      </c>
      <c r="N138" s="15"/>
    </row>
    <row r="139" spans="1:14" x14ac:dyDescent="0.25">
      <c r="A139" t="str">
        <f t="shared" si="3"/>
        <v>FL-FL1010</v>
      </c>
      <c r="B139" s="15" t="s">
        <v>617</v>
      </c>
      <c r="C139" s="15" t="s">
        <v>310</v>
      </c>
      <c r="D139" s="15">
        <v>10</v>
      </c>
      <c r="E139" s="15">
        <v>15</v>
      </c>
      <c r="F139" s="15">
        <v>15</v>
      </c>
      <c r="G139" s="16">
        <v>1</v>
      </c>
      <c r="H139" s="17" t="s">
        <v>103</v>
      </c>
      <c r="I139" s="17" t="s">
        <v>102</v>
      </c>
      <c r="J139" s="15"/>
      <c r="K139" s="17">
        <v>41852</v>
      </c>
      <c r="L139" s="17">
        <v>41957</v>
      </c>
      <c r="M139" s="15">
        <v>0</v>
      </c>
      <c r="N139" s="15"/>
    </row>
    <row r="140" spans="1:14" x14ac:dyDescent="0.25">
      <c r="A140" t="str">
        <f t="shared" si="3"/>
        <v>FL-FL1410</v>
      </c>
      <c r="B140" s="15" t="s">
        <v>618</v>
      </c>
      <c r="C140" s="15" t="s">
        <v>311</v>
      </c>
      <c r="D140" s="15">
        <v>10</v>
      </c>
      <c r="E140" s="15">
        <v>20</v>
      </c>
      <c r="F140" s="15">
        <v>0</v>
      </c>
      <c r="G140" s="16">
        <v>0</v>
      </c>
      <c r="H140" s="17">
        <v>42073</v>
      </c>
      <c r="I140" s="17">
        <v>42086</v>
      </c>
      <c r="J140" s="15">
        <v>201</v>
      </c>
      <c r="K140" s="17">
        <v>42027</v>
      </c>
      <c r="L140" s="17">
        <v>42065</v>
      </c>
      <c r="M140" s="15">
        <v>-15</v>
      </c>
      <c r="N140" s="15"/>
    </row>
    <row r="141" spans="1:14" x14ac:dyDescent="0.25">
      <c r="A141" t="str">
        <f t="shared" si="3"/>
        <v>Drawings</v>
      </c>
      <c r="B141" s="15" t="s">
        <v>305</v>
      </c>
      <c r="C141" s="15"/>
      <c r="D141" s="15"/>
      <c r="E141" s="15"/>
      <c r="F141" s="15"/>
      <c r="G141" s="16"/>
      <c r="H141" s="17"/>
      <c r="I141" s="17"/>
      <c r="J141" s="15"/>
      <c r="K141" s="17"/>
      <c r="L141" s="17"/>
      <c r="M141" s="15"/>
      <c r="N141" s="15"/>
    </row>
    <row r="142" spans="1:14" x14ac:dyDescent="0.25">
      <c r="A142" t="str">
        <f t="shared" si="3"/>
        <v>FL-FL1020</v>
      </c>
      <c r="B142" s="15" t="s">
        <v>619</v>
      </c>
      <c r="C142" s="15" t="s">
        <v>312</v>
      </c>
      <c r="D142" s="15">
        <v>117</v>
      </c>
      <c r="E142" s="15">
        <v>170.25</v>
      </c>
      <c r="F142" s="15">
        <v>120.88</v>
      </c>
      <c r="G142" s="16">
        <v>0.71</v>
      </c>
      <c r="H142" s="17" t="s">
        <v>101</v>
      </c>
      <c r="I142" s="17">
        <v>42020</v>
      </c>
      <c r="J142" s="15">
        <v>104</v>
      </c>
      <c r="K142" s="17">
        <v>41866</v>
      </c>
      <c r="L142" s="17">
        <v>42013</v>
      </c>
      <c r="M142" s="15">
        <v>-5</v>
      </c>
      <c r="N142" s="15"/>
    </row>
    <row r="143" spans="1:14" x14ac:dyDescent="0.25">
      <c r="A143" t="str">
        <f t="shared" si="3"/>
        <v>FL-FL1690</v>
      </c>
      <c r="B143" s="15" t="s">
        <v>620</v>
      </c>
      <c r="C143" s="15" t="s">
        <v>314</v>
      </c>
      <c r="D143" s="15">
        <v>73</v>
      </c>
      <c r="E143" s="15">
        <v>586.5</v>
      </c>
      <c r="F143" s="15">
        <v>586.5</v>
      </c>
      <c r="G143" s="16">
        <v>1</v>
      </c>
      <c r="H143" s="17" t="s">
        <v>101</v>
      </c>
      <c r="I143" s="17" t="s">
        <v>102</v>
      </c>
      <c r="J143" s="15"/>
      <c r="K143" s="17">
        <v>41969</v>
      </c>
      <c r="L143" s="17">
        <v>41957</v>
      </c>
      <c r="M143" s="15">
        <v>0</v>
      </c>
      <c r="N143" s="15"/>
    </row>
    <row r="144" spans="1:14" x14ac:dyDescent="0.25">
      <c r="A144" t="str">
        <f t="shared" si="3"/>
        <v>FL-FL2060</v>
      </c>
      <c r="B144" s="15" t="s">
        <v>621</v>
      </c>
      <c r="C144" s="15" t="s">
        <v>315</v>
      </c>
      <c r="D144" s="15">
        <v>120</v>
      </c>
      <c r="E144" s="15">
        <v>503.75</v>
      </c>
      <c r="F144" s="15">
        <v>277.07</v>
      </c>
      <c r="G144" s="16">
        <v>0.55000000000000004</v>
      </c>
      <c r="H144" s="17" t="s">
        <v>101</v>
      </c>
      <c r="I144" s="17">
        <v>42027</v>
      </c>
      <c r="J144" s="15">
        <v>206</v>
      </c>
      <c r="K144" s="17"/>
      <c r="L144" s="17">
        <v>42020</v>
      </c>
      <c r="M144" s="15">
        <v>-5</v>
      </c>
      <c r="N144" s="15"/>
    </row>
    <row r="145" spans="1:14" x14ac:dyDescent="0.25">
      <c r="A145" t="str">
        <f t="shared" si="3"/>
        <v>FL-FL2070</v>
      </c>
      <c r="B145" s="15" t="s">
        <v>622</v>
      </c>
      <c r="C145" s="15" t="s">
        <v>316</v>
      </c>
      <c r="D145" s="15">
        <v>117</v>
      </c>
      <c r="E145" s="15">
        <v>87.5</v>
      </c>
      <c r="F145" s="15">
        <v>78.75</v>
      </c>
      <c r="G145" s="16">
        <v>0.9</v>
      </c>
      <c r="H145" s="17" t="s">
        <v>101</v>
      </c>
      <c r="I145" s="17">
        <v>42020</v>
      </c>
      <c r="J145" s="15">
        <v>104</v>
      </c>
      <c r="K145" s="17"/>
      <c r="L145" s="17">
        <v>42013</v>
      </c>
      <c r="M145" s="15">
        <v>-5</v>
      </c>
      <c r="N145" s="15"/>
    </row>
    <row r="146" spans="1:14" x14ac:dyDescent="0.25">
      <c r="A146" t="str">
        <f t="shared" si="3"/>
        <v>FL-FL2080</v>
      </c>
      <c r="B146" s="15" t="s">
        <v>623</v>
      </c>
      <c r="C146" s="15" t="s">
        <v>317</v>
      </c>
      <c r="D146" s="15">
        <v>73</v>
      </c>
      <c r="E146" s="15">
        <v>127.75</v>
      </c>
      <c r="F146" s="15">
        <v>127.75</v>
      </c>
      <c r="G146" s="16">
        <v>1</v>
      </c>
      <c r="H146" s="17" t="s">
        <v>101</v>
      </c>
      <c r="I146" s="17" t="s">
        <v>252</v>
      </c>
      <c r="J146" s="15"/>
      <c r="K146" s="17"/>
      <c r="L146" s="17">
        <v>41990</v>
      </c>
      <c r="M146" s="15">
        <v>0</v>
      </c>
      <c r="N146" s="15"/>
    </row>
    <row r="147" spans="1:14" x14ac:dyDescent="0.25">
      <c r="A147" t="str">
        <f t="shared" si="3"/>
        <v>FL-FL2100</v>
      </c>
      <c r="B147" s="15" t="s">
        <v>624</v>
      </c>
      <c r="C147" s="15" t="s">
        <v>320</v>
      </c>
      <c r="D147" s="15">
        <v>73</v>
      </c>
      <c r="E147" s="15">
        <v>76.75</v>
      </c>
      <c r="F147" s="15">
        <v>76.75</v>
      </c>
      <c r="G147" s="16">
        <v>1</v>
      </c>
      <c r="H147" s="17" t="s">
        <v>101</v>
      </c>
      <c r="I147" s="17" t="s">
        <v>216</v>
      </c>
      <c r="J147" s="15"/>
      <c r="K147" s="17"/>
      <c r="L147" s="17">
        <v>41992</v>
      </c>
      <c r="M147" s="15">
        <v>0</v>
      </c>
      <c r="N147" s="15"/>
    </row>
    <row r="148" spans="1:14" x14ac:dyDescent="0.25">
      <c r="A148" t="str">
        <f t="shared" si="3"/>
        <v>FL-FL2120</v>
      </c>
      <c r="B148" s="15" t="s">
        <v>625</v>
      </c>
      <c r="C148" s="15" t="s">
        <v>322</v>
      </c>
      <c r="D148" s="15">
        <v>73</v>
      </c>
      <c r="E148" s="15">
        <v>72.75</v>
      </c>
      <c r="F148" s="15">
        <v>72.75</v>
      </c>
      <c r="G148" s="16">
        <v>1</v>
      </c>
      <c r="H148" s="17" t="s">
        <v>101</v>
      </c>
      <c r="I148" s="17" t="s">
        <v>323</v>
      </c>
      <c r="J148" s="15"/>
      <c r="K148" s="17"/>
      <c r="L148" s="17">
        <v>41964</v>
      </c>
      <c r="M148" s="15">
        <v>0</v>
      </c>
      <c r="N148" s="15"/>
    </row>
    <row r="149" spans="1:14" x14ac:dyDescent="0.25">
      <c r="A149" t="str">
        <f t="shared" si="3"/>
        <v>FL-FL2090</v>
      </c>
      <c r="B149" s="15" t="s">
        <v>626</v>
      </c>
      <c r="C149" s="15" t="s">
        <v>318</v>
      </c>
      <c r="D149" s="15">
        <v>35</v>
      </c>
      <c r="E149" s="15">
        <v>570.75</v>
      </c>
      <c r="F149" s="15">
        <v>570.75</v>
      </c>
      <c r="G149" s="16">
        <v>1</v>
      </c>
      <c r="H149" s="17" t="s">
        <v>222</v>
      </c>
      <c r="I149" s="17" t="s">
        <v>319</v>
      </c>
      <c r="J149" s="15"/>
      <c r="K149" s="17"/>
      <c r="L149" s="17">
        <v>41989</v>
      </c>
      <c r="M149" s="15">
        <v>0</v>
      </c>
      <c r="N149" s="15"/>
    </row>
    <row r="150" spans="1:14" x14ac:dyDescent="0.25">
      <c r="A150" t="str">
        <f t="shared" si="3"/>
        <v>FL-FL2110</v>
      </c>
      <c r="B150" s="15" t="s">
        <v>627</v>
      </c>
      <c r="C150" s="15" t="s">
        <v>321</v>
      </c>
      <c r="D150" s="15">
        <v>35</v>
      </c>
      <c r="E150" s="15">
        <v>22</v>
      </c>
      <c r="F150" s="15">
        <v>22</v>
      </c>
      <c r="G150" s="16">
        <v>1</v>
      </c>
      <c r="H150" s="17" t="s">
        <v>222</v>
      </c>
      <c r="I150" s="17" t="s">
        <v>319</v>
      </c>
      <c r="J150" s="15"/>
      <c r="K150" s="17"/>
      <c r="L150" s="17">
        <v>41989</v>
      </c>
      <c r="M150" s="15">
        <v>0</v>
      </c>
      <c r="N150" s="15"/>
    </row>
    <row r="151" spans="1:14" x14ac:dyDescent="0.25">
      <c r="A151" t="str">
        <f t="shared" si="3"/>
        <v>FL-FL2190</v>
      </c>
      <c r="B151" s="15" t="s">
        <v>628</v>
      </c>
      <c r="C151" s="15" t="s">
        <v>324</v>
      </c>
      <c r="D151" s="15">
        <v>50</v>
      </c>
      <c r="E151" s="15">
        <v>1190</v>
      </c>
      <c r="F151" s="15">
        <v>249.9</v>
      </c>
      <c r="G151" s="16">
        <v>0.21</v>
      </c>
      <c r="H151" s="17" t="s">
        <v>235</v>
      </c>
      <c r="I151" s="17">
        <v>42072</v>
      </c>
      <c r="J151" s="15">
        <v>162</v>
      </c>
      <c r="K151" s="17"/>
      <c r="L151" s="17">
        <v>42072</v>
      </c>
      <c r="M151" s="15">
        <v>0</v>
      </c>
      <c r="N151" s="15"/>
    </row>
    <row r="152" spans="1:14" x14ac:dyDescent="0.25">
      <c r="A152" t="str">
        <f t="shared" si="3"/>
        <v>FL-FL2160</v>
      </c>
      <c r="B152" s="15" t="s">
        <v>629</v>
      </c>
      <c r="C152" s="15" t="s">
        <v>437</v>
      </c>
      <c r="D152" s="15">
        <v>9</v>
      </c>
      <c r="E152" s="15">
        <v>0</v>
      </c>
      <c r="F152" s="15">
        <v>0</v>
      </c>
      <c r="G152" s="16">
        <v>0</v>
      </c>
      <c r="H152" s="17" t="s">
        <v>252</v>
      </c>
      <c r="I152" s="17">
        <v>42016</v>
      </c>
      <c r="J152" s="15">
        <v>240</v>
      </c>
      <c r="K152" s="17"/>
      <c r="L152" s="17">
        <v>42017</v>
      </c>
      <c r="M152" s="15">
        <v>1</v>
      </c>
      <c r="N152" s="15"/>
    </row>
    <row r="153" spans="1:14" x14ac:dyDescent="0.25">
      <c r="A153" t="str">
        <f t="shared" si="3"/>
        <v>FL-FL2180</v>
      </c>
      <c r="B153" s="15" t="s">
        <v>630</v>
      </c>
      <c r="C153" s="15" t="s">
        <v>438</v>
      </c>
      <c r="D153" s="15">
        <v>9</v>
      </c>
      <c r="E153" s="15">
        <v>0</v>
      </c>
      <c r="F153" s="15">
        <v>0</v>
      </c>
      <c r="G153" s="16">
        <v>0</v>
      </c>
      <c r="H153" s="17" t="s">
        <v>252</v>
      </c>
      <c r="I153" s="17">
        <v>42016</v>
      </c>
      <c r="J153" s="15">
        <v>226</v>
      </c>
      <c r="K153" s="17"/>
      <c r="L153" s="17">
        <v>42017</v>
      </c>
      <c r="M153" s="15">
        <v>1</v>
      </c>
      <c r="N153" s="15"/>
    </row>
    <row r="154" spans="1:14" x14ac:dyDescent="0.25">
      <c r="A154" t="str">
        <f t="shared" si="3"/>
        <v>FL-FL2200</v>
      </c>
      <c r="B154" s="15" t="s">
        <v>631</v>
      </c>
      <c r="C154" s="15" t="s">
        <v>439</v>
      </c>
      <c r="D154" s="15">
        <v>9</v>
      </c>
      <c r="E154" s="15">
        <v>0</v>
      </c>
      <c r="F154" s="15">
        <v>0</v>
      </c>
      <c r="G154" s="16">
        <v>0</v>
      </c>
      <c r="H154" s="17" t="s">
        <v>252</v>
      </c>
      <c r="I154" s="17">
        <v>42016</v>
      </c>
      <c r="J154" s="15">
        <v>181</v>
      </c>
      <c r="K154" s="17"/>
      <c r="L154" s="17">
        <v>42017</v>
      </c>
      <c r="M154" s="15">
        <v>1</v>
      </c>
      <c r="N154" s="15"/>
    </row>
    <row r="155" spans="1:14" x14ac:dyDescent="0.25">
      <c r="A155" t="str">
        <f t="shared" si="3"/>
        <v>FL-FL2150</v>
      </c>
      <c r="B155" s="15" t="s">
        <v>632</v>
      </c>
      <c r="C155" s="15" t="s">
        <v>440</v>
      </c>
      <c r="D155" s="15">
        <v>8</v>
      </c>
      <c r="E155" s="15">
        <v>0</v>
      </c>
      <c r="F155" s="15">
        <v>0</v>
      </c>
      <c r="G155" s="16">
        <v>0</v>
      </c>
      <c r="H155" s="17" t="s">
        <v>231</v>
      </c>
      <c r="I155" s="17">
        <v>42016</v>
      </c>
      <c r="J155" s="15">
        <v>240</v>
      </c>
      <c r="K155" s="17"/>
      <c r="L155" s="17">
        <v>42018</v>
      </c>
      <c r="M155" s="15">
        <v>2</v>
      </c>
      <c r="N155" s="15"/>
    </row>
    <row r="156" spans="1:14" x14ac:dyDescent="0.25">
      <c r="A156" t="str">
        <f t="shared" si="3"/>
        <v>FL-FL2170</v>
      </c>
      <c r="B156" s="15" t="s">
        <v>633</v>
      </c>
      <c r="C156" s="15" t="s">
        <v>441</v>
      </c>
      <c r="D156" s="15">
        <v>10</v>
      </c>
      <c r="E156" s="15">
        <v>0</v>
      </c>
      <c r="F156" s="15">
        <v>0</v>
      </c>
      <c r="G156" s="16">
        <v>0</v>
      </c>
      <c r="H156" s="17" t="s">
        <v>238</v>
      </c>
      <c r="I156" s="17">
        <v>42020</v>
      </c>
      <c r="J156" s="15">
        <v>220</v>
      </c>
      <c r="K156" s="17"/>
      <c r="L156" s="17">
        <v>42023</v>
      </c>
      <c r="M156" s="15">
        <v>1</v>
      </c>
      <c r="N156" s="15"/>
    </row>
    <row r="157" spans="1:14" x14ac:dyDescent="0.25">
      <c r="A157" t="str">
        <f t="shared" si="3"/>
        <v>FL-FL2230</v>
      </c>
      <c r="B157" s="15" t="s">
        <v>634</v>
      </c>
      <c r="C157" s="15" t="s">
        <v>327</v>
      </c>
      <c r="D157" s="15">
        <v>40</v>
      </c>
      <c r="E157" s="15">
        <v>125</v>
      </c>
      <c r="F157" s="15">
        <v>0</v>
      </c>
      <c r="G157" s="16">
        <v>0</v>
      </c>
      <c r="H157" s="17">
        <v>42016</v>
      </c>
      <c r="I157" s="17">
        <v>42072</v>
      </c>
      <c r="J157" s="15">
        <v>211</v>
      </c>
      <c r="K157" s="17"/>
      <c r="L157" s="17">
        <v>42072</v>
      </c>
      <c r="M157" s="15">
        <v>0</v>
      </c>
      <c r="N157" s="15"/>
    </row>
    <row r="158" spans="1:14" x14ac:dyDescent="0.25">
      <c r="A158" t="str">
        <f t="shared" si="3"/>
        <v>FL-FL2240</v>
      </c>
      <c r="B158" s="15" t="s">
        <v>635</v>
      </c>
      <c r="C158" s="15" t="s">
        <v>328</v>
      </c>
      <c r="D158" s="15">
        <v>45</v>
      </c>
      <c r="E158" s="15">
        <v>578</v>
      </c>
      <c r="F158" s="15">
        <v>0</v>
      </c>
      <c r="G158" s="16">
        <v>0</v>
      </c>
      <c r="H158" s="17">
        <v>42016</v>
      </c>
      <c r="I158" s="17">
        <v>42079</v>
      </c>
      <c r="J158" s="15">
        <v>206</v>
      </c>
      <c r="K158" s="17"/>
      <c r="L158" s="17">
        <v>42079</v>
      </c>
      <c r="M158" s="15">
        <v>0</v>
      </c>
      <c r="N158" s="15"/>
    </row>
    <row r="159" spans="1:14" x14ac:dyDescent="0.25">
      <c r="A159" t="str">
        <f t="shared" si="3"/>
        <v>FL-FL2260</v>
      </c>
      <c r="B159" s="15" t="s">
        <v>636</v>
      </c>
      <c r="C159" s="15" t="s">
        <v>330</v>
      </c>
      <c r="D159" s="15">
        <v>23</v>
      </c>
      <c r="E159" s="15">
        <v>10</v>
      </c>
      <c r="F159" s="15">
        <v>0</v>
      </c>
      <c r="G159" s="16">
        <v>0</v>
      </c>
      <c r="H159" s="17">
        <v>42018</v>
      </c>
      <c r="I159" s="17">
        <v>42048</v>
      </c>
      <c r="J159" s="15">
        <v>226</v>
      </c>
      <c r="K159" s="17"/>
      <c r="L159" s="17">
        <v>42052</v>
      </c>
      <c r="M159" s="15">
        <v>1</v>
      </c>
      <c r="N159" s="15"/>
    </row>
    <row r="160" spans="1:14" x14ac:dyDescent="0.25">
      <c r="A160" t="str">
        <f t="shared" si="3"/>
        <v>FL-FL1290</v>
      </c>
      <c r="B160" s="15" t="s">
        <v>637</v>
      </c>
      <c r="C160" s="15" t="s">
        <v>313</v>
      </c>
      <c r="D160" s="15">
        <v>35</v>
      </c>
      <c r="E160" s="15">
        <v>151</v>
      </c>
      <c r="F160" s="15">
        <v>0</v>
      </c>
      <c r="G160" s="16">
        <v>0</v>
      </c>
      <c r="H160" s="17">
        <v>42023</v>
      </c>
      <c r="I160" s="17">
        <v>42072</v>
      </c>
      <c r="J160" s="15">
        <v>211</v>
      </c>
      <c r="K160" s="17">
        <v>41975</v>
      </c>
      <c r="L160" s="17">
        <v>42072</v>
      </c>
      <c r="M160" s="15">
        <v>0</v>
      </c>
      <c r="N160" s="15"/>
    </row>
    <row r="161" spans="1:14" x14ac:dyDescent="0.25">
      <c r="A161" t="str">
        <f t="shared" si="3"/>
        <v>FL-FL2220</v>
      </c>
      <c r="B161" s="15" t="s">
        <v>638</v>
      </c>
      <c r="C161" s="15" t="s">
        <v>326</v>
      </c>
      <c r="D161" s="15">
        <v>40</v>
      </c>
      <c r="E161" s="15">
        <v>120</v>
      </c>
      <c r="F161" s="15">
        <v>0</v>
      </c>
      <c r="G161" s="16">
        <v>0</v>
      </c>
      <c r="H161" s="17">
        <v>42023</v>
      </c>
      <c r="I161" s="17">
        <v>42079</v>
      </c>
      <c r="J161" s="15">
        <v>206</v>
      </c>
      <c r="K161" s="17"/>
      <c r="L161" s="17">
        <v>42079</v>
      </c>
      <c r="M161" s="15">
        <v>0</v>
      </c>
      <c r="N161" s="15"/>
    </row>
    <row r="162" spans="1:14" x14ac:dyDescent="0.25">
      <c r="A162" t="str">
        <f t="shared" si="3"/>
        <v>FL-FL1240</v>
      </c>
      <c r="B162" s="15" t="s">
        <v>639</v>
      </c>
      <c r="C162" s="15" t="s">
        <v>442</v>
      </c>
      <c r="D162" s="15">
        <v>10</v>
      </c>
      <c r="E162" s="15">
        <v>0</v>
      </c>
      <c r="F162" s="15">
        <v>0</v>
      </c>
      <c r="G162" s="16">
        <v>0</v>
      </c>
      <c r="H162" s="17">
        <v>42024</v>
      </c>
      <c r="I162" s="17">
        <v>42037</v>
      </c>
      <c r="J162" s="15">
        <v>225</v>
      </c>
      <c r="K162" s="17">
        <v>41884</v>
      </c>
      <c r="L162" s="17">
        <v>42030</v>
      </c>
      <c r="M162" s="15">
        <v>-5</v>
      </c>
      <c r="N162" s="15"/>
    </row>
    <row r="163" spans="1:14" x14ac:dyDescent="0.25">
      <c r="A163" t="str">
        <f t="shared" si="3"/>
        <v>FL-FL2140</v>
      </c>
      <c r="B163" s="15" t="s">
        <v>640</v>
      </c>
      <c r="C163" s="15" t="s">
        <v>443</v>
      </c>
      <c r="D163" s="15">
        <v>10</v>
      </c>
      <c r="E163" s="15">
        <v>0</v>
      </c>
      <c r="F163" s="15">
        <v>0</v>
      </c>
      <c r="G163" s="16">
        <v>0</v>
      </c>
      <c r="H163" s="17">
        <v>42024</v>
      </c>
      <c r="I163" s="17">
        <v>42037</v>
      </c>
      <c r="J163" s="15">
        <v>225</v>
      </c>
      <c r="K163" s="15"/>
      <c r="L163" s="17">
        <v>42030</v>
      </c>
      <c r="M163" s="15">
        <v>-5</v>
      </c>
      <c r="N163" s="15"/>
    </row>
    <row r="164" spans="1:14" x14ac:dyDescent="0.25">
      <c r="A164" t="str">
        <f t="shared" si="3"/>
        <v>FL-FL2250</v>
      </c>
      <c r="B164" t="s">
        <v>641</v>
      </c>
      <c r="C164" t="s">
        <v>329</v>
      </c>
      <c r="D164">
        <v>25</v>
      </c>
      <c r="E164">
        <v>75</v>
      </c>
      <c r="F164">
        <v>0</v>
      </c>
      <c r="G164" s="9">
        <v>0</v>
      </c>
      <c r="H164" s="11">
        <v>42024</v>
      </c>
      <c r="I164" s="11">
        <v>42059</v>
      </c>
      <c r="J164">
        <v>220</v>
      </c>
      <c r="L164" s="11">
        <v>42060</v>
      </c>
      <c r="M164">
        <v>1</v>
      </c>
    </row>
    <row r="165" spans="1:14" x14ac:dyDescent="0.25">
      <c r="A165" t="str">
        <f t="shared" si="3"/>
        <v>FL-FL2210</v>
      </c>
      <c r="B165" t="s">
        <v>642</v>
      </c>
      <c r="C165" t="s">
        <v>325</v>
      </c>
      <c r="D165">
        <v>35</v>
      </c>
      <c r="E165">
        <v>510</v>
      </c>
      <c r="F165">
        <v>0</v>
      </c>
      <c r="G165" s="9">
        <v>0</v>
      </c>
      <c r="H165" s="11">
        <v>42030</v>
      </c>
      <c r="I165" s="11">
        <v>42079</v>
      </c>
      <c r="J165">
        <v>206</v>
      </c>
      <c r="L165" s="11">
        <v>42072</v>
      </c>
      <c r="M165">
        <v>-5</v>
      </c>
    </row>
    <row r="166" spans="1:14" x14ac:dyDescent="0.25">
      <c r="A166" t="str">
        <f t="shared" si="3"/>
        <v>FL-FL2130</v>
      </c>
      <c r="B166" t="s">
        <v>643</v>
      </c>
      <c r="C166" t="s">
        <v>444</v>
      </c>
      <c r="D166">
        <v>10</v>
      </c>
      <c r="E166">
        <v>0</v>
      </c>
      <c r="F166">
        <v>0</v>
      </c>
      <c r="G166" s="9">
        <v>0</v>
      </c>
      <c r="H166" s="11">
        <v>42031</v>
      </c>
      <c r="I166" s="11">
        <v>42044</v>
      </c>
      <c r="J166">
        <v>220</v>
      </c>
      <c r="L166" s="11">
        <v>42037</v>
      </c>
      <c r="M166">
        <v>-5</v>
      </c>
    </row>
    <row r="167" spans="1:14" x14ac:dyDescent="0.25">
      <c r="A167" t="str">
        <f t="shared" si="3"/>
        <v>FL-PI1300</v>
      </c>
      <c r="B167" t="s">
        <v>644</v>
      </c>
      <c r="C167" t="s">
        <v>331</v>
      </c>
      <c r="D167">
        <v>20</v>
      </c>
      <c r="E167">
        <v>140</v>
      </c>
      <c r="F167">
        <v>0</v>
      </c>
      <c r="G167" s="9">
        <v>0</v>
      </c>
      <c r="H167" s="11">
        <v>42058</v>
      </c>
      <c r="I167" s="11">
        <v>42083</v>
      </c>
      <c r="J167">
        <v>187</v>
      </c>
      <c r="K167" s="11">
        <v>42079</v>
      </c>
      <c r="L167" s="11">
        <v>42027</v>
      </c>
      <c r="M167">
        <v>-39</v>
      </c>
    </row>
    <row r="168" spans="1:14" x14ac:dyDescent="0.25">
      <c r="A168" t="str">
        <f t="shared" si="3"/>
        <v>FL-PI1310</v>
      </c>
      <c r="B168" t="s">
        <v>645</v>
      </c>
      <c r="C168" t="s">
        <v>445</v>
      </c>
      <c r="D168">
        <v>10</v>
      </c>
      <c r="E168">
        <v>0</v>
      </c>
      <c r="F168">
        <v>0</v>
      </c>
      <c r="G168" s="9">
        <v>0</v>
      </c>
      <c r="H168" s="11">
        <v>42086</v>
      </c>
      <c r="I168" s="11">
        <v>42100</v>
      </c>
      <c r="J168">
        <v>187</v>
      </c>
      <c r="K168" s="11">
        <v>42093</v>
      </c>
      <c r="L168" s="11">
        <v>42041</v>
      </c>
      <c r="M168">
        <v>-39</v>
      </c>
    </row>
    <row r="169" spans="1:14" x14ac:dyDescent="0.25">
      <c r="A169" t="str">
        <f t="shared" si="3"/>
        <v>FL-PI1320</v>
      </c>
      <c r="B169" t="s">
        <v>646</v>
      </c>
      <c r="C169" t="s">
        <v>332</v>
      </c>
      <c r="D169">
        <v>20</v>
      </c>
      <c r="E169">
        <v>70</v>
      </c>
      <c r="F169">
        <v>0</v>
      </c>
      <c r="G169" s="9">
        <v>0</v>
      </c>
      <c r="H169" s="11">
        <v>42086</v>
      </c>
      <c r="I169" s="11">
        <v>42114</v>
      </c>
      <c r="J169">
        <v>187</v>
      </c>
      <c r="K169" s="11">
        <v>42109</v>
      </c>
      <c r="L169" s="11">
        <v>42058</v>
      </c>
      <c r="M169">
        <v>-39</v>
      </c>
    </row>
    <row r="170" spans="1:14" x14ac:dyDescent="0.25">
      <c r="A170" t="str">
        <f t="shared" si="3"/>
        <v>FL-PI1330</v>
      </c>
      <c r="B170" t="s">
        <v>647</v>
      </c>
      <c r="C170" t="s">
        <v>333</v>
      </c>
      <c r="D170">
        <v>15</v>
      </c>
      <c r="E170">
        <v>108</v>
      </c>
      <c r="F170">
        <v>0</v>
      </c>
      <c r="G170" s="9">
        <v>0</v>
      </c>
      <c r="H170" s="11">
        <v>42115</v>
      </c>
      <c r="I170" s="11">
        <v>42135</v>
      </c>
      <c r="J170">
        <v>187</v>
      </c>
      <c r="K170" s="11">
        <v>42137</v>
      </c>
      <c r="L170" s="11">
        <v>42079</v>
      </c>
      <c r="M170">
        <v>-39</v>
      </c>
    </row>
    <row r="171" spans="1:14" x14ac:dyDescent="0.25">
      <c r="A171" t="str">
        <f t="shared" si="3"/>
        <v>Lists</v>
      </c>
      <c r="B171" t="s">
        <v>256</v>
      </c>
      <c r="G171" s="9"/>
      <c r="H171" s="11"/>
      <c r="I171" s="11"/>
      <c r="K171" s="11"/>
      <c r="L171" s="11"/>
    </row>
    <row r="172" spans="1:14" x14ac:dyDescent="0.25">
      <c r="A172" t="str">
        <f t="shared" si="3"/>
        <v>FL-FL1030</v>
      </c>
      <c r="B172" t="s">
        <v>648</v>
      </c>
      <c r="C172" t="s">
        <v>334</v>
      </c>
      <c r="D172">
        <v>87</v>
      </c>
      <c r="E172">
        <v>25</v>
      </c>
      <c r="F172">
        <v>25</v>
      </c>
      <c r="G172" s="9">
        <v>1</v>
      </c>
      <c r="H172" s="11" t="s">
        <v>101</v>
      </c>
      <c r="I172" s="11" t="s">
        <v>239</v>
      </c>
      <c r="K172" s="11">
        <v>41852</v>
      </c>
      <c r="L172" s="11">
        <v>41991</v>
      </c>
      <c r="M172">
        <v>-6</v>
      </c>
    </row>
    <row r="173" spans="1:14" x14ac:dyDescent="0.25">
      <c r="A173" t="str">
        <f t="shared" si="3"/>
        <v>FL-FL1420</v>
      </c>
      <c r="B173" t="s">
        <v>649</v>
      </c>
      <c r="C173" t="s">
        <v>446</v>
      </c>
      <c r="D173">
        <v>10</v>
      </c>
      <c r="E173">
        <v>0</v>
      </c>
      <c r="F173">
        <v>0</v>
      </c>
      <c r="G173" s="9">
        <v>0</v>
      </c>
      <c r="H173" s="11">
        <v>42017</v>
      </c>
      <c r="I173" s="11">
        <v>42030</v>
      </c>
      <c r="J173">
        <v>209</v>
      </c>
      <c r="K173" s="11">
        <v>41870</v>
      </c>
      <c r="L173" s="11">
        <v>42020</v>
      </c>
      <c r="M173">
        <v>-6</v>
      </c>
    </row>
    <row r="174" spans="1:14" x14ac:dyDescent="0.25">
      <c r="A174" t="str">
        <f t="shared" si="3"/>
        <v>FL-FL1430</v>
      </c>
      <c r="B174" t="s">
        <v>650</v>
      </c>
      <c r="C174" t="s">
        <v>335</v>
      </c>
      <c r="D174">
        <v>30</v>
      </c>
      <c r="E174">
        <v>180</v>
      </c>
      <c r="F174">
        <v>0</v>
      </c>
      <c r="G174" s="9">
        <v>0</v>
      </c>
      <c r="H174" s="11">
        <v>42032</v>
      </c>
      <c r="I174" s="11">
        <v>42074</v>
      </c>
      <c r="J174">
        <v>209</v>
      </c>
      <c r="K174" s="11">
        <v>41975</v>
      </c>
      <c r="L174" s="11">
        <v>42066</v>
      </c>
      <c r="M174">
        <v>-6</v>
      </c>
    </row>
    <row r="175" spans="1:14" x14ac:dyDescent="0.25">
      <c r="A175" t="str">
        <f t="shared" si="3"/>
        <v>MTOs</v>
      </c>
      <c r="B175" t="s">
        <v>262</v>
      </c>
      <c r="G175" s="9"/>
      <c r="H175" s="11"/>
      <c r="I175" s="11"/>
      <c r="K175" s="11"/>
      <c r="L175" s="11"/>
    </row>
    <row r="176" spans="1:14" x14ac:dyDescent="0.25">
      <c r="A176" t="str">
        <f t="shared" si="3"/>
        <v>FL-FL1300</v>
      </c>
      <c r="B176" t="s">
        <v>651</v>
      </c>
      <c r="C176" t="s">
        <v>336</v>
      </c>
      <c r="D176">
        <v>8</v>
      </c>
      <c r="E176">
        <v>30</v>
      </c>
      <c r="F176">
        <v>30</v>
      </c>
      <c r="G176" s="9">
        <v>1</v>
      </c>
      <c r="H176" s="11" t="s">
        <v>337</v>
      </c>
      <c r="I176" s="11" t="s">
        <v>231</v>
      </c>
      <c r="K176" s="11">
        <v>41880</v>
      </c>
      <c r="L176" s="11">
        <v>41991</v>
      </c>
      <c r="M176">
        <v>0</v>
      </c>
    </row>
    <row r="177" spans="1:13" x14ac:dyDescent="0.25">
      <c r="A177" t="str">
        <f t="shared" si="3"/>
        <v>FL-FL1670</v>
      </c>
      <c r="B177" t="s">
        <v>652</v>
      </c>
      <c r="C177" t="s">
        <v>338</v>
      </c>
      <c r="D177">
        <v>10</v>
      </c>
      <c r="E177">
        <v>30</v>
      </c>
      <c r="F177">
        <v>0</v>
      </c>
      <c r="G177" s="9">
        <v>0</v>
      </c>
      <c r="H177" s="11">
        <v>42066</v>
      </c>
      <c r="I177" s="11">
        <v>42079</v>
      </c>
      <c r="J177">
        <v>206</v>
      </c>
      <c r="K177" s="11">
        <v>41940</v>
      </c>
      <c r="L177" s="11">
        <v>42045</v>
      </c>
      <c r="M177">
        <v>-23</v>
      </c>
    </row>
    <row r="178" spans="1:13" x14ac:dyDescent="0.25">
      <c r="A178" t="str">
        <f t="shared" si="3"/>
        <v>EWPs</v>
      </c>
      <c r="B178" t="s">
        <v>264</v>
      </c>
      <c r="G178" s="9"/>
      <c r="K178" s="11"/>
      <c r="L178" s="11"/>
    </row>
    <row r="179" spans="1:13" x14ac:dyDescent="0.25">
      <c r="A179" t="str">
        <f t="shared" si="3"/>
        <v>FL-FL1310</v>
      </c>
      <c r="B179" t="s">
        <v>653</v>
      </c>
      <c r="C179" t="s">
        <v>339</v>
      </c>
      <c r="D179">
        <v>15</v>
      </c>
      <c r="E179">
        <v>60</v>
      </c>
      <c r="F179">
        <v>0</v>
      </c>
      <c r="G179" s="9">
        <v>0</v>
      </c>
      <c r="H179" s="11">
        <v>42059</v>
      </c>
      <c r="I179" s="11">
        <v>42079</v>
      </c>
      <c r="J179">
        <v>206</v>
      </c>
      <c r="K179" s="11">
        <v>41989</v>
      </c>
      <c r="L179" s="11">
        <v>42086</v>
      </c>
      <c r="M179">
        <v>5</v>
      </c>
    </row>
    <row r="180" spans="1:13" x14ac:dyDescent="0.25">
      <c r="A180" t="str">
        <f t="shared" si="3"/>
        <v>FL-FL1700</v>
      </c>
      <c r="B180" t="s">
        <v>654</v>
      </c>
      <c r="C180" t="s">
        <v>447</v>
      </c>
      <c r="D180">
        <v>10</v>
      </c>
      <c r="E180">
        <v>0</v>
      </c>
      <c r="F180">
        <v>0</v>
      </c>
      <c r="G180" s="9">
        <v>0</v>
      </c>
      <c r="H180" s="11">
        <v>42080</v>
      </c>
      <c r="I180" s="11">
        <v>42093</v>
      </c>
      <c r="J180">
        <v>206</v>
      </c>
      <c r="K180" s="11">
        <v>42017</v>
      </c>
      <c r="L180" s="11">
        <v>42101</v>
      </c>
      <c r="M180">
        <v>5</v>
      </c>
    </row>
    <row r="181" spans="1:13" x14ac:dyDescent="0.25">
      <c r="A181" t="str">
        <f t="shared" si="3"/>
        <v>FL-FL1400</v>
      </c>
      <c r="B181" t="s">
        <v>655</v>
      </c>
      <c r="C181" t="s">
        <v>340</v>
      </c>
      <c r="D181">
        <v>10</v>
      </c>
      <c r="E181">
        <v>60</v>
      </c>
      <c r="F181">
        <v>0</v>
      </c>
      <c r="G181" s="9">
        <v>0</v>
      </c>
      <c r="H181" s="11">
        <v>42094</v>
      </c>
      <c r="I181" s="11">
        <v>42108</v>
      </c>
      <c r="J181">
        <v>206</v>
      </c>
      <c r="K181" s="11">
        <v>42031</v>
      </c>
      <c r="L181" s="11">
        <v>42115</v>
      </c>
      <c r="M181">
        <v>5</v>
      </c>
    </row>
    <row r="182" spans="1:13" x14ac:dyDescent="0.25">
      <c r="A182" t="str">
        <f t="shared" si="3"/>
        <v>Model Development (Flowlines)</v>
      </c>
      <c r="B182" t="s">
        <v>270</v>
      </c>
      <c r="G182" s="9"/>
      <c r="H182" s="11"/>
      <c r="I182" s="11"/>
      <c r="K182" s="11"/>
      <c r="L182" s="11"/>
    </row>
    <row r="183" spans="1:13" x14ac:dyDescent="0.25">
      <c r="A183" t="str">
        <f t="shared" si="3"/>
        <v>FL-FL1330</v>
      </c>
      <c r="B183" t="s">
        <v>656</v>
      </c>
      <c r="C183" t="s">
        <v>341</v>
      </c>
      <c r="D183">
        <v>34</v>
      </c>
      <c r="E183">
        <v>60</v>
      </c>
      <c r="F183">
        <v>60</v>
      </c>
      <c r="G183" s="9">
        <v>1</v>
      </c>
      <c r="H183" s="11" t="s">
        <v>160</v>
      </c>
      <c r="I183" s="11" t="s">
        <v>272</v>
      </c>
      <c r="K183" s="11">
        <v>41866</v>
      </c>
      <c r="L183" s="11">
        <v>41919</v>
      </c>
      <c r="M183">
        <v>0</v>
      </c>
    </row>
    <row r="184" spans="1:13" x14ac:dyDescent="0.25">
      <c r="A184" t="str">
        <f t="shared" si="3"/>
        <v>FL-FL1340</v>
      </c>
      <c r="B184" t="s">
        <v>657</v>
      </c>
      <c r="C184" t="s">
        <v>342</v>
      </c>
      <c r="D184">
        <v>53</v>
      </c>
      <c r="E184">
        <v>50</v>
      </c>
      <c r="F184">
        <v>29</v>
      </c>
      <c r="G184" s="9">
        <v>0.57999999999999996</v>
      </c>
      <c r="H184" t="s">
        <v>8</v>
      </c>
      <c r="I184" s="11">
        <v>42038</v>
      </c>
      <c r="J184">
        <v>204</v>
      </c>
      <c r="K184" s="11">
        <v>41926</v>
      </c>
      <c r="L184" s="11">
        <v>42017</v>
      </c>
      <c r="M184">
        <v>-15</v>
      </c>
    </row>
    <row r="185" spans="1:13" x14ac:dyDescent="0.25">
      <c r="A185" t="str">
        <f t="shared" si="3"/>
        <v>Manual Valves (FL-L820)</v>
      </c>
      <c r="B185" t="s">
        <v>901</v>
      </c>
      <c r="G185" s="9"/>
      <c r="K185" s="11"/>
      <c r="L185" s="11"/>
    </row>
    <row r="186" spans="1:13" x14ac:dyDescent="0.25">
      <c r="A186" t="str">
        <f t="shared" si="3"/>
        <v>FL-L820.R1</v>
      </c>
      <c r="B186" t="s">
        <v>658</v>
      </c>
      <c r="C186" t="s">
        <v>135</v>
      </c>
      <c r="D186">
        <v>11</v>
      </c>
      <c r="E186">
        <v>16</v>
      </c>
      <c r="F186">
        <v>16</v>
      </c>
      <c r="G186" s="9">
        <v>1</v>
      </c>
      <c r="H186" t="s">
        <v>103</v>
      </c>
      <c r="I186" s="11" t="s">
        <v>136</v>
      </c>
      <c r="K186" s="11">
        <v>41905</v>
      </c>
      <c r="L186" s="11">
        <v>41904</v>
      </c>
      <c r="M186">
        <v>0</v>
      </c>
    </row>
    <row r="187" spans="1:13" x14ac:dyDescent="0.25">
      <c r="A187" t="str">
        <f t="shared" si="3"/>
        <v>FL-L820.R2</v>
      </c>
      <c r="B187" t="s">
        <v>659</v>
      </c>
      <c r="C187" t="s">
        <v>448</v>
      </c>
      <c r="D187">
        <v>10</v>
      </c>
      <c r="E187">
        <v>0</v>
      </c>
      <c r="F187">
        <v>0</v>
      </c>
      <c r="G187" s="9">
        <v>0</v>
      </c>
      <c r="H187" t="s">
        <v>118</v>
      </c>
      <c r="I187" t="s">
        <v>137</v>
      </c>
      <c r="K187" s="11">
        <v>41920</v>
      </c>
      <c r="L187" s="11">
        <v>41933</v>
      </c>
      <c r="M187">
        <v>0</v>
      </c>
    </row>
    <row r="188" spans="1:13" x14ac:dyDescent="0.25">
      <c r="A188" t="str">
        <f t="shared" si="3"/>
        <v>FL-L820.R3</v>
      </c>
      <c r="B188" t="s">
        <v>660</v>
      </c>
      <c r="C188" t="s">
        <v>138</v>
      </c>
      <c r="D188">
        <v>10</v>
      </c>
      <c r="E188">
        <v>5</v>
      </c>
      <c r="F188">
        <v>5</v>
      </c>
      <c r="G188" s="9">
        <v>1</v>
      </c>
      <c r="H188" t="s">
        <v>139</v>
      </c>
      <c r="I188" t="s">
        <v>8</v>
      </c>
      <c r="K188" s="11">
        <v>41936</v>
      </c>
      <c r="L188" s="11">
        <v>41953</v>
      </c>
      <c r="M188">
        <v>0</v>
      </c>
    </row>
    <row r="189" spans="1:13" x14ac:dyDescent="0.25">
      <c r="A189" t="str">
        <f t="shared" si="3"/>
        <v>High Pressure Valves (FL-L821)</v>
      </c>
      <c r="B189" t="s">
        <v>902</v>
      </c>
      <c r="G189" s="9"/>
      <c r="K189" s="11"/>
      <c r="L189" s="11"/>
    </row>
    <row r="190" spans="1:13" x14ac:dyDescent="0.25">
      <c r="A190" t="str">
        <f t="shared" si="3"/>
        <v>FL-L821.R1</v>
      </c>
      <c r="B190" t="s">
        <v>661</v>
      </c>
      <c r="C190" t="s">
        <v>157</v>
      </c>
      <c r="D190">
        <v>5</v>
      </c>
      <c r="E190">
        <v>1</v>
      </c>
      <c r="F190">
        <v>1</v>
      </c>
      <c r="G190" s="9">
        <v>1</v>
      </c>
      <c r="H190" t="s">
        <v>101</v>
      </c>
      <c r="I190" t="s">
        <v>158</v>
      </c>
      <c r="K190" s="11">
        <v>41845</v>
      </c>
      <c r="L190" s="11">
        <v>41845</v>
      </c>
      <c r="M190">
        <v>0</v>
      </c>
    </row>
    <row r="191" spans="1:13" x14ac:dyDescent="0.25">
      <c r="A191" t="str">
        <f t="shared" si="3"/>
        <v>FL-L821.R2</v>
      </c>
      <c r="B191" t="s">
        <v>662</v>
      </c>
      <c r="C191" t="s">
        <v>449</v>
      </c>
      <c r="D191">
        <v>15</v>
      </c>
      <c r="E191">
        <v>0</v>
      </c>
      <c r="F191">
        <v>0</v>
      </c>
      <c r="G191" s="9">
        <v>0</v>
      </c>
      <c r="H191" t="s">
        <v>159</v>
      </c>
      <c r="I191" t="s">
        <v>160</v>
      </c>
      <c r="K191" s="11">
        <v>41863</v>
      </c>
      <c r="L191" s="11">
        <v>41869</v>
      </c>
      <c r="M191">
        <v>0</v>
      </c>
    </row>
    <row r="192" spans="1:13" x14ac:dyDescent="0.25">
      <c r="A192" t="str">
        <f t="shared" si="3"/>
        <v>FL-L821.R3</v>
      </c>
      <c r="B192" t="s">
        <v>663</v>
      </c>
      <c r="C192" t="s">
        <v>161</v>
      </c>
      <c r="D192">
        <v>4</v>
      </c>
      <c r="E192">
        <v>5</v>
      </c>
      <c r="F192">
        <v>5</v>
      </c>
      <c r="G192" s="9">
        <v>1</v>
      </c>
      <c r="H192" t="s">
        <v>162</v>
      </c>
      <c r="I192" t="s">
        <v>163</v>
      </c>
      <c r="K192" s="11">
        <v>41878</v>
      </c>
      <c r="L192" s="11">
        <v>41873</v>
      </c>
      <c r="M192">
        <v>0</v>
      </c>
    </row>
    <row r="193" spans="1:14" x14ac:dyDescent="0.25">
      <c r="A193" t="str">
        <f t="shared" ref="A193:A256" si="4">TRIM(B193)</f>
        <v>FL-L821.R4</v>
      </c>
      <c r="B193" t="s">
        <v>664</v>
      </c>
      <c r="C193" t="s">
        <v>164</v>
      </c>
      <c r="D193">
        <v>15</v>
      </c>
      <c r="E193">
        <v>0</v>
      </c>
      <c r="F193">
        <v>0</v>
      </c>
      <c r="G193" s="9">
        <v>0</v>
      </c>
      <c r="H193" t="s">
        <v>165</v>
      </c>
      <c r="I193" t="s">
        <v>119</v>
      </c>
      <c r="K193" s="11"/>
      <c r="L193" s="11">
        <v>41899</v>
      </c>
      <c r="M193">
        <v>0</v>
      </c>
    </row>
    <row r="194" spans="1:14" x14ac:dyDescent="0.25">
      <c r="A194" t="str">
        <f t="shared" si="4"/>
        <v>CSA High Grade Steam Line Pipe (FL-L831)</v>
      </c>
      <c r="B194" t="s">
        <v>903</v>
      </c>
      <c r="G194" s="9"/>
      <c r="K194" s="11"/>
      <c r="L194" s="11"/>
    </row>
    <row r="195" spans="1:14" x14ac:dyDescent="0.25">
      <c r="A195" t="str">
        <f t="shared" si="4"/>
        <v>FL-L831.R1</v>
      </c>
      <c r="B195" t="s">
        <v>665</v>
      </c>
      <c r="C195" t="s">
        <v>104</v>
      </c>
      <c r="D195">
        <v>34</v>
      </c>
      <c r="E195">
        <v>12.75</v>
      </c>
      <c r="F195">
        <v>12.75</v>
      </c>
      <c r="G195" s="9">
        <v>1</v>
      </c>
      <c r="H195" t="s">
        <v>101</v>
      </c>
      <c r="I195" t="s">
        <v>103</v>
      </c>
      <c r="K195" s="11">
        <v>41876</v>
      </c>
      <c r="L195" s="11">
        <v>41890</v>
      </c>
      <c r="M195">
        <v>0</v>
      </c>
    </row>
    <row r="196" spans="1:14" x14ac:dyDescent="0.25">
      <c r="A196" t="str">
        <f t="shared" si="4"/>
        <v>FL-L831.R2</v>
      </c>
      <c r="B196" t="s">
        <v>666</v>
      </c>
      <c r="C196" t="s">
        <v>450</v>
      </c>
      <c r="D196">
        <v>11</v>
      </c>
      <c r="E196">
        <v>0</v>
      </c>
      <c r="F196">
        <v>0</v>
      </c>
      <c r="G196" s="9">
        <v>0</v>
      </c>
      <c r="H196" t="s">
        <v>120</v>
      </c>
      <c r="I196" t="s">
        <v>118</v>
      </c>
      <c r="K196" s="11">
        <v>41892</v>
      </c>
      <c r="L196" s="11">
        <v>41905</v>
      </c>
      <c r="M196">
        <v>0</v>
      </c>
    </row>
    <row r="197" spans="1:14" x14ac:dyDescent="0.25">
      <c r="A197" t="str">
        <f t="shared" si="4"/>
        <v>FL-L831.R3</v>
      </c>
      <c r="B197" t="s">
        <v>667</v>
      </c>
      <c r="C197" t="s">
        <v>105</v>
      </c>
      <c r="D197">
        <v>10</v>
      </c>
      <c r="E197">
        <v>5</v>
      </c>
      <c r="F197">
        <v>5</v>
      </c>
      <c r="G197" s="9">
        <v>1</v>
      </c>
      <c r="H197" t="s">
        <v>106</v>
      </c>
      <c r="I197" t="s">
        <v>102</v>
      </c>
      <c r="K197" s="11">
        <v>41907</v>
      </c>
      <c r="L197" s="11">
        <v>41957</v>
      </c>
      <c r="M197">
        <v>0</v>
      </c>
    </row>
    <row r="198" spans="1:14" x14ac:dyDescent="0.25">
      <c r="A198" t="str">
        <f t="shared" si="4"/>
        <v>ERW Line Pipe (FL-L832)</v>
      </c>
      <c r="B198" t="s">
        <v>904</v>
      </c>
      <c r="G198" s="9"/>
      <c r="K198" s="11"/>
      <c r="L198" s="11"/>
    </row>
    <row r="199" spans="1:14" x14ac:dyDescent="0.25">
      <c r="A199" t="str">
        <f t="shared" si="4"/>
        <v>FL-L832.R1</v>
      </c>
      <c r="B199" t="s">
        <v>668</v>
      </c>
      <c r="C199" t="s">
        <v>107</v>
      </c>
      <c r="D199">
        <v>40</v>
      </c>
      <c r="E199">
        <v>12.75</v>
      </c>
      <c r="F199">
        <v>12.75</v>
      </c>
      <c r="G199" s="9">
        <v>1</v>
      </c>
      <c r="H199" t="s">
        <v>101</v>
      </c>
      <c r="I199" t="s">
        <v>108</v>
      </c>
      <c r="K199" s="11">
        <v>41876</v>
      </c>
      <c r="L199" s="11">
        <v>41898</v>
      </c>
      <c r="M199">
        <v>0</v>
      </c>
    </row>
    <row r="200" spans="1:14" x14ac:dyDescent="0.25">
      <c r="A200" t="str">
        <f t="shared" si="4"/>
        <v>FL-L832.R2</v>
      </c>
      <c r="B200" t="s">
        <v>669</v>
      </c>
      <c r="C200" t="s">
        <v>451</v>
      </c>
      <c r="D200">
        <v>10</v>
      </c>
      <c r="E200">
        <v>0</v>
      </c>
      <c r="F200">
        <v>0</v>
      </c>
      <c r="G200" s="9">
        <v>0</v>
      </c>
      <c r="H200" t="s">
        <v>119</v>
      </c>
      <c r="I200" t="s">
        <v>121</v>
      </c>
      <c r="K200" s="11">
        <v>41892</v>
      </c>
      <c r="L200" s="11">
        <v>41912</v>
      </c>
      <c r="M200">
        <v>0</v>
      </c>
    </row>
    <row r="201" spans="1:14" x14ac:dyDescent="0.25">
      <c r="A201" t="str">
        <f t="shared" si="4"/>
        <v>FL-L832.R3</v>
      </c>
      <c r="B201" t="s">
        <v>670</v>
      </c>
      <c r="C201" t="s">
        <v>109</v>
      </c>
      <c r="D201">
        <v>10</v>
      </c>
      <c r="E201">
        <v>5</v>
      </c>
      <c r="F201">
        <v>5</v>
      </c>
      <c r="G201" s="9">
        <v>1</v>
      </c>
      <c r="H201" t="s">
        <v>110</v>
      </c>
      <c r="I201" t="s">
        <v>343</v>
      </c>
      <c r="K201" s="11">
        <v>41907</v>
      </c>
      <c r="L201" s="11">
        <v>41968</v>
      </c>
      <c r="M201">
        <v>0</v>
      </c>
      <c r="N201" t="s">
        <v>422</v>
      </c>
    </row>
    <row r="202" spans="1:14" x14ac:dyDescent="0.25">
      <c r="A202" t="str">
        <f t="shared" si="4"/>
        <v>ASME Pipe &amp; Fittings (FL-L833) - Added PI-0077 (CN TBD)</v>
      </c>
      <c r="B202" t="s">
        <v>905</v>
      </c>
      <c r="G202" s="9"/>
      <c r="K202" s="11"/>
      <c r="L202" s="11"/>
    </row>
    <row r="203" spans="1:14" x14ac:dyDescent="0.25">
      <c r="A203" t="str">
        <f t="shared" si="4"/>
        <v>FL-L833.R1</v>
      </c>
      <c r="B203" t="s">
        <v>671</v>
      </c>
      <c r="C203" t="s">
        <v>344</v>
      </c>
      <c r="D203">
        <v>10</v>
      </c>
      <c r="E203">
        <v>0</v>
      </c>
      <c r="F203">
        <v>0</v>
      </c>
      <c r="G203" s="9">
        <v>0</v>
      </c>
      <c r="H203" t="s">
        <v>222</v>
      </c>
      <c r="I203" t="s">
        <v>298</v>
      </c>
      <c r="K203" s="11"/>
      <c r="L203" s="11">
        <v>41971</v>
      </c>
      <c r="M203">
        <v>0</v>
      </c>
      <c r="N203" t="s">
        <v>423</v>
      </c>
    </row>
    <row r="204" spans="1:14" x14ac:dyDescent="0.25">
      <c r="A204" t="str">
        <f t="shared" si="4"/>
        <v>FL-L833.R2</v>
      </c>
      <c r="B204" t="s">
        <v>672</v>
      </c>
      <c r="C204" t="s">
        <v>452</v>
      </c>
      <c r="D204">
        <v>21</v>
      </c>
      <c r="E204">
        <v>0</v>
      </c>
      <c r="F204">
        <v>0</v>
      </c>
      <c r="G204" s="9">
        <v>0</v>
      </c>
      <c r="H204" t="s">
        <v>212</v>
      </c>
      <c r="I204" s="11" t="s">
        <v>235</v>
      </c>
      <c r="L204" s="11">
        <v>41988</v>
      </c>
      <c r="M204">
        <v>0</v>
      </c>
    </row>
    <row r="205" spans="1:14" x14ac:dyDescent="0.25">
      <c r="A205" t="str">
        <f t="shared" si="4"/>
        <v>FL-L833.R3</v>
      </c>
      <c r="B205" t="s">
        <v>673</v>
      </c>
      <c r="C205" t="s">
        <v>345</v>
      </c>
      <c r="D205">
        <v>10</v>
      </c>
      <c r="E205">
        <v>0</v>
      </c>
      <c r="F205">
        <v>0</v>
      </c>
      <c r="G205" s="9">
        <v>0</v>
      </c>
      <c r="H205" t="s">
        <v>319</v>
      </c>
      <c r="I205" s="11">
        <v>42027</v>
      </c>
      <c r="J205">
        <v>65</v>
      </c>
      <c r="L205" s="11">
        <v>42016</v>
      </c>
      <c r="M205">
        <v>-9</v>
      </c>
    </row>
    <row r="206" spans="1:14" x14ac:dyDescent="0.25">
      <c r="A206" t="str">
        <f t="shared" si="4"/>
        <v>CSA High Grade Steam Fittings and Flanges (FL-L840)</v>
      </c>
      <c r="B206" t="s">
        <v>906</v>
      </c>
      <c r="G206" s="9"/>
      <c r="L206" s="11"/>
    </row>
    <row r="207" spans="1:14" x14ac:dyDescent="0.25">
      <c r="A207" t="str">
        <f t="shared" si="4"/>
        <v>FL-L840.R1</v>
      </c>
      <c r="B207" t="s">
        <v>674</v>
      </c>
      <c r="C207" t="s">
        <v>177</v>
      </c>
      <c r="D207">
        <v>10</v>
      </c>
      <c r="E207">
        <v>16</v>
      </c>
      <c r="F207">
        <v>16</v>
      </c>
      <c r="G207" s="9">
        <v>1</v>
      </c>
      <c r="H207" t="s">
        <v>178</v>
      </c>
      <c r="I207" s="11" t="s">
        <v>179</v>
      </c>
      <c r="K207" s="11">
        <v>41941</v>
      </c>
      <c r="L207" s="11">
        <v>41970</v>
      </c>
      <c r="M207">
        <v>0</v>
      </c>
    </row>
    <row r="208" spans="1:14" x14ac:dyDescent="0.25">
      <c r="A208" t="str">
        <f t="shared" si="4"/>
        <v>FL-L840.R2</v>
      </c>
      <c r="B208" t="s">
        <v>675</v>
      </c>
      <c r="C208" t="s">
        <v>453</v>
      </c>
      <c r="D208">
        <v>9</v>
      </c>
      <c r="E208">
        <v>0</v>
      </c>
      <c r="F208">
        <v>0</v>
      </c>
      <c r="G208" s="9">
        <v>0</v>
      </c>
      <c r="H208" t="s">
        <v>298</v>
      </c>
      <c r="I208" s="11" t="s">
        <v>195</v>
      </c>
      <c r="K208" s="11">
        <v>41956</v>
      </c>
      <c r="L208" s="11">
        <v>41983</v>
      </c>
      <c r="M208">
        <v>0</v>
      </c>
    </row>
    <row r="209" spans="1:14" x14ac:dyDescent="0.25">
      <c r="A209" t="str">
        <f t="shared" si="4"/>
        <v>FL-L840.R3</v>
      </c>
      <c r="B209" t="s">
        <v>676</v>
      </c>
      <c r="C209" t="s">
        <v>180</v>
      </c>
      <c r="D209">
        <v>10</v>
      </c>
      <c r="E209">
        <v>5</v>
      </c>
      <c r="F209">
        <v>4.5</v>
      </c>
      <c r="G209" s="9">
        <v>0.9</v>
      </c>
      <c r="H209" t="s">
        <v>346</v>
      </c>
      <c r="I209" s="11">
        <v>42024</v>
      </c>
      <c r="J209">
        <v>116</v>
      </c>
      <c r="K209" s="11">
        <v>41971</v>
      </c>
      <c r="L209" s="11">
        <v>42013</v>
      </c>
      <c r="M209">
        <v>-7</v>
      </c>
    </row>
    <row r="210" spans="1:14" x14ac:dyDescent="0.25">
      <c r="A210" t="str">
        <f t="shared" si="4"/>
        <v>CSA Grade 359 Fittings and Flanges (FL-L841)</v>
      </c>
      <c r="B210" t="s">
        <v>907</v>
      </c>
      <c r="G210" s="9"/>
      <c r="K210" s="11"/>
      <c r="L210" s="11"/>
    </row>
    <row r="211" spans="1:14" x14ac:dyDescent="0.25">
      <c r="A211" t="str">
        <f t="shared" si="4"/>
        <v>FL-L841.R1</v>
      </c>
      <c r="B211" t="s">
        <v>677</v>
      </c>
      <c r="C211" t="s">
        <v>111</v>
      </c>
      <c r="D211">
        <v>10</v>
      </c>
      <c r="E211">
        <v>16</v>
      </c>
      <c r="F211">
        <v>16</v>
      </c>
      <c r="G211" s="9">
        <v>1</v>
      </c>
      <c r="H211" t="s">
        <v>8</v>
      </c>
      <c r="I211" s="11" t="s">
        <v>319</v>
      </c>
      <c r="K211" s="11">
        <v>41941</v>
      </c>
      <c r="L211" s="11">
        <v>41989</v>
      </c>
      <c r="M211">
        <v>0</v>
      </c>
      <c r="N211" t="s">
        <v>122</v>
      </c>
    </row>
    <row r="212" spans="1:14" x14ac:dyDescent="0.25">
      <c r="A212" t="str">
        <f t="shared" si="4"/>
        <v>FL-L841.R2</v>
      </c>
      <c r="B212" t="s">
        <v>678</v>
      </c>
      <c r="C212" t="s">
        <v>454</v>
      </c>
      <c r="D212">
        <v>9</v>
      </c>
      <c r="E212">
        <v>0</v>
      </c>
      <c r="F212">
        <v>0</v>
      </c>
      <c r="G212" s="9">
        <v>0</v>
      </c>
      <c r="H212" s="11" t="s">
        <v>252</v>
      </c>
      <c r="I212" s="11">
        <v>42016</v>
      </c>
      <c r="J212">
        <v>162</v>
      </c>
      <c r="K212" s="11">
        <v>41956</v>
      </c>
      <c r="L212" s="11">
        <v>42017</v>
      </c>
      <c r="M212">
        <v>1</v>
      </c>
    </row>
    <row r="213" spans="1:14" x14ac:dyDescent="0.25">
      <c r="A213" t="str">
        <f t="shared" si="4"/>
        <v>FL-L841.R3</v>
      </c>
      <c r="B213" t="s">
        <v>679</v>
      </c>
      <c r="C213" t="s">
        <v>112</v>
      </c>
      <c r="D213">
        <v>11</v>
      </c>
      <c r="E213">
        <v>5</v>
      </c>
      <c r="F213">
        <v>0</v>
      </c>
      <c r="G213" s="9">
        <v>0</v>
      </c>
      <c r="H213" s="11">
        <v>42018</v>
      </c>
      <c r="I213" s="11">
        <v>42032</v>
      </c>
      <c r="J213">
        <v>162</v>
      </c>
      <c r="K213" s="11">
        <v>41971</v>
      </c>
      <c r="L213" s="11">
        <v>42032</v>
      </c>
      <c r="M213">
        <v>0</v>
      </c>
    </row>
    <row r="214" spans="1:14" x14ac:dyDescent="0.25">
      <c r="A214" t="str">
        <f t="shared" si="4"/>
        <v>ERW Induction Bends (FL-L842)</v>
      </c>
      <c r="B214" t="s">
        <v>896</v>
      </c>
    </row>
    <row r="215" spans="1:14" x14ac:dyDescent="0.25">
      <c r="A215" t="str">
        <f t="shared" si="4"/>
        <v>FL-L842.R1</v>
      </c>
      <c r="B215" t="s">
        <v>680</v>
      </c>
      <c r="C215" t="s">
        <v>113</v>
      </c>
      <c r="D215">
        <v>10</v>
      </c>
      <c r="E215">
        <v>16</v>
      </c>
      <c r="F215">
        <v>0</v>
      </c>
      <c r="G215" s="9">
        <v>0</v>
      </c>
      <c r="H215" s="11">
        <v>42023</v>
      </c>
      <c r="I215" s="11">
        <v>42034</v>
      </c>
      <c r="J215">
        <v>126</v>
      </c>
      <c r="K215" s="11">
        <v>41990</v>
      </c>
      <c r="L215" s="11">
        <v>42034</v>
      </c>
      <c r="M215">
        <v>0</v>
      </c>
    </row>
    <row r="216" spans="1:14" x14ac:dyDescent="0.25">
      <c r="A216" t="str">
        <f t="shared" si="4"/>
        <v>FL-L842.R2</v>
      </c>
      <c r="B216" t="s">
        <v>681</v>
      </c>
      <c r="C216" t="s">
        <v>455</v>
      </c>
      <c r="D216">
        <v>10</v>
      </c>
      <c r="E216">
        <v>0</v>
      </c>
      <c r="F216">
        <v>0</v>
      </c>
      <c r="G216" s="9">
        <v>0</v>
      </c>
      <c r="H216" s="11">
        <v>42038</v>
      </c>
      <c r="I216" s="11">
        <v>42052</v>
      </c>
      <c r="J216">
        <v>126</v>
      </c>
      <c r="K216" s="11">
        <v>42019</v>
      </c>
      <c r="L216" s="11">
        <v>42052</v>
      </c>
      <c r="M216">
        <v>0</v>
      </c>
    </row>
    <row r="217" spans="1:14" x14ac:dyDescent="0.25">
      <c r="A217" t="str">
        <f t="shared" si="4"/>
        <v>FL-L842.R3</v>
      </c>
      <c r="B217" t="s">
        <v>682</v>
      </c>
      <c r="C217" t="s">
        <v>114</v>
      </c>
      <c r="D217">
        <v>10</v>
      </c>
      <c r="E217">
        <v>5</v>
      </c>
      <c r="F217">
        <v>0</v>
      </c>
      <c r="G217" s="9">
        <v>0</v>
      </c>
      <c r="H217" s="11">
        <v>42054</v>
      </c>
      <c r="I217" s="11">
        <v>42067</v>
      </c>
      <c r="J217">
        <v>126</v>
      </c>
      <c r="K217" s="11">
        <v>42034</v>
      </c>
      <c r="L217" s="11">
        <v>42067</v>
      </c>
      <c r="M217">
        <v>0</v>
      </c>
    </row>
    <row r="218" spans="1:14" x14ac:dyDescent="0.25">
      <c r="A218" t="str">
        <f t="shared" si="4"/>
        <v>Pre-Insulated Pipe Supports (FL-L850)</v>
      </c>
      <c r="B218" t="s">
        <v>897</v>
      </c>
      <c r="G218" s="9"/>
      <c r="H218" s="11"/>
      <c r="I218" s="11"/>
      <c r="K218" s="11"/>
      <c r="L218" s="11"/>
    </row>
    <row r="219" spans="1:14" x14ac:dyDescent="0.25">
      <c r="A219" t="str">
        <f t="shared" si="4"/>
        <v>FL-L850.R1</v>
      </c>
      <c r="B219" t="s">
        <v>683</v>
      </c>
      <c r="C219" t="s">
        <v>115</v>
      </c>
      <c r="D219">
        <v>10</v>
      </c>
      <c r="E219">
        <v>16</v>
      </c>
      <c r="F219">
        <v>16</v>
      </c>
      <c r="G219" s="9">
        <v>1</v>
      </c>
      <c r="H219" s="11" t="s">
        <v>222</v>
      </c>
      <c r="I219" s="11" t="s">
        <v>239</v>
      </c>
      <c r="K219" s="11">
        <v>41919</v>
      </c>
      <c r="L219" s="11">
        <v>41992</v>
      </c>
      <c r="M219">
        <v>-5</v>
      </c>
      <c r="N219" t="s">
        <v>123</v>
      </c>
    </row>
    <row r="220" spans="1:14" x14ac:dyDescent="0.25">
      <c r="A220" t="str">
        <f t="shared" si="4"/>
        <v>FL-L850.R2</v>
      </c>
      <c r="B220" t="s">
        <v>684</v>
      </c>
      <c r="C220" t="s">
        <v>456</v>
      </c>
      <c r="D220">
        <v>2</v>
      </c>
      <c r="E220">
        <v>0</v>
      </c>
      <c r="F220">
        <v>0</v>
      </c>
      <c r="G220" s="9">
        <v>0</v>
      </c>
      <c r="H220" s="11" t="s">
        <v>347</v>
      </c>
      <c r="I220" s="11" t="s">
        <v>348</v>
      </c>
      <c r="K220" s="11">
        <v>41935</v>
      </c>
      <c r="L220" s="11">
        <v>42023</v>
      </c>
      <c r="M220">
        <v>4</v>
      </c>
    </row>
    <row r="221" spans="1:14" x14ac:dyDescent="0.25">
      <c r="A221" t="str">
        <f t="shared" si="4"/>
        <v>FL-L850.R3</v>
      </c>
      <c r="B221" t="s">
        <v>685</v>
      </c>
      <c r="C221" t="s">
        <v>116</v>
      </c>
      <c r="D221">
        <v>10</v>
      </c>
      <c r="E221">
        <v>5</v>
      </c>
      <c r="F221">
        <v>0</v>
      </c>
      <c r="G221" s="9">
        <v>0</v>
      </c>
      <c r="H221" s="11">
        <v>42017</v>
      </c>
      <c r="I221" s="11">
        <v>42030</v>
      </c>
      <c r="J221">
        <v>83</v>
      </c>
      <c r="K221" s="11">
        <v>41950</v>
      </c>
      <c r="L221" s="11">
        <v>42038</v>
      </c>
      <c r="M221">
        <v>6</v>
      </c>
    </row>
    <row r="222" spans="1:14" x14ac:dyDescent="0.25">
      <c r="A222" t="str">
        <f t="shared" si="4"/>
        <v>Change Management</v>
      </c>
      <c r="B222" t="s">
        <v>207</v>
      </c>
      <c r="G222" s="9"/>
      <c r="K222" s="11"/>
      <c r="L222" s="11"/>
    </row>
    <row r="223" spans="1:14" x14ac:dyDescent="0.25">
      <c r="A223" t="str">
        <f t="shared" si="4"/>
        <v>FL-FL2010</v>
      </c>
      <c r="B223" t="s">
        <v>686</v>
      </c>
      <c r="C223" t="s">
        <v>349</v>
      </c>
      <c r="D223">
        <v>106</v>
      </c>
      <c r="E223">
        <v>80</v>
      </c>
      <c r="F223">
        <v>80</v>
      </c>
      <c r="G223" s="9">
        <v>1</v>
      </c>
      <c r="H223" t="s">
        <v>101</v>
      </c>
      <c r="I223" t="s">
        <v>141</v>
      </c>
      <c r="K223" s="11">
        <v>41991</v>
      </c>
      <c r="L223" s="11">
        <v>41901</v>
      </c>
      <c r="M223">
        <v>0</v>
      </c>
    </row>
    <row r="224" spans="1:14" x14ac:dyDescent="0.25">
      <c r="A224" t="str">
        <f t="shared" si="4"/>
        <v>FL-FL2050</v>
      </c>
      <c r="B224" t="s">
        <v>687</v>
      </c>
      <c r="C224" t="s">
        <v>296</v>
      </c>
      <c r="D224">
        <v>3</v>
      </c>
      <c r="E224">
        <v>20</v>
      </c>
      <c r="F224">
        <v>20</v>
      </c>
      <c r="G224" s="9">
        <v>1</v>
      </c>
      <c r="H224" s="11" t="s">
        <v>178</v>
      </c>
      <c r="I224" s="11" t="s">
        <v>190</v>
      </c>
      <c r="K224" s="11"/>
      <c r="L224" s="11">
        <v>41920</v>
      </c>
      <c r="M224">
        <v>0</v>
      </c>
    </row>
    <row r="225" spans="1:13" x14ac:dyDescent="0.25">
      <c r="A225" t="str">
        <f t="shared" si="4"/>
        <v>FL-FL2270</v>
      </c>
      <c r="B225" t="s">
        <v>688</v>
      </c>
      <c r="C225" t="s">
        <v>234</v>
      </c>
      <c r="D225">
        <v>10</v>
      </c>
      <c r="E225">
        <v>134</v>
      </c>
      <c r="F225">
        <v>134</v>
      </c>
      <c r="G225" s="12">
        <v>1</v>
      </c>
      <c r="H225" t="s">
        <v>146</v>
      </c>
      <c r="I225" s="11" t="s">
        <v>102</v>
      </c>
      <c r="L225" s="11">
        <v>41957</v>
      </c>
      <c r="M225">
        <v>0</v>
      </c>
    </row>
    <row r="226" spans="1:13" x14ac:dyDescent="0.25">
      <c r="A226" t="str">
        <f t="shared" si="4"/>
        <v>FL-FL2040</v>
      </c>
      <c r="B226" t="s">
        <v>689</v>
      </c>
      <c r="C226" t="s">
        <v>350</v>
      </c>
      <c r="D226">
        <v>40</v>
      </c>
      <c r="E226">
        <v>28.5</v>
      </c>
      <c r="F226">
        <v>6.75</v>
      </c>
      <c r="G226" s="9">
        <v>0.23680000000000001</v>
      </c>
      <c r="H226" t="s">
        <v>8</v>
      </c>
      <c r="I226" s="11">
        <v>42034</v>
      </c>
      <c r="J226">
        <v>5</v>
      </c>
      <c r="K226" s="11"/>
      <c r="L226" s="11">
        <v>42020</v>
      </c>
      <c r="M226">
        <v>-10</v>
      </c>
    </row>
    <row r="227" spans="1:13" x14ac:dyDescent="0.25">
      <c r="A227" t="str">
        <f t="shared" si="4"/>
        <v>FL-FL2280</v>
      </c>
      <c r="B227" t="s">
        <v>690</v>
      </c>
      <c r="C227" t="s">
        <v>351</v>
      </c>
      <c r="D227">
        <v>20</v>
      </c>
      <c r="E227">
        <v>54</v>
      </c>
      <c r="F227">
        <v>54</v>
      </c>
      <c r="G227" s="9">
        <v>1</v>
      </c>
      <c r="H227" s="11" t="s">
        <v>222</v>
      </c>
      <c r="I227" s="11" t="s">
        <v>213</v>
      </c>
      <c r="L227" s="11">
        <v>41985</v>
      </c>
      <c r="M227">
        <v>0</v>
      </c>
    </row>
    <row r="228" spans="1:13" x14ac:dyDescent="0.25">
      <c r="A228" t="str">
        <f t="shared" si="4"/>
        <v>FL-FL2290</v>
      </c>
      <c r="B228" t="s">
        <v>691</v>
      </c>
      <c r="C228" t="s">
        <v>236</v>
      </c>
      <c r="D228">
        <v>20</v>
      </c>
      <c r="E228">
        <v>42</v>
      </c>
      <c r="F228">
        <v>42</v>
      </c>
      <c r="G228" s="12">
        <v>1</v>
      </c>
      <c r="H228" t="s">
        <v>222</v>
      </c>
      <c r="I228" s="11" t="s">
        <v>213</v>
      </c>
      <c r="L228" s="11">
        <v>41985</v>
      </c>
      <c r="M228">
        <v>0</v>
      </c>
    </row>
    <row r="229" spans="1:13" x14ac:dyDescent="0.25">
      <c r="A229" t="str">
        <f t="shared" si="4"/>
        <v>FL-FL2300</v>
      </c>
      <c r="B229" t="s">
        <v>692</v>
      </c>
      <c r="C229" t="s">
        <v>352</v>
      </c>
      <c r="D229">
        <v>20</v>
      </c>
      <c r="E229">
        <v>60</v>
      </c>
      <c r="F229">
        <v>60</v>
      </c>
      <c r="G229" s="9">
        <v>1</v>
      </c>
      <c r="H229" t="s">
        <v>222</v>
      </c>
      <c r="I229" t="s">
        <v>195</v>
      </c>
      <c r="L229" s="11">
        <v>41983</v>
      </c>
      <c r="M229">
        <v>0</v>
      </c>
    </row>
    <row r="230" spans="1:13" x14ac:dyDescent="0.25">
      <c r="A230" t="str">
        <f t="shared" si="4"/>
        <v>FL-FL2310</v>
      </c>
      <c r="B230" t="s">
        <v>693</v>
      </c>
      <c r="C230" t="s">
        <v>299</v>
      </c>
      <c r="D230">
        <v>30</v>
      </c>
      <c r="E230">
        <v>270</v>
      </c>
      <c r="F230">
        <v>270</v>
      </c>
      <c r="G230" s="9">
        <v>1</v>
      </c>
      <c r="H230" t="s">
        <v>222</v>
      </c>
      <c r="I230" t="s">
        <v>195</v>
      </c>
      <c r="L230" s="11">
        <v>41983</v>
      </c>
      <c r="M230">
        <v>0</v>
      </c>
    </row>
    <row r="231" spans="1:13" x14ac:dyDescent="0.25">
      <c r="A231" t="str">
        <f t="shared" si="4"/>
        <v>FL-FL2330</v>
      </c>
      <c r="B231" t="s">
        <v>694</v>
      </c>
      <c r="C231" t="s">
        <v>354</v>
      </c>
      <c r="D231">
        <v>30</v>
      </c>
      <c r="E231">
        <v>1309</v>
      </c>
      <c r="F231">
        <v>1309</v>
      </c>
      <c r="G231" s="9">
        <v>1</v>
      </c>
      <c r="H231" t="s">
        <v>222</v>
      </c>
      <c r="I231" t="s">
        <v>319</v>
      </c>
      <c r="L231" s="11">
        <v>41989</v>
      </c>
      <c r="M231">
        <v>0</v>
      </c>
    </row>
    <row r="232" spans="1:13" x14ac:dyDescent="0.25">
      <c r="A232" t="str">
        <f t="shared" si="4"/>
        <v>FL-FL2340</v>
      </c>
      <c r="B232" t="s">
        <v>695</v>
      </c>
      <c r="C232" t="s">
        <v>355</v>
      </c>
      <c r="D232">
        <v>20</v>
      </c>
      <c r="E232">
        <v>125</v>
      </c>
      <c r="F232">
        <v>125</v>
      </c>
      <c r="G232" s="9">
        <v>1</v>
      </c>
      <c r="H232" t="s">
        <v>222</v>
      </c>
      <c r="I232" s="11" t="s">
        <v>195</v>
      </c>
      <c r="L232" s="11">
        <v>41983</v>
      </c>
      <c r="M232">
        <v>0</v>
      </c>
    </row>
    <row r="233" spans="1:13" x14ac:dyDescent="0.25">
      <c r="A233" t="str">
        <f t="shared" si="4"/>
        <v>FL-FL2320</v>
      </c>
      <c r="B233" t="s">
        <v>696</v>
      </c>
      <c r="C233" t="s">
        <v>353</v>
      </c>
      <c r="D233">
        <v>15</v>
      </c>
      <c r="E233">
        <v>204</v>
      </c>
      <c r="F233">
        <v>20.399999999999999</v>
      </c>
      <c r="G233" s="9">
        <v>0.1</v>
      </c>
      <c r="H233" t="s">
        <v>235</v>
      </c>
      <c r="I233" s="11">
        <v>42027</v>
      </c>
      <c r="J233">
        <v>281</v>
      </c>
      <c r="L233" s="11">
        <v>42020</v>
      </c>
      <c r="M233">
        <v>-5</v>
      </c>
    </row>
    <row r="234" spans="1:13" x14ac:dyDescent="0.25">
      <c r="A234" t="str">
        <f t="shared" si="4"/>
        <v>FL-FL2030</v>
      </c>
      <c r="B234" t="s">
        <v>697</v>
      </c>
      <c r="C234" t="s">
        <v>295</v>
      </c>
      <c r="D234">
        <v>80</v>
      </c>
      <c r="E234">
        <v>18</v>
      </c>
      <c r="F234">
        <v>0</v>
      </c>
      <c r="G234" s="9">
        <v>0</v>
      </c>
      <c r="H234" s="11">
        <v>42030</v>
      </c>
      <c r="I234" s="11">
        <v>42144</v>
      </c>
      <c r="J234">
        <v>134</v>
      </c>
      <c r="L234" s="11">
        <v>42129</v>
      </c>
      <c r="M234">
        <v>-10</v>
      </c>
    </row>
    <row r="235" spans="1:13" x14ac:dyDescent="0.25">
      <c r="A235" t="str">
        <f t="shared" si="4"/>
        <v>Civil Earthworks</v>
      </c>
      <c r="B235" t="s">
        <v>356</v>
      </c>
      <c r="G235" s="9"/>
      <c r="I235" s="11"/>
      <c r="L235" s="11"/>
    </row>
    <row r="236" spans="1:13" x14ac:dyDescent="0.25">
      <c r="A236" t="str">
        <f t="shared" si="4"/>
        <v>General</v>
      </c>
      <c r="B236" t="s">
        <v>198</v>
      </c>
      <c r="G236" s="9"/>
      <c r="L236" s="11"/>
    </row>
    <row r="237" spans="1:13" x14ac:dyDescent="0.25">
      <c r="A237" t="str">
        <f t="shared" si="4"/>
        <v>FL-CE1000</v>
      </c>
      <c r="B237" t="s">
        <v>698</v>
      </c>
      <c r="C237" t="s">
        <v>357</v>
      </c>
      <c r="D237">
        <v>115</v>
      </c>
      <c r="E237">
        <v>534.5</v>
      </c>
      <c r="F237">
        <v>474.08</v>
      </c>
      <c r="G237" s="9">
        <v>0.88700000000000001</v>
      </c>
      <c r="H237" t="s">
        <v>101</v>
      </c>
      <c r="I237" s="11">
        <v>42032</v>
      </c>
      <c r="J237">
        <v>238</v>
      </c>
      <c r="K237" s="11">
        <v>42018</v>
      </c>
      <c r="L237" s="11">
        <v>42018</v>
      </c>
      <c r="M237">
        <v>-10</v>
      </c>
    </row>
    <row r="238" spans="1:13" x14ac:dyDescent="0.25">
      <c r="A238" t="str">
        <f t="shared" si="4"/>
        <v>FL-CE1320</v>
      </c>
      <c r="B238" t="s">
        <v>699</v>
      </c>
      <c r="C238" t="s">
        <v>358</v>
      </c>
      <c r="D238">
        <v>10</v>
      </c>
      <c r="E238">
        <v>7</v>
      </c>
      <c r="F238">
        <v>0</v>
      </c>
      <c r="G238" s="9">
        <v>0</v>
      </c>
      <c r="H238" s="11">
        <v>42037</v>
      </c>
      <c r="I238" s="11">
        <v>42048</v>
      </c>
      <c r="J238">
        <v>216</v>
      </c>
      <c r="K238" s="11">
        <v>41927</v>
      </c>
      <c r="L238" s="11">
        <v>42034</v>
      </c>
      <c r="M238">
        <v>-10</v>
      </c>
    </row>
    <row r="239" spans="1:13" x14ac:dyDescent="0.25">
      <c r="A239" t="str">
        <f t="shared" si="4"/>
        <v>EWPs</v>
      </c>
      <c r="B239" t="s">
        <v>264</v>
      </c>
    </row>
    <row r="240" spans="1:13" x14ac:dyDescent="0.25">
      <c r="A240" t="str">
        <f t="shared" si="4"/>
        <v>FL-CE1290</v>
      </c>
      <c r="B240" t="s">
        <v>700</v>
      </c>
      <c r="C240" t="s">
        <v>359</v>
      </c>
      <c r="D240">
        <v>10</v>
      </c>
      <c r="E240">
        <v>51</v>
      </c>
      <c r="F240">
        <v>0</v>
      </c>
      <c r="G240" s="12">
        <v>0</v>
      </c>
      <c r="H240" s="11">
        <v>42023</v>
      </c>
      <c r="I240" s="11">
        <v>42034</v>
      </c>
      <c r="J240">
        <v>214</v>
      </c>
      <c r="K240" s="11">
        <v>41956</v>
      </c>
      <c r="L240" s="11">
        <v>42020</v>
      </c>
      <c r="M240">
        <v>-10</v>
      </c>
    </row>
    <row r="241" spans="1:13" x14ac:dyDescent="0.25">
      <c r="A241" t="str">
        <f t="shared" si="4"/>
        <v>FL-CE1400</v>
      </c>
      <c r="B241" t="s">
        <v>701</v>
      </c>
      <c r="C241" t="s">
        <v>457</v>
      </c>
      <c r="D241">
        <v>10</v>
      </c>
      <c r="E241">
        <v>0</v>
      </c>
      <c r="F241">
        <v>0</v>
      </c>
      <c r="G241" s="9">
        <v>0</v>
      </c>
      <c r="H241" s="11">
        <v>42038</v>
      </c>
      <c r="I241" s="11">
        <v>42052</v>
      </c>
      <c r="J241">
        <v>214</v>
      </c>
      <c r="K241" s="11">
        <v>41971</v>
      </c>
      <c r="L241" s="11">
        <v>42037</v>
      </c>
      <c r="M241">
        <v>-10</v>
      </c>
    </row>
    <row r="242" spans="1:13" x14ac:dyDescent="0.25">
      <c r="A242" t="str">
        <f t="shared" si="4"/>
        <v>FL-CE1310</v>
      </c>
      <c r="B242" t="s">
        <v>702</v>
      </c>
      <c r="C242" t="s">
        <v>360</v>
      </c>
      <c r="D242">
        <v>10</v>
      </c>
      <c r="E242">
        <v>9</v>
      </c>
      <c r="F242">
        <v>0</v>
      </c>
      <c r="G242" s="9">
        <v>0</v>
      </c>
      <c r="H242" s="11">
        <v>42054</v>
      </c>
      <c r="I242" s="11">
        <v>42067</v>
      </c>
      <c r="J242">
        <v>214</v>
      </c>
      <c r="K242" s="11">
        <v>41988</v>
      </c>
      <c r="L242" s="11">
        <v>42053</v>
      </c>
      <c r="M242">
        <v>-10</v>
      </c>
    </row>
    <row r="243" spans="1:13" x14ac:dyDescent="0.25">
      <c r="A243" t="str">
        <f t="shared" si="4"/>
        <v>Wellpads</v>
      </c>
      <c r="B243" t="s">
        <v>361</v>
      </c>
      <c r="G243" s="9"/>
      <c r="H243" s="11"/>
      <c r="I243" s="11"/>
      <c r="K243" s="11"/>
      <c r="L243" s="11"/>
    </row>
    <row r="244" spans="1:13" x14ac:dyDescent="0.25">
      <c r="A244" t="str">
        <f t="shared" si="4"/>
        <v>FL-CE1720</v>
      </c>
      <c r="B244" t="s">
        <v>703</v>
      </c>
      <c r="C244" t="s">
        <v>458</v>
      </c>
      <c r="D244">
        <v>43</v>
      </c>
      <c r="E244">
        <v>0</v>
      </c>
      <c r="F244">
        <v>0</v>
      </c>
      <c r="G244" s="9">
        <v>0</v>
      </c>
      <c r="H244" s="11" t="s">
        <v>101</v>
      </c>
      <c r="I244" s="11" t="s">
        <v>362</v>
      </c>
      <c r="K244" s="11">
        <v>41852</v>
      </c>
      <c r="L244" s="11">
        <v>41880</v>
      </c>
      <c r="M244">
        <v>0</v>
      </c>
    </row>
    <row r="245" spans="1:13" x14ac:dyDescent="0.25">
      <c r="A245" t="str">
        <f t="shared" si="4"/>
        <v>FL-CE1770</v>
      </c>
      <c r="B245" t="s">
        <v>704</v>
      </c>
      <c r="C245" t="s">
        <v>183</v>
      </c>
      <c r="D245">
        <v>20</v>
      </c>
      <c r="E245">
        <v>48</v>
      </c>
      <c r="F245">
        <v>33.6</v>
      </c>
      <c r="G245" s="9">
        <v>0.7</v>
      </c>
      <c r="H245" s="11" t="s">
        <v>103</v>
      </c>
      <c r="I245" s="11">
        <v>42034</v>
      </c>
      <c r="J245">
        <v>236</v>
      </c>
      <c r="K245" s="11">
        <v>41912</v>
      </c>
      <c r="L245" s="11">
        <v>42020</v>
      </c>
      <c r="M245">
        <v>-10</v>
      </c>
    </row>
    <row r="246" spans="1:13" x14ac:dyDescent="0.25">
      <c r="A246" t="str">
        <f t="shared" si="4"/>
        <v>FL-CE1750</v>
      </c>
      <c r="B246" t="s">
        <v>705</v>
      </c>
      <c r="C246" t="s">
        <v>363</v>
      </c>
      <c r="D246">
        <v>36</v>
      </c>
      <c r="E246">
        <v>236</v>
      </c>
      <c r="F246">
        <v>236</v>
      </c>
      <c r="G246" s="9">
        <v>1</v>
      </c>
      <c r="H246" t="s">
        <v>139</v>
      </c>
      <c r="I246" s="11" t="s">
        <v>252</v>
      </c>
      <c r="K246" s="11">
        <v>41898</v>
      </c>
      <c r="L246" s="11">
        <v>41990</v>
      </c>
      <c r="M246">
        <v>0</v>
      </c>
    </row>
    <row r="247" spans="1:13" x14ac:dyDescent="0.25">
      <c r="A247" t="str">
        <f t="shared" si="4"/>
        <v>FL-CE1780</v>
      </c>
      <c r="B247" t="s">
        <v>706</v>
      </c>
      <c r="C247" t="s">
        <v>364</v>
      </c>
      <c r="D247">
        <v>25</v>
      </c>
      <c r="E247">
        <v>17</v>
      </c>
      <c r="F247">
        <v>3.4</v>
      </c>
      <c r="G247" s="9">
        <v>0.2</v>
      </c>
      <c r="H247" t="s">
        <v>212</v>
      </c>
      <c r="I247" s="11">
        <v>42034</v>
      </c>
      <c r="J247">
        <v>226</v>
      </c>
      <c r="K247" s="11">
        <v>41927</v>
      </c>
      <c r="L247" s="11">
        <v>42020</v>
      </c>
      <c r="M247">
        <v>-10</v>
      </c>
    </row>
    <row r="248" spans="1:13" x14ac:dyDescent="0.25">
      <c r="A248" t="str">
        <f t="shared" si="4"/>
        <v>Civil Model Development (Wellpads)</v>
      </c>
      <c r="B248" t="s">
        <v>365</v>
      </c>
      <c r="G248" s="9"/>
      <c r="K248" s="11"/>
      <c r="L248" s="11"/>
    </row>
    <row r="249" spans="1:13" x14ac:dyDescent="0.25">
      <c r="A249" t="str">
        <f t="shared" si="4"/>
        <v>FL-CE1740</v>
      </c>
      <c r="B249" t="s">
        <v>707</v>
      </c>
      <c r="C249" t="s">
        <v>366</v>
      </c>
      <c r="D249">
        <v>53</v>
      </c>
      <c r="E249">
        <v>50</v>
      </c>
      <c r="F249">
        <v>50</v>
      </c>
      <c r="G249" s="9">
        <v>1</v>
      </c>
      <c r="H249" t="s">
        <v>101</v>
      </c>
      <c r="I249" s="11" t="s">
        <v>272</v>
      </c>
      <c r="K249" s="11">
        <v>41866</v>
      </c>
      <c r="L249" s="11">
        <v>41919</v>
      </c>
      <c r="M249">
        <v>0</v>
      </c>
    </row>
    <row r="250" spans="1:13" x14ac:dyDescent="0.25">
      <c r="A250" t="str">
        <f t="shared" si="4"/>
        <v>Clearing and Grubbing (Removed CN-015)</v>
      </c>
      <c r="B250" t="s">
        <v>367</v>
      </c>
      <c r="G250" s="9"/>
      <c r="I250" s="11"/>
      <c r="K250" s="11"/>
      <c r="L250" s="11"/>
    </row>
    <row r="251" spans="1:13" x14ac:dyDescent="0.25">
      <c r="A251" t="str">
        <f t="shared" si="4"/>
        <v>FL-CE1110</v>
      </c>
      <c r="B251" t="s">
        <v>708</v>
      </c>
      <c r="C251" t="s">
        <v>368</v>
      </c>
      <c r="D251">
        <v>63</v>
      </c>
      <c r="E251">
        <v>132.75</v>
      </c>
      <c r="F251">
        <v>132.75</v>
      </c>
      <c r="G251" s="9">
        <v>1</v>
      </c>
      <c r="H251" t="s">
        <v>101</v>
      </c>
      <c r="I251" t="s">
        <v>369</v>
      </c>
      <c r="K251" s="11">
        <v>41899</v>
      </c>
      <c r="L251" s="11">
        <v>41915</v>
      </c>
      <c r="M251">
        <v>0</v>
      </c>
    </row>
    <row r="252" spans="1:13" x14ac:dyDescent="0.25">
      <c r="A252" t="str">
        <f t="shared" si="4"/>
        <v>Access Roads and FL Corridor</v>
      </c>
      <c r="B252" t="s">
        <v>370</v>
      </c>
      <c r="G252" s="9"/>
      <c r="K252" s="11"/>
      <c r="L252" s="11"/>
    </row>
    <row r="253" spans="1:13" x14ac:dyDescent="0.25">
      <c r="A253" t="str">
        <f t="shared" si="4"/>
        <v>FL-CE1480</v>
      </c>
      <c r="B253" t="s">
        <v>709</v>
      </c>
      <c r="C253" t="s">
        <v>371</v>
      </c>
      <c r="D253">
        <v>43</v>
      </c>
      <c r="E253">
        <v>402</v>
      </c>
      <c r="F253">
        <v>402</v>
      </c>
      <c r="G253" s="9">
        <v>1</v>
      </c>
      <c r="H253" t="s">
        <v>101</v>
      </c>
      <c r="I253" t="s">
        <v>372</v>
      </c>
      <c r="K253" s="11">
        <v>41852</v>
      </c>
      <c r="L253" s="11">
        <v>41892</v>
      </c>
      <c r="M253">
        <v>0</v>
      </c>
    </row>
    <row r="254" spans="1:13" x14ac:dyDescent="0.25">
      <c r="A254" t="str">
        <f t="shared" si="4"/>
        <v>FL-CE1650</v>
      </c>
      <c r="B254" t="s">
        <v>710</v>
      </c>
      <c r="C254" t="s">
        <v>374</v>
      </c>
      <c r="D254">
        <v>30</v>
      </c>
      <c r="E254">
        <v>68</v>
      </c>
      <c r="F254">
        <v>47.6</v>
      </c>
      <c r="G254" s="9">
        <v>0.7</v>
      </c>
      <c r="H254" t="s">
        <v>103</v>
      </c>
      <c r="I254" s="11">
        <v>42034</v>
      </c>
      <c r="J254">
        <v>226</v>
      </c>
      <c r="K254" s="11">
        <v>41912</v>
      </c>
      <c r="L254" s="11">
        <v>42020</v>
      </c>
      <c r="M254">
        <v>-10</v>
      </c>
    </row>
    <row r="255" spans="1:13" x14ac:dyDescent="0.25">
      <c r="A255" t="str">
        <f t="shared" si="4"/>
        <v>FL-CE1540</v>
      </c>
      <c r="B255" t="s">
        <v>711</v>
      </c>
      <c r="C255" t="s">
        <v>459</v>
      </c>
      <c r="D255">
        <v>10</v>
      </c>
      <c r="E255">
        <v>0</v>
      </c>
      <c r="F255">
        <v>0</v>
      </c>
      <c r="G255" s="9">
        <v>0</v>
      </c>
      <c r="H255" t="s">
        <v>372</v>
      </c>
      <c r="I255" s="11" t="s">
        <v>118</v>
      </c>
      <c r="K255" s="11">
        <v>41870</v>
      </c>
      <c r="L255" s="11">
        <v>41905</v>
      </c>
      <c r="M255">
        <v>0</v>
      </c>
    </row>
    <row r="256" spans="1:13" x14ac:dyDescent="0.25">
      <c r="A256" t="str">
        <f t="shared" si="4"/>
        <v>FL-CE1670</v>
      </c>
      <c r="B256" t="s">
        <v>712</v>
      </c>
      <c r="C256" t="s">
        <v>375</v>
      </c>
      <c r="D256">
        <v>60</v>
      </c>
      <c r="E256">
        <v>232</v>
      </c>
      <c r="F256">
        <v>139.19999999999999</v>
      </c>
      <c r="G256" s="9">
        <v>0.6</v>
      </c>
      <c r="H256" t="s">
        <v>136</v>
      </c>
      <c r="I256" s="11">
        <v>42034</v>
      </c>
      <c r="J256">
        <v>226</v>
      </c>
      <c r="K256" s="11">
        <v>41941</v>
      </c>
      <c r="L256" s="11">
        <v>42020</v>
      </c>
      <c r="M256">
        <v>-10</v>
      </c>
    </row>
    <row r="257" spans="1:13" x14ac:dyDescent="0.25">
      <c r="A257" t="str">
        <f t="shared" ref="A257:A310" si="5">TRIM(B257)</f>
        <v>FL-CE1600</v>
      </c>
      <c r="B257" t="s">
        <v>713</v>
      </c>
      <c r="C257" t="s">
        <v>373</v>
      </c>
      <c r="D257">
        <v>35</v>
      </c>
      <c r="E257">
        <v>483</v>
      </c>
      <c r="F257">
        <v>386.4</v>
      </c>
      <c r="G257" s="9">
        <v>0.8</v>
      </c>
      <c r="H257" t="s">
        <v>146</v>
      </c>
      <c r="I257" s="11">
        <v>42034</v>
      </c>
      <c r="J257">
        <v>214</v>
      </c>
      <c r="K257" s="11">
        <v>41927</v>
      </c>
      <c r="L257" s="11">
        <v>42020</v>
      </c>
      <c r="M257">
        <v>-10</v>
      </c>
    </row>
    <row r="258" spans="1:13" x14ac:dyDescent="0.25">
      <c r="A258" t="str">
        <f t="shared" si="5"/>
        <v>Civil Model Development (Corridor)</v>
      </c>
      <c r="B258" t="s">
        <v>376</v>
      </c>
      <c r="G258" s="9"/>
      <c r="I258" s="11"/>
      <c r="K258" s="11"/>
      <c r="L258" s="11"/>
    </row>
    <row r="259" spans="1:13" x14ac:dyDescent="0.25">
      <c r="A259" t="str">
        <f t="shared" si="5"/>
        <v>FL-CE1590</v>
      </c>
      <c r="B259" t="s">
        <v>714</v>
      </c>
      <c r="C259" t="s">
        <v>377</v>
      </c>
      <c r="D259">
        <v>53</v>
      </c>
      <c r="E259">
        <v>106</v>
      </c>
      <c r="F259">
        <v>106</v>
      </c>
      <c r="G259" s="9">
        <v>1</v>
      </c>
      <c r="H259" t="s">
        <v>101</v>
      </c>
      <c r="I259" s="11" t="s">
        <v>272</v>
      </c>
      <c r="K259" s="11">
        <v>41866</v>
      </c>
      <c r="L259" s="11">
        <v>41919</v>
      </c>
      <c r="M259">
        <v>0</v>
      </c>
    </row>
    <row r="260" spans="1:13" x14ac:dyDescent="0.25">
      <c r="A260" t="str">
        <f t="shared" si="5"/>
        <v>Road Signage</v>
      </c>
      <c r="B260" t="s">
        <v>378</v>
      </c>
      <c r="G260" s="9"/>
      <c r="I260" s="11"/>
      <c r="K260" s="11"/>
      <c r="L260" s="11"/>
    </row>
    <row r="261" spans="1:13" x14ac:dyDescent="0.25">
      <c r="A261" t="str">
        <f t="shared" si="5"/>
        <v>FL-CE1800</v>
      </c>
      <c r="B261" t="s">
        <v>715</v>
      </c>
      <c r="C261" t="s">
        <v>379</v>
      </c>
      <c r="D261">
        <v>27</v>
      </c>
      <c r="E261">
        <v>162</v>
      </c>
      <c r="F261">
        <v>162</v>
      </c>
      <c r="G261" s="9">
        <v>1</v>
      </c>
      <c r="H261" t="s">
        <v>380</v>
      </c>
      <c r="I261" t="s">
        <v>381</v>
      </c>
      <c r="K261" s="11">
        <v>41948</v>
      </c>
      <c r="L261" s="11">
        <v>41936</v>
      </c>
      <c r="M261">
        <v>0</v>
      </c>
    </row>
    <row r="262" spans="1:13" x14ac:dyDescent="0.25">
      <c r="A262" t="str">
        <f t="shared" si="5"/>
        <v>FL-CE1820</v>
      </c>
      <c r="B262" t="s">
        <v>716</v>
      </c>
      <c r="C262" t="s">
        <v>460</v>
      </c>
      <c r="D262">
        <v>10</v>
      </c>
      <c r="E262">
        <v>0</v>
      </c>
      <c r="F262">
        <v>0</v>
      </c>
      <c r="G262" s="9">
        <v>0</v>
      </c>
      <c r="H262" s="11" t="s">
        <v>139</v>
      </c>
      <c r="I262" s="11" t="s">
        <v>383</v>
      </c>
      <c r="K262" s="11">
        <v>41963</v>
      </c>
      <c r="L262" s="11">
        <v>41950</v>
      </c>
      <c r="M262">
        <v>0</v>
      </c>
    </row>
    <row r="263" spans="1:13" x14ac:dyDescent="0.25">
      <c r="A263" t="str">
        <f t="shared" si="5"/>
        <v>FL-CE1850</v>
      </c>
      <c r="B263" t="s">
        <v>717</v>
      </c>
      <c r="C263" t="s">
        <v>384</v>
      </c>
      <c r="D263">
        <v>29</v>
      </c>
      <c r="E263">
        <v>99</v>
      </c>
      <c r="F263">
        <v>59.4</v>
      </c>
      <c r="G263" s="9">
        <v>0.6</v>
      </c>
      <c r="H263" t="s">
        <v>124</v>
      </c>
      <c r="I263" s="11">
        <v>42027</v>
      </c>
      <c r="J263">
        <v>209</v>
      </c>
      <c r="K263" s="11">
        <v>41977</v>
      </c>
      <c r="L263" s="11">
        <v>42013</v>
      </c>
      <c r="M263">
        <v>-10</v>
      </c>
    </row>
    <row r="264" spans="1:13" x14ac:dyDescent="0.25">
      <c r="A264" t="str">
        <f t="shared" si="5"/>
        <v>FL-CE1810</v>
      </c>
      <c r="B264" t="s">
        <v>718</v>
      </c>
      <c r="C264" t="s">
        <v>382</v>
      </c>
      <c r="D264">
        <v>10</v>
      </c>
      <c r="E264">
        <v>7</v>
      </c>
      <c r="F264">
        <v>0</v>
      </c>
      <c r="G264" s="9">
        <v>0</v>
      </c>
      <c r="H264" s="11">
        <v>42030</v>
      </c>
      <c r="I264" s="11">
        <v>42041</v>
      </c>
      <c r="J264">
        <v>209</v>
      </c>
      <c r="K264" s="11">
        <v>41991</v>
      </c>
      <c r="L264" s="11">
        <v>42027</v>
      </c>
      <c r="M264">
        <v>-10</v>
      </c>
    </row>
    <row r="265" spans="1:13" x14ac:dyDescent="0.25">
      <c r="A265" t="str">
        <f t="shared" si="5"/>
        <v>FL-CE1840</v>
      </c>
      <c r="B265" t="s">
        <v>719</v>
      </c>
      <c r="C265" t="s">
        <v>461</v>
      </c>
      <c r="D265">
        <v>10</v>
      </c>
      <c r="E265">
        <v>0</v>
      </c>
      <c r="F265">
        <v>0</v>
      </c>
      <c r="G265" s="9">
        <v>0</v>
      </c>
      <c r="H265" s="11">
        <v>42045</v>
      </c>
      <c r="I265" s="11">
        <v>42059</v>
      </c>
      <c r="J265">
        <v>209</v>
      </c>
      <c r="K265" s="11">
        <v>42020</v>
      </c>
      <c r="L265" s="11">
        <v>42044</v>
      </c>
      <c r="M265">
        <v>-10</v>
      </c>
    </row>
    <row r="266" spans="1:13" x14ac:dyDescent="0.25">
      <c r="A266" t="str">
        <f t="shared" si="5"/>
        <v>FL-CE1870</v>
      </c>
      <c r="B266" t="s">
        <v>720</v>
      </c>
      <c r="C266" t="s">
        <v>385</v>
      </c>
      <c r="D266">
        <v>10</v>
      </c>
      <c r="E266">
        <v>3</v>
      </c>
      <c r="F266">
        <v>0</v>
      </c>
      <c r="G266" s="9">
        <v>0</v>
      </c>
      <c r="H266" s="11">
        <v>42061</v>
      </c>
      <c r="I266" s="11">
        <v>42074</v>
      </c>
      <c r="J266">
        <v>209</v>
      </c>
      <c r="K266" s="11">
        <v>42034</v>
      </c>
      <c r="L266" s="11">
        <v>42060</v>
      </c>
      <c r="M266">
        <v>-10</v>
      </c>
    </row>
    <row r="267" spans="1:13" x14ac:dyDescent="0.25">
      <c r="A267" t="str">
        <f t="shared" si="5"/>
        <v>Tank Containment (Removed CN-019)</v>
      </c>
      <c r="B267" t="s">
        <v>386</v>
      </c>
      <c r="G267" s="9"/>
      <c r="H267" s="11"/>
      <c r="I267" s="11"/>
      <c r="K267" s="11"/>
      <c r="L267" s="11"/>
    </row>
    <row r="268" spans="1:13" x14ac:dyDescent="0.25">
      <c r="A268" t="str">
        <f t="shared" si="5"/>
        <v>Change Management</v>
      </c>
      <c r="B268" t="s">
        <v>207</v>
      </c>
      <c r="G268" s="9"/>
      <c r="I268" s="11"/>
      <c r="K268" s="11"/>
      <c r="L268" s="11"/>
    </row>
    <row r="269" spans="1:13" x14ac:dyDescent="0.25">
      <c r="A269" t="str">
        <f t="shared" si="5"/>
        <v>FL-CE2060</v>
      </c>
      <c r="B269" t="s">
        <v>721</v>
      </c>
      <c r="C269" t="s">
        <v>294</v>
      </c>
      <c r="D269">
        <v>106</v>
      </c>
      <c r="E269">
        <v>513</v>
      </c>
      <c r="F269">
        <v>513</v>
      </c>
      <c r="G269" s="9">
        <v>1</v>
      </c>
      <c r="H269" s="11" t="s">
        <v>101</v>
      </c>
      <c r="I269" s="11" t="s">
        <v>216</v>
      </c>
      <c r="K269" s="11">
        <v>41991</v>
      </c>
      <c r="L269" s="11">
        <v>41992</v>
      </c>
      <c r="M269">
        <v>0</v>
      </c>
    </row>
    <row r="270" spans="1:13" x14ac:dyDescent="0.25">
      <c r="A270" t="str">
        <f t="shared" si="5"/>
        <v>FL-CE2070</v>
      </c>
      <c r="B270" t="s">
        <v>722</v>
      </c>
      <c r="C270" t="s">
        <v>387</v>
      </c>
      <c r="D270">
        <v>29</v>
      </c>
      <c r="E270">
        <v>177</v>
      </c>
      <c r="F270">
        <v>177</v>
      </c>
      <c r="G270" s="9">
        <v>1</v>
      </c>
      <c r="H270" t="s">
        <v>136</v>
      </c>
      <c r="I270" t="s">
        <v>239</v>
      </c>
      <c r="L270" s="11">
        <v>42013</v>
      </c>
      <c r="M270">
        <v>0</v>
      </c>
    </row>
    <row r="271" spans="1:13" x14ac:dyDescent="0.25">
      <c r="A271" t="str">
        <f t="shared" si="5"/>
        <v>FL-CE2080</v>
      </c>
      <c r="B271" t="s">
        <v>723</v>
      </c>
      <c r="C271" t="s">
        <v>234</v>
      </c>
      <c r="D271">
        <v>10</v>
      </c>
      <c r="E271">
        <v>70</v>
      </c>
      <c r="F271">
        <v>70</v>
      </c>
      <c r="G271" s="9">
        <v>1</v>
      </c>
      <c r="H271" t="s">
        <v>146</v>
      </c>
      <c r="I271" t="s">
        <v>102</v>
      </c>
      <c r="L271" s="11">
        <v>41957</v>
      </c>
      <c r="M271">
        <v>0</v>
      </c>
    </row>
    <row r="272" spans="1:13" x14ac:dyDescent="0.25">
      <c r="A272" t="str">
        <f t="shared" si="5"/>
        <v>FL-CE2090</v>
      </c>
      <c r="B272" t="s">
        <v>724</v>
      </c>
      <c r="C272" t="s">
        <v>297</v>
      </c>
      <c r="D272">
        <v>10</v>
      </c>
      <c r="E272">
        <v>24</v>
      </c>
      <c r="F272">
        <v>24</v>
      </c>
      <c r="G272" s="9">
        <v>1</v>
      </c>
      <c r="H272" t="s">
        <v>222</v>
      </c>
      <c r="I272" t="s">
        <v>298</v>
      </c>
      <c r="K272" s="11"/>
      <c r="L272" s="11">
        <v>41971</v>
      </c>
      <c r="M272">
        <v>0</v>
      </c>
    </row>
    <row r="273" spans="1:13" x14ac:dyDescent="0.25">
      <c r="A273" t="str">
        <f t="shared" si="5"/>
        <v>FL-CE2100</v>
      </c>
      <c r="B273" t="s">
        <v>725</v>
      </c>
      <c r="C273" t="s">
        <v>299</v>
      </c>
      <c r="D273">
        <v>30</v>
      </c>
      <c r="E273">
        <v>125</v>
      </c>
      <c r="F273">
        <v>100</v>
      </c>
      <c r="G273" s="9">
        <v>0.8</v>
      </c>
      <c r="H273" t="s">
        <v>222</v>
      </c>
      <c r="I273" s="11">
        <v>42038</v>
      </c>
      <c r="J273">
        <v>274</v>
      </c>
      <c r="L273" s="11">
        <v>42013</v>
      </c>
      <c r="M273">
        <v>-17</v>
      </c>
    </row>
    <row r="274" spans="1:13" x14ac:dyDescent="0.25">
      <c r="A274" t="str">
        <f t="shared" si="5"/>
        <v>PROCUREMENT</v>
      </c>
      <c r="B274" t="s">
        <v>388</v>
      </c>
      <c r="G274" s="9"/>
      <c r="L274" s="11"/>
    </row>
    <row r="275" spans="1:13" x14ac:dyDescent="0.25">
      <c r="A275" t="str">
        <f t="shared" si="5"/>
        <v>General</v>
      </c>
      <c r="B275" t="s">
        <v>389</v>
      </c>
      <c r="G275" s="9"/>
      <c r="L275" s="11"/>
    </row>
    <row r="276" spans="1:13" x14ac:dyDescent="0.25">
      <c r="A276" t="str">
        <f t="shared" si="5"/>
        <v>Structural</v>
      </c>
      <c r="B276" t="s">
        <v>268</v>
      </c>
      <c r="G276" s="9"/>
      <c r="I276" s="11"/>
      <c r="L276" s="11"/>
    </row>
    <row r="277" spans="1:13" x14ac:dyDescent="0.25">
      <c r="A277" t="str">
        <f t="shared" si="5"/>
        <v>Structural Steel for Flowlines (FL-S101)</v>
      </c>
      <c r="B277" t="s">
        <v>908</v>
      </c>
    </row>
    <row r="278" spans="1:13" x14ac:dyDescent="0.25">
      <c r="A278" t="str">
        <f t="shared" si="5"/>
        <v>FL-S101.00</v>
      </c>
      <c r="B278" t="s">
        <v>726</v>
      </c>
      <c r="C278" t="s">
        <v>462</v>
      </c>
      <c r="D278">
        <v>5</v>
      </c>
      <c r="E278">
        <v>0</v>
      </c>
      <c r="F278">
        <v>0</v>
      </c>
      <c r="G278" s="9">
        <v>0</v>
      </c>
      <c r="H278" s="11">
        <v>42083</v>
      </c>
      <c r="I278" s="11">
        <v>42089</v>
      </c>
      <c r="J278">
        <v>94</v>
      </c>
      <c r="K278" s="11">
        <v>41988</v>
      </c>
      <c r="L278" s="11">
        <v>42089</v>
      </c>
      <c r="M278">
        <v>0</v>
      </c>
    </row>
    <row r="279" spans="1:13" x14ac:dyDescent="0.25">
      <c r="A279" t="str">
        <f t="shared" si="5"/>
        <v>FL-S101.01</v>
      </c>
      <c r="B279" t="s">
        <v>727</v>
      </c>
      <c r="C279" t="s">
        <v>463</v>
      </c>
      <c r="D279">
        <v>5</v>
      </c>
      <c r="E279">
        <v>0</v>
      </c>
      <c r="F279">
        <v>0</v>
      </c>
      <c r="G279" s="9">
        <v>0</v>
      </c>
      <c r="H279" s="11">
        <v>42090</v>
      </c>
      <c r="I279" s="11">
        <v>42096</v>
      </c>
      <c r="J279">
        <v>94</v>
      </c>
      <c r="K279" s="11">
        <v>42009</v>
      </c>
      <c r="L279" s="11">
        <v>42096</v>
      </c>
      <c r="M279">
        <v>0</v>
      </c>
    </row>
    <row r="280" spans="1:13" x14ac:dyDescent="0.25">
      <c r="A280" t="str">
        <f t="shared" si="5"/>
        <v>FL-S101.02</v>
      </c>
      <c r="B280" t="s">
        <v>728</v>
      </c>
      <c r="C280" t="s">
        <v>390</v>
      </c>
      <c r="D280">
        <v>15</v>
      </c>
      <c r="E280">
        <v>0</v>
      </c>
      <c r="F280">
        <v>0</v>
      </c>
      <c r="G280" s="9">
        <v>0</v>
      </c>
      <c r="H280" s="11">
        <v>42100</v>
      </c>
      <c r="I280" s="11">
        <v>42118</v>
      </c>
      <c r="J280">
        <v>94</v>
      </c>
      <c r="K280" s="11">
        <v>42030</v>
      </c>
      <c r="L280" s="11">
        <v>42118</v>
      </c>
      <c r="M280">
        <v>0</v>
      </c>
    </row>
    <row r="281" spans="1:13" x14ac:dyDescent="0.25">
      <c r="A281" t="str">
        <f t="shared" si="5"/>
        <v>FL-S101.03</v>
      </c>
      <c r="B281" t="s">
        <v>729</v>
      </c>
      <c r="C281" t="s">
        <v>464</v>
      </c>
      <c r="D281">
        <v>5</v>
      </c>
      <c r="E281">
        <v>0</v>
      </c>
      <c r="F281">
        <v>0</v>
      </c>
      <c r="G281" s="9">
        <v>0</v>
      </c>
      <c r="H281" s="11">
        <v>42121</v>
      </c>
      <c r="I281" s="11">
        <v>42125</v>
      </c>
      <c r="J281">
        <v>94</v>
      </c>
      <c r="K281" s="11">
        <v>42037</v>
      </c>
      <c r="L281" s="11">
        <v>42125</v>
      </c>
      <c r="M281">
        <v>0</v>
      </c>
    </row>
    <row r="282" spans="1:13" x14ac:dyDescent="0.25">
      <c r="A282" t="str">
        <f t="shared" si="5"/>
        <v>FL-S101.04</v>
      </c>
      <c r="B282" t="s">
        <v>730</v>
      </c>
      <c r="C282" t="s">
        <v>465</v>
      </c>
      <c r="D282">
        <v>25</v>
      </c>
      <c r="E282">
        <v>0</v>
      </c>
      <c r="F282">
        <v>0</v>
      </c>
      <c r="G282" s="9">
        <v>0</v>
      </c>
      <c r="H282" s="11">
        <v>42128</v>
      </c>
      <c r="I282" s="11">
        <v>42163</v>
      </c>
      <c r="J282">
        <v>94</v>
      </c>
      <c r="K282" s="11">
        <v>42073</v>
      </c>
      <c r="L282" s="11">
        <v>42163</v>
      </c>
      <c r="M282">
        <v>0</v>
      </c>
    </row>
    <row r="283" spans="1:13" x14ac:dyDescent="0.25">
      <c r="A283" t="str">
        <f t="shared" si="5"/>
        <v>FL-S101.05</v>
      </c>
      <c r="B283" t="s">
        <v>731</v>
      </c>
      <c r="C283" t="s">
        <v>391</v>
      </c>
      <c r="D283">
        <v>15</v>
      </c>
      <c r="E283">
        <v>18</v>
      </c>
      <c r="F283">
        <v>0</v>
      </c>
      <c r="G283" s="9">
        <v>0</v>
      </c>
      <c r="H283" s="11">
        <v>42128</v>
      </c>
      <c r="I283" s="11">
        <v>42149</v>
      </c>
      <c r="J283">
        <v>94</v>
      </c>
      <c r="K283" s="11">
        <v>42059</v>
      </c>
      <c r="L283" s="11">
        <v>42149</v>
      </c>
      <c r="M283">
        <v>0</v>
      </c>
    </row>
    <row r="284" spans="1:13" x14ac:dyDescent="0.25">
      <c r="A284" t="str">
        <f t="shared" si="5"/>
        <v>FL-S101.06</v>
      </c>
      <c r="B284" t="s">
        <v>732</v>
      </c>
      <c r="C284" t="s">
        <v>466</v>
      </c>
      <c r="D284">
        <v>5</v>
      </c>
      <c r="E284">
        <v>0</v>
      </c>
      <c r="F284">
        <v>0</v>
      </c>
      <c r="G284" s="9">
        <v>0</v>
      </c>
      <c r="H284" s="11">
        <v>42150</v>
      </c>
      <c r="I284" s="11">
        <v>42156</v>
      </c>
      <c r="J284">
        <v>94</v>
      </c>
      <c r="K284" s="11">
        <v>42066</v>
      </c>
      <c r="L284" s="11">
        <v>42156</v>
      </c>
      <c r="M284">
        <v>0</v>
      </c>
    </row>
    <row r="285" spans="1:13" x14ac:dyDescent="0.25">
      <c r="A285" t="str">
        <f t="shared" si="5"/>
        <v>FL-S101.07</v>
      </c>
      <c r="B285" t="s">
        <v>733</v>
      </c>
      <c r="C285" t="s">
        <v>392</v>
      </c>
      <c r="D285">
        <v>10</v>
      </c>
      <c r="E285">
        <v>18</v>
      </c>
      <c r="F285">
        <v>0</v>
      </c>
      <c r="G285" s="9">
        <v>0</v>
      </c>
      <c r="H285" s="11">
        <v>42157</v>
      </c>
      <c r="I285" s="11">
        <v>42170</v>
      </c>
      <c r="J285">
        <v>94</v>
      </c>
      <c r="K285" s="11">
        <v>42080</v>
      </c>
      <c r="L285" s="11">
        <v>42170</v>
      </c>
      <c r="M285">
        <v>0</v>
      </c>
    </row>
    <row r="286" spans="1:13" x14ac:dyDescent="0.25">
      <c r="A286" t="str">
        <f t="shared" si="5"/>
        <v>FL-S101.08</v>
      </c>
      <c r="B286" t="s">
        <v>734</v>
      </c>
      <c r="C286" t="s">
        <v>393</v>
      </c>
      <c r="D286">
        <v>7</v>
      </c>
      <c r="E286">
        <v>0</v>
      </c>
      <c r="F286">
        <v>0</v>
      </c>
      <c r="G286" s="9">
        <v>0</v>
      </c>
      <c r="H286" s="11">
        <v>42164</v>
      </c>
      <c r="I286" s="11">
        <v>42172</v>
      </c>
      <c r="J286">
        <v>94</v>
      </c>
      <c r="K286" s="11">
        <v>42082</v>
      </c>
      <c r="L286" s="11">
        <v>42172</v>
      </c>
      <c r="M286">
        <v>0</v>
      </c>
    </row>
    <row r="287" spans="1:13" x14ac:dyDescent="0.25">
      <c r="A287" t="str">
        <f t="shared" si="5"/>
        <v>FL-S101.09</v>
      </c>
      <c r="B287" t="s">
        <v>735</v>
      </c>
      <c r="C287" t="s">
        <v>467</v>
      </c>
      <c r="D287">
        <v>5</v>
      </c>
      <c r="E287">
        <v>0</v>
      </c>
      <c r="F287">
        <v>0</v>
      </c>
      <c r="G287" s="9">
        <v>0</v>
      </c>
      <c r="H287" s="11">
        <v>42173</v>
      </c>
      <c r="I287" s="11">
        <v>42179</v>
      </c>
      <c r="J287">
        <v>94</v>
      </c>
      <c r="K287" s="11">
        <v>42087</v>
      </c>
      <c r="L287" s="11">
        <v>42179</v>
      </c>
      <c r="M287">
        <v>0</v>
      </c>
    </row>
    <row r="288" spans="1:13" x14ac:dyDescent="0.25">
      <c r="A288" t="str">
        <f t="shared" si="5"/>
        <v>FL-S101.10</v>
      </c>
      <c r="B288" t="s">
        <v>736</v>
      </c>
      <c r="C288" t="s">
        <v>468</v>
      </c>
      <c r="D288">
        <v>20</v>
      </c>
      <c r="E288">
        <v>0</v>
      </c>
      <c r="F288">
        <v>0</v>
      </c>
      <c r="G288" s="9">
        <v>0</v>
      </c>
      <c r="H288" s="11">
        <v>42180</v>
      </c>
      <c r="I288" s="11">
        <v>42208</v>
      </c>
      <c r="J288">
        <v>94</v>
      </c>
      <c r="K288" s="11">
        <v>42116</v>
      </c>
      <c r="L288" s="11">
        <v>42208</v>
      </c>
      <c r="M288">
        <v>0</v>
      </c>
    </row>
    <row r="289" spans="1:13" x14ac:dyDescent="0.25">
      <c r="A289" t="str">
        <f t="shared" si="5"/>
        <v>FL-S101.11</v>
      </c>
      <c r="B289" t="s">
        <v>737</v>
      </c>
      <c r="C289" t="s">
        <v>394</v>
      </c>
      <c r="D289">
        <v>0</v>
      </c>
      <c r="E289">
        <v>0</v>
      </c>
      <c r="F289">
        <v>0</v>
      </c>
      <c r="G289" s="9">
        <v>0</v>
      </c>
      <c r="H289" s="11"/>
      <c r="I289" s="11">
        <v>42208</v>
      </c>
      <c r="J289">
        <v>94</v>
      </c>
      <c r="K289" s="11">
        <v>42116</v>
      </c>
      <c r="L289" s="11">
        <v>42208</v>
      </c>
      <c r="M289">
        <v>0</v>
      </c>
    </row>
    <row r="290" spans="1:13" x14ac:dyDescent="0.25">
      <c r="A290" t="str">
        <f t="shared" si="5"/>
        <v>FL-S101.20</v>
      </c>
      <c r="B290" t="s">
        <v>738</v>
      </c>
      <c r="C290" t="s">
        <v>395</v>
      </c>
      <c r="D290">
        <v>70</v>
      </c>
      <c r="E290">
        <v>0</v>
      </c>
      <c r="F290">
        <v>0</v>
      </c>
      <c r="G290" s="9">
        <v>0</v>
      </c>
      <c r="H290" s="11">
        <v>42209</v>
      </c>
      <c r="I290" s="11">
        <v>42306</v>
      </c>
      <c r="J290">
        <v>97</v>
      </c>
      <c r="K290" s="11">
        <v>42172</v>
      </c>
      <c r="L290" s="11">
        <v>42306</v>
      </c>
      <c r="M290">
        <v>0</v>
      </c>
    </row>
    <row r="291" spans="1:13" x14ac:dyDescent="0.25">
      <c r="A291" t="str">
        <f t="shared" si="5"/>
        <v>FL-S101.30</v>
      </c>
      <c r="B291" t="s">
        <v>739</v>
      </c>
      <c r="C291" t="s">
        <v>396</v>
      </c>
      <c r="D291">
        <v>10</v>
      </c>
      <c r="E291">
        <v>0</v>
      </c>
      <c r="F291">
        <v>0</v>
      </c>
      <c r="G291" s="9">
        <v>0</v>
      </c>
      <c r="H291" s="11">
        <v>42209</v>
      </c>
      <c r="I291" s="11">
        <v>42222</v>
      </c>
      <c r="J291">
        <v>126</v>
      </c>
      <c r="K291" s="11">
        <v>42130</v>
      </c>
      <c r="L291" s="11">
        <v>42222</v>
      </c>
      <c r="M291">
        <v>0</v>
      </c>
    </row>
    <row r="292" spans="1:13" x14ac:dyDescent="0.25">
      <c r="A292" t="str">
        <f t="shared" si="5"/>
        <v>FL-S101.40</v>
      </c>
      <c r="B292" t="s">
        <v>740</v>
      </c>
      <c r="C292" t="s">
        <v>397</v>
      </c>
      <c r="D292">
        <v>10</v>
      </c>
      <c r="E292">
        <v>0</v>
      </c>
      <c r="F292">
        <v>0</v>
      </c>
      <c r="G292" s="9">
        <v>0</v>
      </c>
      <c r="H292" s="11">
        <v>42223</v>
      </c>
      <c r="I292" s="11">
        <v>42236</v>
      </c>
      <c r="J292">
        <v>117</v>
      </c>
      <c r="K292" s="11">
        <v>42145</v>
      </c>
      <c r="L292" s="11">
        <v>42236</v>
      </c>
      <c r="M292">
        <v>0</v>
      </c>
    </row>
    <row r="293" spans="1:13" x14ac:dyDescent="0.25">
      <c r="A293" t="str">
        <f t="shared" si="5"/>
        <v>FL-S101.50</v>
      </c>
      <c r="B293" t="s">
        <v>741</v>
      </c>
      <c r="C293" t="s">
        <v>398</v>
      </c>
      <c r="D293">
        <v>10</v>
      </c>
      <c r="E293">
        <v>0</v>
      </c>
      <c r="F293">
        <v>0</v>
      </c>
      <c r="G293" s="9">
        <v>0</v>
      </c>
      <c r="H293" s="11">
        <v>42237</v>
      </c>
      <c r="I293" s="11">
        <v>42250</v>
      </c>
      <c r="J293">
        <v>127</v>
      </c>
      <c r="K293" s="11">
        <v>42159</v>
      </c>
      <c r="L293" s="11">
        <v>42250</v>
      </c>
      <c r="M293">
        <v>0</v>
      </c>
    </row>
    <row r="294" spans="1:13" x14ac:dyDescent="0.25">
      <c r="A294" t="str">
        <f t="shared" si="5"/>
        <v>FL-S101.60</v>
      </c>
      <c r="B294" t="s">
        <v>742</v>
      </c>
      <c r="C294" t="s">
        <v>399</v>
      </c>
      <c r="D294">
        <v>10</v>
      </c>
      <c r="E294">
        <v>0</v>
      </c>
      <c r="F294">
        <v>0</v>
      </c>
      <c r="G294" s="9">
        <v>0</v>
      </c>
      <c r="H294" s="11">
        <v>42251</v>
      </c>
      <c r="I294" s="11">
        <v>42265</v>
      </c>
      <c r="J294">
        <v>117</v>
      </c>
      <c r="K294" s="11">
        <v>42173</v>
      </c>
      <c r="L294" s="11">
        <v>42265</v>
      </c>
      <c r="M294">
        <v>0</v>
      </c>
    </row>
    <row r="295" spans="1:13" x14ac:dyDescent="0.25">
      <c r="A295" t="str">
        <f t="shared" si="5"/>
        <v>Flowlines</v>
      </c>
      <c r="B295" t="s">
        <v>308</v>
      </c>
      <c r="G295" s="9"/>
      <c r="H295" s="11"/>
      <c r="I295" s="11"/>
      <c r="K295" s="11"/>
      <c r="L295" s="11"/>
    </row>
    <row r="296" spans="1:13" x14ac:dyDescent="0.25">
      <c r="A296" t="str">
        <f t="shared" si="5"/>
        <v>Manual Valves (FL-L820)</v>
      </c>
      <c r="B296" t="s">
        <v>901</v>
      </c>
      <c r="G296" s="9"/>
      <c r="H296" s="11"/>
      <c r="I296" s="11"/>
      <c r="K296" s="11"/>
      <c r="L296" s="11"/>
    </row>
    <row r="297" spans="1:13" x14ac:dyDescent="0.25">
      <c r="A297" t="str">
        <f t="shared" si="5"/>
        <v>FL-L820.00</v>
      </c>
      <c r="B297" t="s">
        <v>743</v>
      </c>
      <c r="C297" t="s">
        <v>469</v>
      </c>
      <c r="D297">
        <v>1</v>
      </c>
      <c r="E297">
        <v>0</v>
      </c>
      <c r="F297">
        <v>0</v>
      </c>
      <c r="G297" s="9">
        <v>0</v>
      </c>
      <c r="H297" s="11" t="s">
        <v>124</v>
      </c>
      <c r="I297" s="11" t="s">
        <v>222</v>
      </c>
      <c r="K297" s="11">
        <v>41946</v>
      </c>
      <c r="L297" s="11">
        <v>41960</v>
      </c>
      <c r="M297">
        <v>0</v>
      </c>
    </row>
    <row r="298" spans="1:13" x14ac:dyDescent="0.25">
      <c r="A298" t="str">
        <f t="shared" si="5"/>
        <v>FL-L820.01</v>
      </c>
      <c r="B298" t="s">
        <v>744</v>
      </c>
      <c r="C298" t="s">
        <v>470</v>
      </c>
      <c r="D298">
        <v>5</v>
      </c>
      <c r="E298">
        <v>0</v>
      </c>
      <c r="F298">
        <v>0</v>
      </c>
      <c r="G298" s="9">
        <v>0</v>
      </c>
      <c r="H298" t="s">
        <v>400</v>
      </c>
      <c r="I298" t="s">
        <v>337</v>
      </c>
      <c r="K298" s="11">
        <v>41953</v>
      </c>
      <c r="L298" s="11">
        <v>41967</v>
      </c>
      <c r="M298">
        <v>0</v>
      </c>
    </row>
    <row r="299" spans="1:13" x14ac:dyDescent="0.25">
      <c r="A299" t="str">
        <f t="shared" si="5"/>
        <v>FL-L820.02</v>
      </c>
      <c r="B299" t="s">
        <v>745</v>
      </c>
      <c r="C299" t="s">
        <v>125</v>
      </c>
      <c r="D299">
        <v>15</v>
      </c>
      <c r="E299">
        <v>0</v>
      </c>
      <c r="F299">
        <v>0</v>
      </c>
      <c r="G299" s="9">
        <v>0</v>
      </c>
      <c r="H299" t="s">
        <v>343</v>
      </c>
      <c r="I299" t="s">
        <v>235</v>
      </c>
      <c r="K299" s="11">
        <v>41974</v>
      </c>
      <c r="L299" s="11">
        <v>41988</v>
      </c>
      <c r="M299">
        <v>0</v>
      </c>
    </row>
    <row r="300" spans="1:13" x14ac:dyDescent="0.25">
      <c r="A300" t="str">
        <f t="shared" si="5"/>
        <v>FL-L820.03</v>
      </c>
      <c r="B300" t="s">
        <v>746</v>
      </c>
      <c r="C300" t="s">
        <v>471</v>
      </c>
      <c r="D300">
        <v>1</v>
      </c>
      <c r="E300">
        <v>0</v>
      </c>
      <c r="F300">
        <v>0</v>
      </c>
      <c r="G300" s="9">
        <v>0</v>
      </c>
      <c r="H300" t="s">
        <v>319</v>
      </c>
      <c r="I300" t="s">
        <v>319</v>
      </c>
      <c r="K300" s="11">
        <v>41981</v>
      </c>
      <c r="L300" s="11">
        <v>41989</v>
      </c>
      <c r="M300">
        <v>0</v>
      </c>
    </row>
    <row r="301" spans="1:13" x14ac:dyDescent="0.25">
      <c r="A301" t="str">
        <f t="shared" si="5"/>
        <v>FL-L820.04</v>
      </c>
      <c r="B301" t="s">
        <v>747</v>
      </c>
      <c r="C301" t="s">
        <v>472</v>
      </c>
      <c r="D301">
        <v>22</v>
      </c>
      <c r="E301">
        <v>0</v>
      </c>
      <c r="F301">
        <v>0</v>
      </c>
      <c r="G301" s="9">
        <v>0</v>
      </c>
      <c r="H301" s="11" t="s">
        <v>252</v>
      </c>
      <c r="I301" s="11">
        <v>42033</v>
      </c>
      <c r="J301">
        <v>62</v>
      </c>
      <c r="K301" s="11">
        <v>42030</v>
      </c>
      <c r="L301" s="11">
        <v>42033</v>
      </c>
      <c r="M301">
        <v>0</v>
      </c>
    </row>
    <row r="302" spans="1:13" x14ac:dyDescent="0.25">
      <c r="A302" t="str">
        <f t="shared" si="5"/>
        <v>FL-L820.05</v>
      </c>
      <c r="B302" t="s">
        <v>748</v>
      </c>
      <c r="C302" t="s">
        <v>126</v>
      </c>
      <c r="D302">
        <v>12</v>
      </c>
      <c r="E302">
        <v>16</v>
      </c>
      <c r="F302">
        <v>12</v>
      </c>
      <c r="G302" s="9">
        <v>0.75</v>
      </c>
      <c r="H302" s="11" t="s">
        <v>252</v>
      </c>
      <c r="I302" s="11">
        <v>42020</v>
      </c>
      <c r="J302">
        <v>58</v>
      </c>
      <c r="K302" s="11">
        <v>42016</v>
      </c>
      <c r="L302" s="11">
        <v>42019</v>
      </c>
      <c r="M302">
        <v>-1</v>
      </c>
    </row>
    <row r="303" spans="1:13" x14ac:dyDescent="0.25">
      <c r="A303" t="str">
        <f t="shared" si="5"/>
        <v>FL-L820.06</v>
      </c>
      <c r="B303" t="s">
        <v>749</v>
      </c>
      <c r="C303" t="s">
        <v>473</v>
      </c>
      <c r="D303">
        <v>5</v>
      </c>
      <c r="E303">
        <v>0</v>
      </c>
      <c r="F303">
        <v>0</v>
      </c>
      <c r="G303" s="9">
        <v>0</v>
      </c>
      <c r="H303" s="11">
        <v>42023</v>
      </c>
      <c r="I303" s="11">
        <v>42027</v>
      </c>
      <c r="J303">
        <v>58</v>
      </c>
      <c r="K303" s="11">
        <v>42023</v>
      </c>
      <c r="L303" s="11">
        <v>42026</v>
      </c>
      <c r="M303">
        <v>-1</v>
      </c>
    </row>
    <row r="304" spans="1:13" x14ac:dyDescent="0.25">
      <c r="A304" t="str">
        <f t="shared" si="5"/>
        <v>FL-L820.07</v>
      </c>
      <c r="B304" t="s">
        <v>750</v>
      </c>
      <c r="C304" t="s">
        <v>127</v>
      </c>
      <c r="D304">
        <v>10</v>
      </c>
      <c r="E304">
        <v>5</v>
      </c>
      <c r="F304">
        <v>0</v>
      </c>
      <c r="G304" s="9">
        <v>0</v>
      </c>
      <c r="H304" s="11">
        <v>42030</v>
      </c>
      <c r="I304" s="11">
        <v>42041</v>
      </c>
      <c r="J304">
        <v>58</v>
      </c>
      <c r="K304" s="11">
        <v>42037</v>
      </c>
      <c r="L304" s="11">
        <v>42040</v>
      </c>
      <c r="M304">
        <v>-1</v>
      </c>
    </row>
    <row r="305" spans="1:14" x14ac:dyDescent="0.25">
      <c r="A305" t="str">
        <f t="shared" si="5"/>
        <v>FL-L820.08</v>
      </c>
      <c r="B305" t="s">
        <v>751</v>
      </c>
      <c r="C305" t="s">
        <v>128</v>
      </c>
      <c r="D305">
        <v>7</v>
      </c>
      <c r="E305">
        <v>0</v>
      </c>
      <c r="F305">
        <v>0</v>
      </c>
      <c r="G305" s="9">
        <v>0</v>
      </c>
      <c r="H305" s="11">
        <v>42037</v>
      </c>
      <c r="I305" s="11">
        <v>42045</v>
      </c>
      <c r="J305">
        <v>61</v>
      </c>
      <c r="K305" s="11">
        <v>42039</v>
      </c>
      <c r="L305" s="11">
        <v>42044</v>
      </c>
      <c r="M305">
        <v>-1</v>
      </c>
    </row>
    <row r="306" spans="1:14" x14ac:dyDescent="0.25">
      <c r="A306" t="str">
        <f t="shared" si="5"/>
        <v>FL-L820.09</v>
      </c>
      <c r="B306" t="s">
        <v>752</v>
      </c>
      <c r="C306" t="s">
        <v>474</v>
      </c>
      <c r="D306">
        <v>5</v>
      </c>
      <c r="E306">
        <v>0</v>
      </c>
      <c r="F306">
        <v>0</v>
      </c>
      <c r="G306" s="9">
        <v>0</v>
      </c>
      <c r="H306" s="11">
        <v>42044</v>
      </c>
      <c r="I306" s="11">
        <v>42048</v>
      </c>
      <c r="J306">
        <v>58</v>
      </c>
      <c r="K306" s="11">
        <v>42044</v>
      </c>
      <c r="L306" s="11">
        <v>42047</v>
      </c>
      <c r="M306">
        <v>-1</v>
      </c>
    </row>
    <row r="307" spans="1:14" x14ac:dyDescent="0.25">
      <c r="A307" t="str">
        <f t="shared" si="5"/>
        <v>FL-L820.10</v>
      </c>
      <c r="B307" t="s">
        <v>753</v>
      </c>
      <c r="C307" t="s">
        <v>475</v>
      </c>
      <c r="D307">
        <v>10</v>
      </c>
      <c r="E307">
        <v>0</v>
      </c>
      <c r="F307">
        <v>0</v>
      </c>
      <c r="G307" s="9">
        <v>0</v>
      </c>
      <c r="H307" s="11">
        <v>42052</v>
      </c>
      <c r="I307" s="11">
        <v>42065</v>
      </c>
      <c r="J307">
        <v>58</v>
      </c>
      <c r="K307" s="11">
        <v>42059</v>
      </c>
      <c r="L307" s="11">
        <v>42062</v>
      </c>
      <c r="M307">
        <v>-1</v>
      </c>
    </row>
    <row r="308" spans="1:14" x14ac:dyDescent="0.25">
      <c r="A308" t="str">
        <f t="shared" si="5"/>
        <v>FL-L820.11</v>
      </c>
      <c r="B308" t="s">
        <v>754</v>
      </c>
      <c r="C308" t="s">
        <v>129</v>
      </c>
      <c r="D308">
        <v>0</v>
      </c>
      <c r="E308">
        <v>0</v>
      </c>
      <c r="F308">
        <v>0</v>
      </c>
      <c r="G308" s="9">
        <v>0</v>
      </c>
      <c r="H308" s="11"/>
      <c r="I308" s="11">
        <v>42065</v>
      </c>
      <c r="J308">
        <v>58</v>
      </c>
      <c r="K308" s="11">
        <v>42059</v>
      </c>
      <c r="L308" s="11">
        <v>42062</v>
      </c>
      <c r="M308">
        <v>-1</v>
      </c>
    </row>
    <row r="309" spans="1:14" x14ac:dyDescent="0.25">
      <c r="A309" t="str">
        <f t="shared" si="5"/>
        <v>FL-L820.20</v>
      </c>
      <c r="B309" t="s">
        <v>755</v>
      </c>
      <c r="C309" t="s">
        <v>130</v>
      </c>
      <c r="D309">
        <v>210</v>
      </c>
      <c r="E309">
        <v>0</v>
      </c>
      <c r="F309">
        <v>0</v>
      </c>
      <c r="G309" s="9">
        <v>0</v>
      </c>
      <c r="H309" s="11">
        <v>42066</v>
      </c>
      <c r="I309" s="11">
        <v>42359</v>
      </c>
      <c r="J309">
        <v>60</v>
      </c>
      <c r="K309" s="11">
        <v>42353</v>
      </c>
      <c r="L309" s="11">
        <v>42356</v>
      </c>
      <c r="M309">
        <v>-1</v>
      </c>
    </row>
    <row r="310" spans="1:14" x14ac:dyDescent="0.25">
      <c r="A310" t="str">
        <f t="shared" si="5"/>
        <v>FL-L820.30</v>
      </c>
      <c r="B310" t="s">
        <v>756</v>
      </c>
      <c r="C310" t="s">
        <v>131</v>
      </c>
      <c r="D310">
        <v>10</v>
      </c>
      <c r="E310">
        <v>0</v>
      </c>
      <c r="F310">
        <v>0</v>
      </c>
      <c r="G310" s="9">
        <v>0</v>
      </c>
      <c r="H310" s="11">
        <v>42066</v>
      </c>
      <c r="I310" s="11">
        <v>42079</v>
      </c>
      <c r="J310">
        <v>229</v>
      </c>
      <c r="K310" s="11">
        <v>42073</v>
      </c>
      <c r="L310" s="11">
        <v>42076</v>
      </c>
      <c r="M310">
        <v>-1</v>
      </c>
    </row>
    <row r="311" spans="1:14" x14ac:dyDescent="0.25">
      <c r="A311" t="str">
        <f t="shared" ref="A311:A374" si="6">TRIM(B311)</f>
        <v>FL-L820.40</v>
      </c>
      <c r="B311" t="s">
        <v>757</v>
      </c>
      <c r="C311" t="s">
        <v>132</v>
      </c>
      <c r="D311">
        <v>10</v>
      </c>
      <c r="E311">
        <v>5</v>
      </c>
      <c r="F311">
        <v>0</v>
      </c>
      <c r="G311" s="9">
        <v>0</v>
      </c>
      <c r="H311" s="11">
        <v>42080</v>
      </c>
      <c r="I311" s="11">
        <v>42093</v>
      </c>
      <c r="J311">
        <v>216</v>
      </c>
      <c r="K311" s="11">
        <v>42087</v>
      </c>
      <c r="L311" s="11">
        <v>42090</v>
      </c>
      <c r="M311">
        <v>-1</v>
      </c>
    </row>
    <row r="312" spans="1:14" x14ac:dyDescent="0.25">
      <c r="A312" t="str">
        <f t="shared" si="6"/>
        <v>FL-L820.50</v>
      </c>
      <c r="B312" t="s">
        <v>758</v>
      </c>
      <c r="C312" t="s">
        <v>133</v>
      </c>
      <c r="D312">
        <v>10</v>
      </c>
      <c r="E312">
        <v>0</v>
      </c>
      <c r="F312">
        <v>0</v>
      </c>
      <c r="G312" s="9">
        <v>0</v>
      </c>
      <c r="H312" s="11">
        <v>42094</v>
      </c>
      <c r="I312" s="11">
        <v>42107</v>
      </c>
      <c r="J312">
        <v>230</v>
      </c>
      <c r="K312" s="11">
        <v>42101</v>
      </c>
      <c r="L312" s="11">
        <v>42104</v>
      </c>
      <c r="M312">
        <v>-1</v>
      </c>
    </row>
    <row r="313" spans="1:14" x14ac:dyDescent="0.25">
      <c r="A313" t="str">
        <f t="shared" si="6"/>
        <v>FL-L820.60</v>
      </c>
      <c r="B313" t="s">
        <v>759</v>
      </c>
      <c r="C313" t="s">
        <v>134</v>
      </c>
      <c r="D313">
        <v>10</v>
      </c>
      <c r="E313">
        <v>0</v>
      </c>
      <c r="F313">
        <v>0</v>
      </c>
      <c r="G313" s="9">
        <v>0</v>
      </c>
      <c r="H313" s="11">
        <v>42108</v>
      </c>
      <c r="I313" s="11">
        <v>42121</v>
      </c>
      <c r="J313">
        <v>217</v>
      </c>
      <c r="K313" s="11">
        <v>42115</v>
      </c>
      <c r="L313" s="11">
        <v>42118</v>
      </c>
      <c r="M313">
        <v>-1</v>
      </c>
    </row>
    <row r="314" spans="1:14" x14ac:dyDescent="0.25">
      <c r="A314" t="str">
        <f t="shared" si="6"/>
        <v>High Pressure Valves - WP and FL (FL-L821)</v>
      </c>
      <c r="B314" t="s">
        <v>909</v>
      </c>
      <c r="G314" s="9"/>
      <c r="I314" s="11"/>
      <c r="K314" s="11"/>
      <c r="L314" s="11"/>
    </row>
    <row r="315" spans="1:14" x14ac:dyDescent="0.25">
      <c r="A315" t="str">
        <f t="shared" si="6"/>
        <v>FL-L821.00</v>
      </c>
      <c r="B315" t="s">
        <v>760</v>
      </c>
      <c r="C315" t="s">
        <v>476</v>
      </c>
      <c r="D315">
        <v>1</v>
      </c>
      <c r="E315">
        <v>0</v>
      </c>
      <c r="F315">
        <v>0</v>
      </c>
      <c r="G315" s="9">
        <v>0</v>
      </c>
      <c r="H315" s="11" t="s">
        <v>140</v>
      </c>
      <c r="I315" s="11" t="s">
        <v>140</v>
      </c>
      <c r="K315" s="11">
        <v>41887</v>
      </c>
      <c r="L315" s="11">
        <v>41900</v>
      </c>
      <c r="M315">
        <v>0</v>
      </c>
    </row>
    <row r="316" spans="1:14" x14ac:dyDescent="0.25">
      <c r="A316" t="str">
        <f t="shared" si="6"/>
        <v>FL-L821.01</v>
      </c>
      <c r="B316" t="s">
        <v>761</v>
      </c>
      <c r="C316" t="s">
        <v>477</v>
      </c>
      <c r="D316">
        <v>15</v>
      </c>
      <c r="E316">
        <v>0</v>
      </c>
      <c r="F316">
        <v>0</v>
      </c>
      <c r="G316" s="9">
        <v>0</v>
      </c>
      <c r="H316" s="11" t="s">
        <v>141</v>
      </c>
      <c r="I316" s="11" t="s">
        <v>142</v>
      </c>
      <c r="K316" s="11">
        <v>41894</v>
      </c>
      <c r="L316" s="11">
        <v>41921</v>
      </c>
      <c r="M316">
        <v>0</v>
      </c>
    </row>
    <row r="317" spans="1:14" x14ac:dyDescent="0.25">
      <c r="A317" t="str">
        <f t="shared" si="6"/>
        <v>FL-L821.02</v>
      </c>
      <c r="B317" t="s">
        <v>762</v>
      </c>
      <c r="C317" t="s">
        <v>143</v>
      </c>
      <c r="D317">
        <v>15</v>
      </c>
      <c r="E317">
        <v>0</v>
      </c>
      <c r="F317">
        <v>0</v>
      </c>
      <c r="G317" s="9">
        <v>0</v>
      </c>
      <c r="H317" s="11" t="s">
        <v>144</v>
      </c>
      <c r="I317" s="11" t="s">
        <v>145</v>
      </c>
      <c r="K317" s="11">
        <v>41915</v>
      </c>
      <c r="L317" s="11">
        <v>41943</v>
      </c>
      <c r="M317">
        <v>0</v>
      </c>
    </row>
    <row r="318" spans="1:14" x14ac:dyDescent="0.25">
      <c r="A318" t="str">
        <f t="shared" si="6"/>
        <v>FL-L821.03</v>
      </c>
      <c r="B318" t="s">
        <v>763</v>
      </c>
      <c r="C318" t="s">
        <v>478</v>
      </c>
      <c r="D318">
        <v>5</v>
      </c>
      <c r="E318">
        <v>0</v>
      </c>
      <c r="F318">
        <v>0</v>
      </c>
      <c r="G318" s="9">
        <v>0</v>
      </c>
      <c r="H318" s="11" t="s">
        <v>146</v>
      </c>
      <c r="I318" s="11" t="s">
        <v>147</v>
      </c>
      <c r="K318" s="11">
        <v>41922</v>
      </c>
      <c r="L318" s="11">
        <v>41948</v>
      </c>
      <c r="M318">
        <v>0</v>
      </c>
    </row>
    <row r="319" spans="1:14" x14ac:dyDescent="0.25">
      <c r="A319" t="str">
        <f t="shared" si="6"/>
        <v>FL-L821.04</v>
      </c>
      <c r="B319" t="s">
        <v>764</v>
      </c>
      <c r="C319" t="s">
        <v>479</v>
      </c>
      <c r="D319">
        <v>25</v>
      </c>
      <c r="E319">
        <v>0</v>
      </c>
      <c r="F319">
        <v>0</v>
      </c>
      <c r="G319" s="9">
        <v>0</v>
      </c>
      <c r="H319" s="11" t="s">
        <v>8</v>
      </c>
      <c r="I319" s="11">
        <v>42027</v>
      </c>
      <c r="J319">
        <v>8</v>
      </c>
      <c r="K319" s="11">
        <v>41960</v>
      </c>
      <c r="L319" s="11">
        <v>42013</v>
      </c>
      <c r="M319">
        <v>-10</v>
      </c>
    </row>
    <row r="320" spans="1:14" x14ac:dyDescent="0.25">
      <c r="A320" t="str">
        <f t="shared" si="6"/>
        <v>FL-L821.05</v>
      </c>
      <c r="B320" t="s">
        <v>765</v>
      </c>
      <c r="C320" t="s">
        <v>148</v>
      </c>
      <c r="D320">
        <v>15</v>
      </c>
      <c r="E320">
        <v>16</v>
      </c>
      <c r="F320">
        <v>12</v>
      </c>
      <c r="G320" s="9">
        <v>0.75</v>
      </c>
      <c r="H320" s="11" t="s">
        <v>8</v>
      </c>
      <c r="I320" s="11">
        <v>42020</v>
      </c>
      <c r="J320">
        <v>0</v>
      </c>
      <c r="K320" s="11">
        <v>41946</v>
      </c>
      <c r="L320" s="11">
        <v>41992</v>
      </c>
      <c r="M320">
        <v>-10</v>
      </c>
      <c r="N320" t="s">
        <v>166</v>
      </c>
    </row>
    <row r="321" spans="1:13" x14ac:dyDescent="0.25">
      <c r="A321" t="str">
        <f t="shared" si="6"/>
        <v>FL-L821.06</v>
      </c>
      <c r="B321" t="s">
        <v>766</v>
      </c>
      <c r="C321" t="s">
        <v>480</v>
      </c>
      <c r="D321">
        <v>5</v>
      </c>
      <c r="E321">
        <v>0</v>
      </c>
      <c r="F321">
        <v>0</v>
      </c>
      <c r="G321" s="9">
        <v>0</v>
      </c>
      <c r="H321" s="11">
        <v>42023</v>
      </c>
      <c r="I321" s="11">
        <v>42027</v>
      </c>
      <c r="J321">
        <v>0</v>
      </c>
      <c r="K321" s="11">
        <v>41953</v>
      </c>
      <c r="L321" s="11">
        <v>42013</v>
      </c>
      <c r="M321">
        <v>-10</v>
      </c>
    </row>
    <row r="322" spans="1:13" x14ac:dyDescent="0.25">
      <c r="A322" t="str">
        <f t="shared" si="6"/>
        <v>FL-L821.07</v>
      </c>
      <c r="B322" t="s">
        <v>767</v>
      </c>
      <c r="C322" t="s">
        <v>149</v>
      </c>
      <c r="D322">
        <v>10</v>
      </c>
      <c r="E322">
        <v>5</v>
      </c>
      <c r="F322">
        <v>0</v>
      </c>
      <c r="G322" s="9">
        <v>0</v>
      </c>
      <c r="H322" s="11">
        <v>42030</v>
      </c>
      <c r="I322" s="11">
        <v>42041</v>
      </c>
      <c r="J322">
        <v>0</v>
      </c>
      <c r="K322" s="11">
        <v>41967</v>
      </c>
      <c r="L322" s="11">
        <v>42027</v>
      </c>
      <c r="M322">
        <v>-10</v>
      </c>
    </row>
    <row r="323" spans="1:13" x14ac:dyDescent="0.25">
      <c r="A323" t="str">
        <f t="shared" si="6"/>
        <v>FL-L821.08</v>
      </c>
      <c r="B323" t="s">
        <v>768</v>
      </c>
      <c r="C323" t="s">
        <v>150</v>
      </c>
      <c r="D323">
        <v>7</v>
      </c>
      <c r="E323">
        <v>0</v>
      </c>
      <c r="F323">
        <v>0</v>
      </c>
      <c r="G323" s="9">
        <v>0</v>
      </c>
      <c r="H323" s="11">
        <v>42037</v>
      </c>
      <c r="I323" s="11">
        <v>42045</v>
      </c>
      <c r="J323">
        <v>3</v>
      </c>
      <c r="K323" s="11">
        <v>41969</v>
      </c>
      <c r="L323" s="11">
        <v>42031</v>
      </c>
      <c r="M323">
        <v>-10</v>
      </c>
    </row>
    <row r="324" spans="1:13" x14ac:dyDescent="0.25">
      <c r="A324" t="str">
        <f t="shared" si="6"/>
        <v>FL-L821.09</v>
      </c>
      <c r="B324" t="s">
        <v>769</v>
      </c>
      <c r="C324" t="s">
        <v>481</v>
      </c>
      <c r="D324">
        <v>5</v>
      </c>
      <c r="E324">
        <v>0</v>
      </c>
      <c r="F324">
        <v>0</v>
      </c>
      <c r="G324" s="9">
        <v>0</v>
      </c>
      <c r="H324" s="11">
        <v>42044</v>
      </c>
      <c r="I324" s="11">
        <v>42048</v>
      </c>
      <c r="J324">
        <v>0</v>
      </c>
      <c r="K324" s="11">
        <v>41974</v>
      </c>
      <c r="L324" s="11">
        <v>42034</v>
      </c>
      <c r="M324">
        <v>-10</v>
      </c>
    </row>
    <row r="325" spans="1:13" x14ac:dyDescent="0.25">
      <c r="A325" t="str">
        <f t="shared" si="6"/>
        <v>FL-L821.10</v>
      </c>
      <c r="B325" t="s">
        <v>770</v>
      </c>
      <c r="C325" t="s">
        <v>482</v>
      </c>
      <c r="D325">
        <v>10</v>
      </c>
      <c r="E325">
        <v>0</v>
      </c>
      <c r="F325">
        <v>0</v>
      </c>
      <c r="G325" s="9">
        <v>0</v>
      </c>
      <c r="H325" s="11">
        <v>42052</v>
      </c>
      <c r="I325" s="11">
        <v>42065</v>
      </c>
      <c r="J325">
        <v>0</v>
      </c>
      <c r="K325" s="11">
        <v>41988</v>
      </c>
      <c r="L325" s="11">
        <v>42048</v>
      </c>
      <c r="M325">
        <v>-10</v>
      </c>
    </row>
    <row r="326" spans="1:13" x14ac:dyDescent="0.25">
      <c r="A326" t="str">
        <f t="shared" si="6"/>
        <v>FL-L821.11</v>
      </c>
      <c r="B326" t="s">
        <v>771</v>
      </c>
      <c r="C326" t="s">
        <v>151</v>
      </c>
      <c r="D326">
        <v>0</v>
      </c>
      <c r="E326">
        <v>0</v>
      </c>
      <c r="F326">
        <v>0</v>
      </c>
      <c r="G326" s="9">
        <v>0</v>
      </c>
      <c r="H326" s="11"/>
      <c r="I326" s="11">
        <v>42065</v>
      </c>
      <c r="J326">
        <v>0</v>
      </c>
      <c r="K326" s="11">
        <v>41988</v>
      </c>
      <c r="L326" s="11">
        <v>42048</v>
      </c>
      <c r="M326">
        <v>-10</v>
      </c>
    </row>
    <row r="327" spans="1:13" x14ac:dyDescent="0.25">
      <c r="A327" t="str">
        <f t="shared" si="6"/>
        <v>FL-L821.20</v>
      </c>
      <c r="B327" t="s">
        <v>772</v>
      </c>
      <c r="C327" t="s">
        <v>152</v>
      </c>
      <c r="D327">
        <v>270</v>
      </c>
      <c r="E327">
        <v>0</v>
      </c>
      <c r="F327">
        <v>0</v>
      </c>
      <c r="G327" s="9">
        <v>0</v>
      </c>
      <c r="H327" s="11">
        <v>42066</v>
      </c>
      <c r="I327" s="11">
        <v>42443</v>
      </c>
      <c r="J327">
        <v>0</v>
      </c>
      <c r="K327" s="11">
        <v>42366</v>
      </c>
      <c r="L327" s="11">
        <v>42426</v>
      </c>
      <c r="M327">
        <v>-11</v>
      </c>
    </row>
    <row r="328" spans="1:13" x14ac:dyDescent="0.25">
      <c r="A328" t="str">
        <f t="shared" si="6"/>
        <v>FL-L821.30</v>
      </c>
      <c r="B328" t="s">
        <v>773</v>
      </c>
      <c r="C328" t="s">
        <v>153</v>
      </c>
      <c r="D328">
        <v>10</v>
      </c>
      <c r="E328">
        <v>0</v>
      </c>
      <c r="F328">
        <v>0</v>
      </c>
      <c r="G328" s="9">
        <v>0</v>
      </c>
      <c r="H328" s="11">
        <v>42066</v>
      </c>
      <c r="I328" s="11">
        <v>42079</v>
      </c>
      <c r="J328">
        <v>229</v>
      </c>
      <c r="K328" s="11">
        <v>42002</v>
      </c>
      <c r="L328" s="11">
        <v>42062</v>
      </c>
      <c r="M328">
        <v>-11</v>
      </c>
    </row>
    <row r="329" spans="1:13" x14ac:dyDescent="0.25">
      <c r="A329" t="str">
        <f t="shared" si="6"/>
        <v>FL-L821.40</v>
      </c>
      <c r="B329" t="s">
        <v>774</v>
      </c>
      <c r="C329" t="s">
        <v>154</v>
      </c>
      <c r="D329">
        <v>10</v>
      </c>
      <c r="E329">
        <v>5</v>
      </c>
      <c r="F329">
        <v>0</v>
      </c>
      <c r="G329" s="9">
        <v>0</v>
      </c>
      <c r="H329" s="11">
        <v>42080</v>
      </c>
      <c r="I329" s="11">
        <v>42093</v>
      </c>
      <c r="J329">
        <v>216</v>
      </c>
      <c r="K329" s="11">
        <v>42020</v>
      </c>
      <c r="L329" s="11">
        <v>42076</v>
      </c>
      <c r="M329">
        <v>-11</v>
      </c>
    </row>
    <row r="330" spans="1:13" x14ac:dyDescent="0.25">
      <c r="A330" t="str">
        <f t="shared" si="6"/>
        <v>FL-L821.50</v>
      </c>
      <c r="B330" t="s">
        <v>775</v>
      </c>
      <c r="C330" t="s">
        <v>155</v>
      </c>
      <c r="D330">
        <v>10</v>
      </c>
      <c r="E330">
        <v>0</v>
      </c>
      <c r="F330">
        <v>0</v>
      </c>
      <c r="G330" s="9">
        <v>0</v>
      </c>
      <c r="H330" s="11">
        <v>42094</v>
      </c>
      <c r="I330" s="11">
        <v>42107</v>
      </c>
      <c r="J330">
        <v>230</v>
      </c>
      <c r="K330" s="11">
        <v>42034</v>
      </c>
      <c r="L330" s="11">
        <v>42090</v>
      </c>
      <c r="M330">
        <v>-11</v>
      </c>
    </row>
    <row r="331" spans="1:13" x14ac:dyDescent="0.25">
      <c r="A331" t="str">
        <f t="shared" si="6"/>
        <v>FL-L821.60</v>
      </c>
      <c r="B331" t="s">
        <v>776</v>
      </c>
      <c r="C331" t="s">
        <v>156</v>
      </c>
      <c r="D331">
        <v>10</v>
      </c>
      <c r="E331">
        <v>0</v>
      </c>
      <c r="F331">
        <v>0</v>
      </c>
      <c r="G331" s="9">
        <v>0</v>
      </c>
      <c r="H331" s="11">
        <v>42108</v>
      </c>
      <c r="I331" s="11">
        <v>42121</v>
      </c>
      <c r="J331">
        <v>217</v>
      </c>
      <c r="K331" s="11">
        <v>42048</v>
      </c>
      <c r="L331" s="11">
        <v>42107</v>
      </c>
      <c r="M331">
        <v>-10</v>
      </c>
    </row>
    <row r="332" spans="1:13" x14ac:dyDescent="0.25">
      <c r="A332" t="str">
        <f t="shared" si="6"/>
        <v>CSA High Grade Steam Line Pipe (FL-L831)</v>
      </c>
      <c r="B332" t="s">
        <v>903</v>
      </c>
      <c r="G332" s="9"/>
      <c r="H332" s="11"/>
      <c r="I332" s="11"/>
      <c r="K332" s="11"/>
      <c r="L332" s="11"/>
    </row>
    <row r="333" spans="1:13" x14ac:dyDescent="0.25">
      <c r="A333" t="str">
        <f t="shared" si="6"/>
        <v>FL-L831.00</v>
      </c>
      <c r="B333" t="s">
        <v>777</v>
      </c>
      <c r="C333" t="s">
        <v>483</v>
      </c>
      <c r="D333">
        <v>5</v>
      </c>
      <c r="E333">
        <v>0</v>
      </c>
      <c r="F333">
        <v>0</v>
      </c>
      <c r="G333" s="9">
        <v>0</v>
      </c>
      <c r="H333" s="11" t="s">
        <v>222</v>
      </c>
      <c r="I333" s="11" t="s">
        <v>323</v>
      </c>
      <c r="K333" s="11">
        <v>41915</v>
      </c>
      <c r="L333" s="11">
        <v>41964</v>
      </c>
      <c r="M333">
        <v>0</v>
      </c>
    </row>
    <row r="334" spans="1:13" x14ac:dyDescent="0.25">
      <c r="A334" t="str">
        <f t="shared" si="6"/>
        <v>FL-L831.01</v>
      </c>
      <c r="B334" t="s">
        <v>778</v>
      </c>
      <c r="C334" t="s">
        <v>484</v>
      </c>
      <c r="D334">
        <v>5</v>
      </c>
      <c r="E334">
        <v>0</v>
      </c>
      <c r="F334">
        <v>0</v>
      </c>
      <c r="G334" s="9">
        <v>0</v>
      </c>
      <c r="H334" s="11" t="s">
        <v>337</v>
      </c>
      <c r="I334" s="11" t="s">
        <v>231</v>
      </c>
      <c r="K334" s="11">
        <v>41922</v>
      </c>
      <c r="L334" s="11">
        <v>41990</v>
      </c>
      <c r="M334">
        <v>-1</v>
      </c>
    </row>
    <row r="335" spans="1:13" x14ac:dyDescent="0.25">
      <c r="A335" t="str">
        <f t="shared" si="6"/>
        <v>FL-L831.02</v>
      </c>
      <c r="B335" t="s">
        <v>779</v>
      </c>
      <c r="C335" t="s">
        <v>9</v>
      </c>
      <c r="D335">
        <v>15</v>
      </c>
      <c r="E335">
        <v>0</v>
      </c>
      <c r="F335">
        <v>0</v>
      </c>
      <c r="G335" s="9">
        <v>0</v>
      </c>
      <c r="H335" s="11" t="s">
        <v>216</v>
      </c>
      <c r="I335" s="11">
        <v>42026</v>
      </c>
      <c r="J335">
        <v>45</v>
      </c>
      <c r="K335" s="11">
        <v>41946</v>
      </c>
      <c r="L335" s="11">
        <v>42025</v>
      </c>
      <c r="M335">
        <v>-1</v>
      </c>
    </row>
    <row r="336" spans="1:13" x14ac:dyDescent="0.25">
      <c r="A336" t="str">
        <f t="shared" si="6"/>
        <v>FL-L831.03</v>
      </c>
      <c r="B336" t="s">
        <v>780</v>
      </c>
      <c r="C336" t="s">
        <v>485</v>
      </c>
      <c r="D336">
        <v>4</v>
      </c>
      <c r="E336">
        <v>0</v>
      </c>
      <c r="F336">
        <v>0</v>
      </c>
      <c r="G336" s="9">
        <v>0</v>
      </c>
      <c r="H336" s="11">
        <v>42027</v>
      </c>
      <c r="I336" s="11">
        <v>42032</v>
      </c>
      <c r="J336">
        <v>45</v>
      </c>
      <c r="K336" s="11">
        <v>41953</v>
      </c>
      <c r="L336" s="11">
        <v>42031</v>
      </c>
      <c r="M336">
        <v>-1</v>
      </c>
    </row>
    <row r="337" spans="1:13" x14ac:dyDescent="0.25">
      <c r="A337" t="str">
        <f t="shared" si="6"/>
        <v>FL-L831.04</v>
      </c>
      <c r="B337" t="s">
        <v>781</v>
      </c>
      <c r="C337" t="s">
        <v>486</v>
      </c>
      <c r="D337">
        <v>25</v>
      </c>
      <c r="E337">
        <v>0</v>
      </c>
      <c r="F337">
        <v>0</v>
      </c>
      <c r="G337" s="9">
        <v>0</v>
      </c>
      <c r="H337" s="11">
        <v>42033</v>
      </c>
      <c r="I337" s="11">
        <v>42068</v>
      </c>
      <c r="J337">
        <v>48</v>
      </c>
      <c r="K337" s="11">
        <v>41988</v>
      </c>
      <c r="L337" s="11">
        <v>42067</v>
      </c>
      <c r="M337">
        <v>-1</v>
      </c>
    </row>
    <row r="338" spans="1:13" x14ac:dyDescent="0.25">
      <c r="A338" t="str">
        <f t="shared" si="6"/>
        <v>FL-L831.05</v>
      </c>
      <c r="B338" t="s">
        <v>782</v>
      </c>
      <c r="C338" t="s">
        <v>10</v>
      </c>
      <c r="D338">
        <v>15</v>
      </c>
      <c r="E338">
        <v>16</v>
      </c>
      <c r="F338">
        <v>0</v>
      </c>
      <c r="G338" s="9">
        <v>0</v>
      </c>
      <c r="H338" s="11">
        <v>42033</v>
      </c>
      <c r="I338" s="11">
        <v>42054</v>
      </c>
      <c r="J338">
        <v>45</v>
      </c>
      <c r="K338" s="11">
        <v>41974</v>
      </c>
      <c r="L338" s="11">
        <v>42053</v>
      </c>
      <c r="M338">
        <v>-1</v>
      </c>
    </row>
    <row r="339" spans="1:13" x14ac:dyDescent="0.25">
      <c r="A339" t="str">
        <f t="shared" si="6"/>
        <v>FL-L831.06</v>
      </c>
      <c r="B339" t="s">
        <v>783</v>
      </c>
      <c r="C339" t="s">
        <v>487</v>
      </c>
      <c r="D339">
        <v>5</v>
      </c>
      <c r="E339">
        <v>0</v>
      </c>
      <c r="F339">
        <v>0</v>
      </c>
      <c r="G339" s="9">
        <v>0</v>
      </c>
      <c r="H339" s="11">
        <v>42055</v>
      </c>
      <c r="I339" s="11">
        <v>42061</v>
      </c>
      <c r="J339">
        <v>45</v>
      </c>
      <c r="K339" s="11">
        <v>41981</v>
      </c>
      <c r="L339" s="11">
        <v>42060</v>
      </c>
      <c r="M339">
        <v>-1</v>
      </c>
    </row>
    <row r="340" spans="1:13" x14ac:dyDescent="0.25">
      <c r="A340" t="str">
        <f t="shared" si="6"/>
        <v>FL-L831.07</v>
      </c>
      <c r="B340" t="s">
        <v>784</v>
      </c>
      <c r="C340" t="s">
        <v>11</v>
      </c>
      <c r="D340">
        <v>10</v>
      </c>
      <c r="E340">
        <v>5</v>
      </c>
      <c r="F340">
        <v>0</v>
      </c>
      <c r="G340" s="9">
        <v>0</v>
      </c>
      <c r="H340" s="11">
        <v>42062</v>
      </c>
      <c r="I340" s="11">
        <v>42075</v>
      </c>
      <c r="J340">
        <v>45</v>
      </c>
      <c r="K340" s="11">
        <v>42009</v>
      </c>
      <c r="L340" s="11">
        <v>42074</v>
      </c>
      <c r="M340">
        <v>-1</v>
      </c>
    </row>
    <row r="341" spans="1:13" x14ac:dyDescent="0.25">
      <c r="A341" t="str">
        <f t="shared" si="6"/>
        <v>FL-L831.08</v>
      </c>
      <c r="B341" t="s">
        <v>785</v>
      </c>
      <c r="C341" t="s">
        <v>12</v>
      </c>
      <c r="D341">
        <v>7</v>
      </c>
      <c r="E341">
        <v>0</v>
      </c>
      <c r="F341">
        <v>0</v>
      </c>
      <c r="G341" s="9">
        <v>0</v>
      </c>
      <c r="H341" s="11">
        <v>42069</v>
      </c>
      <c r="I341" s="11">
        <v>42079</v>
      </c>
      <c r="J341">
        <v>48</v>
      </c>
      <c r="K341" s="11">
        <v>42011</v>
      </c>
      <c r="L341" s="11">
        <v>42076</v>
      </c>
      <c r="M341">
        <v>-1</v>
      </c>
    </row>
    <row r="342" spans="1:13" x14ac:dyDescent="0.25">
      <c r="A342" t="str">
        <f t="shared" si="6"/>
        <v>FL-L831.09</v>
      </c>
      <c r="B342" t="s">
        <v>786</v>
      </c>
      <c r="C342" t="s">
        <v>488</v>
      </c>
      <c r="D342">
        <v>5</v>
      </c>
      <c r="E342">
        <v>0</v>
      </c>
      <c r="F342">
        <v>0</v>
      </c>
      <c r="G342" s="9">
        <v>0</v>
      </c>
      <c r="H342" s="11">
        <v>42076</v>
      </c>
      <c r="I342" s="11">
        <v>42082</v>
      </c>
      <c r="J342">
        <v>45</v>
      </c>
      <c r="K342" s="11">
        <v>42016</v>
      </c>
      <c r="L342" s="11">
        <v>42081</v>
      </c>
      <c r="M342">
        <v>-1</v>
      </c>
    </row>
    <row r="343" spans="1:13" x14ac:dyDescent="0.25">
      <c r="A343" t="str">
        <f t="shared" si="6"/>
        <v>FL-L831.10</v>
      </c>
      <c r="B343" t="s">
        <v>787</v>
      </c>
      <c r="C343" t="s">
        <v>489</v>
      </c>
      <c r="D343">
        <v>10</v>
      </c>
      <c r="E343">
        <v>0</v>
      </c>
      <c r="F343">
        <v>0</v>
      </c>
      <c r="G343" s="9">
        <v>0</v>
      </c>
      <c r="H343" s="11">
        <v>42083</v>
      </c>
      <c r="I343" s="11">
        <v>42096</v>
      </c>
      <c r="J343">
        <v>45</v>
      </c>
      <c r="K343" s="11">
        <v>42030</v>
      </c>
      <c r="L343" s="11">
        <v>42095</v>
      </c>
      <c r="M343">
        <v>-1</v>
      </c>
    </row>
    <row r="344" spans="1:13" x14ac:dyDescent="0.25">
      <c r="A344" t="str">
        <f t="shared" si="6"/>
        <v>FL-L831.11</v>
      </c>
      <c r="B344" t="s">
        <v>788</v>
      </c>
      <c r="C344" t="s">
        <v>13</v>
      </c>
      <c r="D344">
        <v>0</v>
      </c>
      <c r="E344">
        <v>0</v>
      </c>
      <c r="F344">
        <v>0</v>
      </c>
      <c r="G344" s="9">
        <v>0</v>
      </c>
      <c r="I344" s="11">
        <v>42096</v>
      </c>
      <c r="J344">
        <v>45</v>
      </c>
      <c r="K344" s="11">
        <v>42030</v>
      </c>
      <c r="L344" s="11">
        <v>42095</v>
      </c>
      <c r="M344">
        <v>-1</v>
      </c>
    </row>
    <row r="345" spans="1:13" x14ac:dyDescent="0.25">
      <c r="A345" t="str">
        <f t="shared" si="6"/>
        <v>FL-L831.20</v>
      </c>
      <c r="B345" t="s">
        <v>789</v>
      </c>
      <c r="C345" t="s">
        <v>14</v>
      </c>
      <c r="D345">
        <v>200</v>
      </c>
      <c r="E345">
        <v>0</v>
      </c>
      <c r="F345">
        <v>0</v>
      </c>
      <c r="G345" s="9">
        <v>0</v>
      </c>
      <c r="H345" s="11">
        <v>42097</v>
      </c>
      <c r="I345" s="11">
        <v>42376</v>
      </c>
      <c r="J345">
        <v>47</v>
      </c>
      <c r="K345" s="11">
        <v>42310</v>
      </c>
      <c r="L345" s="11">
        <v>42375</v>
      </c>
      <c r="M345">
        <v>-1</v>
      </c>
    </row>
    <row r="346" spans="1:13" x14ac:dyDescent="0.25">
      <c r="A346" t="str">
        <f t="shared" si="6"/>
        <v>FL-L831.30</v>
      </c>
      <c r="B346" t="s">
        <v>790</v>
      </c>
      <c r="C346" t="s">
        <v>15</v>
      </c>
      <c r="D346">
        <v>10</v>
      </c>
      <c r="E346">
        <v>0</v>
      </c>
      <c r="F346">
        <v>0</v>
      </c>
      <c r="G346" s="9">
        <v>0</v>
      </c>
      <c r="H346" s="11">
        <v>42097</v>
      </c>
      <c r="I346" s="11">
        <v>42110</v>
      </c>
      <c r="J346">
        <v>206</v>
      </c>
      <c r="K346" s="11">
        <v>42044</v>
      </c>
      <c r="L346" s="11">
        <v>42109</v>
      </c>
      <c r="M346">
        <v>-1</v>
      </c>
    </row>
    <row r="347" spans="1:13" x14ac:dyDescent="0.25">
      <c r="A347" t="str">
        <f t="shared" si="6"/>
        <v>FL-L831.40</v>
      </c>
      <c r="B347" t="s">
        <v>791</v>
      </c>
      <c r="C347" t="s">
        <v>16</v>
      </c>
      <c r="D347">
        <v>10</v>
      </c>
      <c r="E347">
        <v>5</v>
      </c>
      <c r="F347">
        <v>0</v>
      </c>
      <c r="G347" s="9">
        <v>0</v>
      </c>
      <c r="H347" s="11">
        <v>42111</v>
      </c>
      <c r="I347" s="11">
        <v>42124</v>
      </c>
      <c r="J347">
        <v>194</v>
      </c>
      <c r="K347" s="11">
        <v>42059</v>
      </c>
      <c r="L347" s="11">
        <v>42123</v>
      </c>
      <c r="M347">
        <v>-1</v>
      </c>
    </row>
    <row r="348" spans="1:13" x14ac:dyDescent="0.25">
      <c r="A348" t="str">
        <f t="shared" si="6"/>
        <v>FL-L831.50</v>
      </c>
      <c r="B348" t="s">
        <v>792</v>
      </c>
      <c r="C348" t="s">
        <v>17</v>
      </c>
      <c r="D348">
        <v>10</v>
      </c>
      <c r="E348">
        <v>0</v>
      </c>
      <c r="F348">
        <v>0</v>
      </c>
      <c r="G348" s="9">
        <v>0</v>
      </c>
      <c r="H348" s="11">
        <v>42125</v>
      </c>
      <c r="I348" s="11">
        <v>42138</v>
      </c>
      <c r="J348">
        <v>207</v>
      </c>
      <c r="K348" s="11">
        <v>42073</v>
      </c>
      <c r="L348" s="11">
        <v>42137</v>
      </c>
      <c r="M348">
        <v>-1</v>
      </c>
    </row>
    <row r="349" spans="1:13" x14ac:dyDescent="0.25">
      <c r="A349" t="str">
        <f t="shared" si="6"/>
        <v>FL-L831.60</v>
      </c>
      <c r="B349" t="s">
        <v>793</v>
      </c>
      <c r="C349" t="s">
        <v>18</v>
      </c>
      <c r="D349">
        <v>10</v>
      </c>
      <c r="E349">
        <v>0</v>
      </c>
      <c r="F349">
        <v>0</v>
      </c>
      <c r="G349" s="9">
        <v>0</v>
      </c>
      <c r="H349" s="11">
        <v>42139</v>
      </c>
      <c r="I349" s="11">
        <v>42153</v>
      </c>
      <c r="J349">
        <v>194</v>
      </c>
      <c r="K349" s="11">
        <v>42087</v>
      </c>
      <c r="L349" s="11">
        <v>42152</v>
      </c>
      <c r="M349">
        <v>-1</v>
      </c>
    </row>
    <row r="350" spans="1:13" x14ac:dyDescent="0.25">
      <c r="A350" t="str">
        <f t="shared" si="6"/>
        <v>ERW Line Pipe (FL-L832)</v>
      </c>
      <c r="B350" t="s">
        <v>904</v>
      </c>
    </row>
    <row r="351" spans="1:13" x14ac:dyDescent="0.25">
      <c r="A351" t="str">
        <f t="shared" si="6"/>
        <v>FL-L832.00</v>
      </c>
      <c r="B351" t="s">
        <v>794</v>
      </c>
      <c r="C351" t="s">
        <v>490</v>
      </c>
      <c r="D351">
        <v>5</v>
      </c>
      <c r="E351">
        <v>0</v>
      </c>
      <c r="F351">
        <v>0</v>
      </c>
      <c r="G351" s="9">
        <v>0</v>
      </c>
      <c r="H351" s="11" t="s">
        <v>290</v>
      </c>
      <c r="I351" s="11" t="s">
        <v>212</v>
      </c>
      <c r="K351" s="11">
        <v>41915</v>
      </c>
      <c r="L351" s="11">
        <v>41974</v>
      </c>
      <c r="M351">
        <v>0</v>
      </c>
    </row>
    <row r="352" spans="1:13" x14ac:dyDescent="0.25">
      <c r="A352" t="str">
        <f t="shared" si="6"/>
        <v>FL-L832.01</v>
      </c>
      <c r="B352" t="s">
        <v>795</v>
      </c>
      <c r="C352" t="s">
        <v>491</v>
      </c>
      <c r="D352">
        <v>5</v>
      </c>
      <c r="E352">
        <v>0</v>
      </c>
      <c r="F352">
        <v>0</v>
      </c>
      <c r="G352" s="9">
        <v>0</v>
      </c>
      <c r="H352" s="11" t="s">
        <v>401</v>
      </c>
      <c r="I352" s="11" t="s">
        <v>231</v>
      </c>
      <c r="K352" s="11">
        <v>41922</v>
      </c>
      <c r="L352" s="11">
        <v>41990</v>
      </c>
      <c r="M352">
        <v>-1</v>
      </c>
    </row>
    <row r="353" spans="1:13" x14ac:dyDescent="0.25">
      <c r="A353" t="str">
        <f t="shared" si="6"/>
        <v>FL-L832.02</v>
      </c>
      <c r="B353" t="s">
        <v>796</v>
      </c>
      <c r="C353" t="s">
        <v>19</v>
      </c>
      <c r="D353">
        <v>15</v>
      </c>
      <c r="E353">
        <v>0</v>
      </c>
      <c r="F353">
        <v>0</v>
      </c>
      <c r="G353" s="9">
        <v>0</v>
      </c>
      <c r="H353" s="11" t="s">
        <v>216</v>
      </c>
      <c r="I353" s="11">
        <v>42026</v>
      </c>
      <c r="J353">
        <v>6</v>
      </c>
      <c r="K353" s="11">
        <v>41946</v>
      </c>
      <c r="L353" s="11">
        <v>42025</v>
      </c>
      <c r="M353">
        <v>-1</v>
      </c>
    </row>
    <row r="354" spans="1:13" x14ac:dyDescent="0.25">
      <c r="A354" t="str">
        <f t="shared" si="6"/>
        <v>FL-L832.03</v>
      </c>
      <c r="B354" t="s">
        <v>797</v>
      </c>
      <c r="C354" t="s">
        <v>492</v>
      </c>
      <c r="D354">
        <v>4</v>
      </c>
      <c r="E354">
        <v>0</v>
      </c>
      <c r="F354">
        <v>0</v>
      </c>
      <c r="G354" s="9">
        <v>0</v>
      </c>
      <c r="H354" s="11">
        <v>42027</v>
      </c>
      <c r="I354" s="11">
        <v>42032</v>
      </c>
      <c r="J354">
        <v>6</v>
      </c>
      <c r="K354" s="11">
        <v>41953</v>
      </c>
      <c r="L354" s="11">
        <v>42031</v>
      </c>
      <c r="M354">
        <v>-1</v>
      </c>
    </row>
    <row r="355" spans="1:13" x14ac:dyDescent="0.25">
      <c r="A355" t="str">
        <f t="shared" si="6"/>
        <v>FL-L832.04</v>
      </c>
      <c r="B355" t="s">
        <v>798</v>
      </c>
      <c r="C355" t="s">
        <v>493</v>
      </c>
      <c r="D355">
        <v>25</v>
      </c>
      <c r="E355">
        <v>0</v>
      </c>
      <c r="F355">
        <v>0</v>
      </c>
      <c r="G355" s="9">
        <v>0</v>
      </c>
      <c r="H355" s="11">
        <v>42033</v>
      </c>
      <c r="I355" s="11">
        <v>42068</v>
      </c>
      <c r="J355">
        <v>9</v>
      </c>
      <c r="K355" s="11">
        <v>41988</v>
      </c>
      <c r="L355" s="11">
        <v>42067</v>
      </c>
      <c r="M355">
        <v>-1</v>
      </c>
    </row>
    <row r="356" spans="1:13" x14ac:dyDescent="0.25">
      <c r="A356" t="str">
        <f t="shared" si="6"/>
        <v>FL-L832.05</v>
      </c>
      <c r="B356" t="s">
        <v>799</v>
      </c>
      <c r="C356" t="s">
        <v>20</v>
      </c>
      <c r="D356">
        <v>15</v>
      </c>
      <c r="E356">
        <v>16</v>
      </c>
      <c r="F356">
        <v>0</v>
      </c>
      <c r="G356" s="9">
        <v>0</v>
      </c>
      <c r="H356" s="11">
        <v>42033</v>
      </c>
      <c r="I356" s="11">
        <v>42054</v>
      </c>
      <c r="J356">
        <v>6</v>
      </c>
      <c r="K356" s="11">
        <v>41974</v>
      </c>
      <c r="L356" s="11">
        <v>42053</v>
      </c>
      <c r="M356">
        <v>-1</v>
      </c>
    </row>
    <row r="357" spans="1:13" x14ac:dyDescent="0.25">
      <c r="A357" t="str">
        <f t="shared" si="6"/>
        <v>FL-L832.06</v>
      </c>
      <c r="B357" t="s">
        <v>800</v>
      </c>
      <c r="C357" t="s">
        <v>494</v>
      </c>
      <c r="D357">
        <v>5</v>
      </c>
      <c r="E357">
        <v>0</v>
      </c>
      <c r="F357">
        <v>0</v>
      </c>
      <c r="G357" s="9">
        <v>0</v>
      </c>
      <c r="H357" s="11">
        <v>42055</v>
      </c>
      <c r="I357" s="11">
        <v>42061</v>
      </c>
      <c r="J357">
        <v>6</v>
      </c>
      <c r="K357" s="11">
        <v>41981</v>
      </c>
      <c r="L357" s="11">
        <v>42060</v>
      </c>
      <c r="M357">
        <v>-1</v>
      </c>
    </row>
    <row r="358" spans="1:13" x14ac:dyDescent="0.25">
      <c r="A358" t="str">
        <f t="shared" si="6"/>
        <v>FL-L832.07</v>
      </c>
      <c r="B358" t="s">
        <v>801</v>
      </c>
      <c r="C358" t="s">
        <v>21</v>
      </c>
      <c r="D358">
        <v>10</v>
      </c>
      <c r="E358">
        <v>5</v>
      </c>
      <c r="F358">
        <v>0</v>
      </c>
      <c r="G358" s="9">
        <v>0</v>
      </c>
      <c r="H358" s="11">
        <v>42062</v>
      </c>
      <c r="I358" s="11">
        <v>42075</v>
      </c>
      <c r="J358">
        <v>6</v>
      </c>
      <c r="K358" s="11">
        <v>42009</v>
      </c>
      <c r="L358" s="11">
        <v>42074</v>
      </c>
      <c r="M358">
        <v>-1</v>
      </c>
    </row>
    <row r="359" spans="1:13" x14ac:dyDescent="0.25">
      <c r="A359" t="str">
        <f t="shared" si="6"/>
        <v>FL-L832.08</v>
      </c>
      <c r="B359" t="s">
        <v>802</v>
      </c>
      <c r="C359" t="s">
        <v>22</v>
      </c>
      <c r="D359">
        <v>7</v>
      </c>
      <c r="E359">
        <v>0</v>
      </c>
      <c r="F359">
        <v>0</v>
      </c>
      <c r="G359" s="9">
        <v>0</v>
      </c>
      <c r="H359" s="11">
        <v>42069</v>
      </c>
      <c r="I359" s="11">
        <v>42079</v>
      </c>
      <c r="J359">
        <v>9</v>
      </c>
      <c r="K359" s="11">
        <v>42011</v>
      </c>
      <c r="L359" s="11">
        <v>42076</v>
      </c>
      <c r="M359">
        <v>-1</v>
      </c>
    </row>
    <row r="360" spans="1:13" x14ac:dyDescent="0.25">
      <c r="A360" t="str">
        <f t="shared" si="6"/>
        <v>FL-L832.09</v>
      </c>
      <c r="B360" t="s">
        <v>803</v>
      </c>
      <c r="C360" t="s">
        <v>495</v>
      </c>
      <c r="D360">
        <v>5</v>
      </c>
      <c r="E360">
        <v>0</v>
      </c>
      <c r="F360">
        <v>0</v>
      </c>
      <c r="G360" s="9">
        <v>0</v>
      </c>
      <c r="H360" s="11">
        <v>42076</v>
      </c>
      <c r="I360" s="11">
        <v>42082</v>
      </c>
      <c r="J360">
        <v>6</v>
      </c>
      <c r="K360" s="11">
        <v>42016</v>
      </c>
      <c r="L360" s="11">
        <v>42081</v>
      </c>
      <c r="M360">
        <v>-1</v>
      </c>
    </row>
    <row r="361" spans="1:13" x14ac:dyDescent="0.25">
      <c r="A361" t="str">
        <f t="shared" si="6"/>
        <v>FL-L832.10</v>
      </c>
      <c r="B361" t="s">
        <v>804</v>
      </c>
      <c r="C361" t="s">
        <v>496</v>
      </c>
      <c r="D361">
        <v>10</v>
      </c>
      <c r="E361">
        <v>0</v>
      </c>
      <c r="F361">
        <v>0</v>
      </c>
      <c r="G361" s="9">
        <v>0</v>
      </c>
      <c r="H361" s="11">
        <v>42083</v>
      </c>
      <c r="I361" s="11">
        <v>42096</v>
      </c>
      <c r="J361">
        <v>6</v>
      </c>
      <c r="K361" s="11">
        <v>42030</v>
      </c>
      <c r="L361" s="11">
        <v>42095</v>
      </c>
      <c r="M361">
        <v>-1</v>
      </c>
    </row>
    <row r="362" spans="1:13" x14ac:dyDescent="0.25">
      <c r="A362" t="str">
        <f t="shared" si="6"/>
        <v>FL-L832.11</v>
      </c>
      <c r="B362" t="s">
        <v>805</v>
      </c>
      <c r="C362" t="s">
        <v>23</v>
      </c>
      <c r="D362">
        <v>0</v>
      </c>
      <c r="E362">
        <v>0</v>
      </c>
      <c r="F362">
        <v>0</v>
      </c>
      <c r="G362" s="9">
        <v>0</v>
      </c>
      <c r="H362" s="11"/>
      <c r="I362" s="11">
        <v>42096</v>
      </c>
      <c r="J362">
        <v>6</v>
      </c>
      <c r="K362" s="11">
        <v>42030</v>
      </c>
      <c r="L362" s="11">
        <v>42095</v>
      </c>
      <c r="M362">
        <v>-1</v>
      </c>
    </row>
    <row r="363" spans="1:13" x14ac:dyDescent="0.25">
      <c r="A363" t="str">
        <f t="shared" si="6"/>
        <v>FL-L832.20</v>
      </c>
      <c r="B363" t="s">
        <v>806</v>
      </c>
      <c r="C363" t="s">
        <v>24</v>
      </c>
      <c r="D363">
        <v>180</v>
      </c>
      <c r="E363">
        <v>0</v>
      </c>
      <c r="F363">
        <v>0</v>
      </c>
      <c r="G363" s="9">
        <v>0</v>
      </c>
      <c r="H363" s="11">
        <v>42097</v>
      </c>
      <c r="I363" s="11">
        <v>42348</v>
      </c>
      <c r="J363">
        <v>7</v>
      </c>
      <c r="K363" s="11">
        <v>42310</v>
      </c>
      <c r="L363" s="11">
        <v>42347</v>
      </c>
      <c r="M363">
        <v>-1</v>
      </c>
    </row>
    <row r="364" spans="1:13" x14ac:dyDescent="0.25">
      <c r="A364" t="str">
        <f t="shared" si="6"/>
        <v>FL-L832.30</v>
      </c>
      <c r="B364" t="s">
        <v>807</v>
      </c>
      <c r="C364" t="s">
        <v>25</v>
      </c>
      <c r="D364">
        <v>10</v>
      </c>
      <c r="E364">
        <v>0</v>
      </c>
      <c r="F364">
        <v>0</v>
      </c>
      <c r="G364" s="9">
        <v>0</v>
      </c>
      <c r="H364" s="11">
        <v>42097</v>
      </c>
      <c r="I364" s="11">
        <v>42110</v>
      </c>
      <c r="J364">
        <v>206</v>
      </c>
      <c r="K364" s="11">
        <v>42044</v>
      </c>
      <c r="L364" s="11">
        <v>42109</v>
      </c>
      <c r="M364">
        <v>-1</v>
      </c>
    </row>
    <row r="365" spans="1:13" x14ac:dyDescent="0.25">
      <c r="A365" t="str">
        <f t="shared" si="6"/>
        <v>FL-L832.40</v>
      </c>
      <c r="B365" t="s">
        <v>808</v>
      </c>
      <c r="C365" t="s">
        <v>26</v>
      </c>
      <c r="D365">
        <v>10</v>
      </c>
      <c r="E365">
        <v>5</v>
      </c>
      <c r="F365">
        <v>0</v>
      </c>
      <c r="G365" s="9">
        <v>0</v>
      </c>
      <c r="H365" s="11">
        <v>42111</v>
      </c>
      <c r="I365" s="11">
        <v>42124</v>
      </c>
      <c r="J365">
        <v>194</v>
      </c>
      <c r="K365" s="11">
        <v>42059</v>
      </c>
      <c r="L365" s="11">
        <v>42123</v>
      </c>
      <c r="M365">
        <v>-1</v>
      </c>
    </row>
    <row r="366" spans="1:13" x14ac:dyDescent="0.25">
      <c r="A366" t="str">
        <f t="shared" si="6"/>
        <v>FL-L832.50</v>
      </c>
      <c r="B366" t="s">
        <v>809</v>
      </c>
      <c r="C366" t="s">
        <v>27</v>
      </c>
      <c r="D366">
        <v>10</v>
      </c>
      <c r="E366">
        <v>0</v>
      </c>
      <c r="F366">
        <v>0</v>
      </c>
      <c r="G366" s="9">
        <v>0</v>
      </c>
      <c r="H366" s="11">
        <v>42125</v>
      </c>
      <c r="I366" s="11">
        <v>42138</v>
      </c>
      <c r="J366">
        <v>207</v>
      </c>
      <c r="K366" s="11">
        <v>42073</v>
      </c>
      <c r="L366" s="11">
        <v>42137</v>
      </c>
      <c r="M366">
        <v>-1</v>
      </c>
    </row>
    <row r="367" spans="1:13" x14ac:dyDescent="0.25">
      <c r="A367" t="str">
        <f t="shared" si="6"/>
        <v>FL-L832.60</v>
      </c>
      <c r="B367" t="s">
        <v>810</v>
      </c>
      <c r="C367" t="s">
        <v>28</v>
      </c>
      <c r="D367">
        <v>10</v>
      </c>
      <c r="E367">
        <v>0</v>
      </c>
      <c r="F367">
        <v>0</v>
      </c>
      <c r="G367" s="9">
        <v>0</v>
      </c>
      <c r="H367" s="11">
        <v>42139</v>
      </c>
      <c r="I367" s="11">
        <v>42153</v>
      </c>
      <c r="J367">
        <v>194</v>
      </c>
      <c r="K367" s="11">
        <v>42087</v>
      </c>
      <c r="L367" s="11">
        <v>42152</v>
      </c>
      <c r="M367">
        <v>-1</v>
      </c>
    </row>
    <row r="368" spans="1:13" x14ac:dyDescent="0.25">
      <c r="A368" t="str">
        <f t="shared" si="6"/>
        <v>ASME Pipe &amp; Fittings (FL-L833) - Added PI-0077 (CN TBD)</v>
      </c>
      <c r="B368" t="s">
        <v>905</v>
      </c>
      <c r="G368" s="9"/>
      <c r="H368" s="11"/>
      <c r="I368" s="11"/>
      <c r="K368" s="11"/>
      <c r="L368" s="11"/>
    </row>
    <row r="369" spans="1:13" x14ac:dyDescent="0.25">
      <c r="A369" t="str">
        <f t="shared" si="6"/>
        <v>FL-L833.00</v>
      </c>
      <c r="B369" t="s">
        <v>811</v>
      </c>
      <c r="C369" t="s">
        <v>497</v>
      </c>
      <c r="D369">
        <v>5</v>
      </c>
      <c r="E369">
        <v>0</v>
      </c>
      <c r="F369">
        <v>0</v>
      </c>
      <c r="G369" s="9">
        <v>0</v>
      </c>
      <c r="H369" s="11">
        <v>42031</v>
      </c>
      <c r="I369" s="11">
        <v>42037</v>
      </c>
      <c r="J369">
        <v>65</v>
      </c>
      <c r="K369" s="11"/>
      <c r="L369" s="11">
        <v>42024</v>
      </c>
      <c r="M369">
        <v>-9</v>
      </c>
    </row>
    <row r="370" spans="1:13" x14ac:dyDescent="0.25">
      <c r="A370" t="str">
        <f t="shared" si="6"/>
        <v>FL-L833.01</v>
      </c>
      <c r="B370" t="s">
        <v>812</v>
      </c>
      <c r="C370" t="s">
        <v>498</v>
      </c>
      <c r="D370">
        <v>5</v>
      </c>
      <c r="E370">
        <v>0</v>
      </c>
      <c r="F370">
        <v>0</v>
      </c>
      <c r="G370" s="9">
        <v>0</v>
      </c>
      <c r="H370" s="11">
        <v>42038</v>
      </c>
      <c r="I370" s="11">
        <v>42044</v>
      </c>
      <c r="J370">
        <v>65</v>
      </c>
      <c r="K370" s="11"/>
      <c r="L370" s="11">
        <v>42031</v>
      </c>
      <c r="M370">
        <v>-9</v>
      </c>
    </row>
    <row r="371" spans="1:13" x14ac:dyDescent="0.25">
      <c r="A371" t="str">
        <f t="shared" si="6"/>
        <v>FL-L833.02</v>
      </c>
      <c r="B371" t="s">
        <v>813</v>
      </c>
      <c r="C371" t="s">
        <v>402</v>
      </c>
      <c r="D371">
        <v>15</v>
      </c>
      <c r="E371">
        <v>0</v>
      </c>
      <c r="F371">
        <v>0</v>
      </c>
      <c r="G371" s="9">
        <v>0</v>
      </c>
      <c r="H371" s="11">
        <v>42045</v>
      </c>
      <c r="I371" s="11">
        <v>42066</v>
      </c>
      <c r="J371">
        <v>65</v>
      </c>
      <c r="K371" s="11"/>
      <c r="L371" s="11">
        <v>42053</v>
      </c>
      <c r="M371">
        <v>-9</v>
      </c>
    </row>
    <row r="372" spans="1:13" x14ac:dyDescent="0.25">
      <c r="A372" t="str">
        <f t="shared" si="6"/>
        <v>FL-L833.03</v>
      </c>
      <c r="B372" t="s">
        <v>814</v>
      </c>
      <c r="C372" t="s">
        <v>499</v>
      </c>
      <c r="D372">
        <v>5</v>
      </c>
      <c r="E372">
        <v>0</v>
      </c>
      <c r="F372">
        <v>0</v>
      </c>
      <c r="G372" s="9">
        <v>0</v>
      </c>
      <c r="H372" s="11">
        <v>42067</v>
      </c>
      <c r="I372" s="11">
        <v>42073</v>
      </c>
      <c r="J372">
        <v>65</v>
      </c>
      <c r="K372" s="11"/>
      <c r="L372" s="11">
        <v>42060</v>
      </c>
      <c r="M372">
        <v>-9</v>
      </c>
    </row>
    <row r="373" spans="1:13" x14ac:dyDescent="0.25">
      <c r="A373" t="str">
        <f t="shared" si="6"/>
        <v>FL-L833.04</v>
      </c>
      <c r="B373" t="s">
        <v>815</v>
      </c>
      <c r="C373" t="s">
        <v>500</v>
      </c>
      <c r="D373">
        <v>25</v>
      </c>
      <c r="E373">
        <v>0</v>
      </c>
      <c r="F373">
        <v>0</v>
      </c>
      <c r="G373" s="9">
        <v>0</v>
      </c>
      <c r="H373" s="11">
        <v>42074</v>
      </c>
      <c r="I373" s="11">
        <v>42109</v>
      </c>
      <c r="J373">
        <v>78</v>
      </c>
      <c r="K373" s="11"/>
      <c r="L373" s="11">
        <v>42095</v>
      </c>
      <c r="M373">
        <v>-9</v>
      </c>
    </row>
    <row r="374" spans="1:13" x14ac:dyDescent="0.25">
      <c r="A374" t="str">
        <f t="shared" si="6"/>
        <v>FL-L833.05</v>
      </c>
      <c r="B374" t="s">
        <v>816</v>
      </c>
      <c r="C374" t="s">
        <v>403</v>
      </c>
      <c r="D374">
        <v>15</v>
      </c>
      <c r="E374">
        <v>0</v>
      </c>
      <c r="F374">
        <v>0</v>
      </c>
      <c r="G374" s="9">
        <v>0</v>
      </c>
      <c r="H374" s="11">
        <v>42074</v>
      </c>
      <c r="I374" s="11">
        <v>42094</v>
      </c>
      <c r="J374">
        <v>65</v>
      </c>
      <c r="K374" s="11"/>
      <c r="L374" s="11">
        <v>42081</v>
      </c>
      <c r="M374">
        <v>-9</v>
      </c>
    </row>
    <row r="375" spans="1:13" x14ac:dyDescent="0.25">
      <c r="A375" t="str">
        <f t="shared" ref="A375:A438" si="7">TRIM(B375)</f>
        <v>FL-L833.06</v>
      </c>
      <c r="B375" t="s">
        <v>817</v>
      </c>
      <c r="C375" t="s">
        <v>501</v>
      </c>
      <c r="D375">
        <v>5</v>
      </c>
      <c r="E375">
        <v>0</v>
      </c>
      <c r="F375">
        <v>0</v>
      </c>
      <c r="G375" s="9">
        <v>0</v>
      </c>
      <c r="H375" s="11">
        <v>42095</v>
      </c>
      <c r="I375" s="11">
        <v>42102</v>
      </c>
      <c r="J375">
        <v>65</v>
      </c>
      <c r="K375" s="11"/>
      <c r="L375" s="11">
        <v>42088</v>
      </c>
      <c r="M375">
        <v>-9</v>
      </c>
    </row>
    <row r="376" spans="1:13" x14ac:dyDescent="0.25">
      <c r="A376" t="str">
        <f t="shared" si="7"/>
        <v>FL-L833.07</v>
      </c>
      <c r="B376" t="s">
        <v>818</v>
      </c>
      <c r="C376" t="s">
        <v>404</v>
      </c>
      <c r="D376">
        <v>10</v>
      </c>
      <c r="E376">
        <v>0</v>
      </c>
      <c r="F376">
        <v>0</v>
      </c>
      <c r="G376" s="9">
        <v>0</v>
      </c>
      <c r="H376" s="11">
        <v>42103</v>
      </c>
      <c r="I376" s="11">
        <v>42116</v>
      </c>
      <c r="J376">
        <v>65</v>
      </c>
      <c r="K376" s="11"/>
      <c r="L376" s="11">
        <v>42103</v>
      </c>
      <c r="M376">
        <v>-9</v>
      </c>
    </row>
    <row r="377" spans="1:13" x14ac:dyDescent="0.25">
      <c r="A377" t="str">
        <f t="shared" si="7"/>
        <v>FL-L833.08</v>
      </c>
      <c r="B377" t="s">
        <v>819</v>
      </c>
      <c r="C377" t="s">
        <v>405</v>
      </c>
      <c r="D377">
        <v>7</v>
      </c>
      <c r="E377">
        <v>0</v>
      </c>
      <c r="F377">
        <v>0</v>
      </c>
      <c r="G377" s="9">
        <v>0</v>
      </c>
      <c r="H377" s="11">
        <v>42110</v>
      </c>
      <c r="I377" s="11">
        <v>42118</v>
      </c>
      <c r="J377">
        <v>78</v>
      </c>
      <c r="K377" s="11"/>
      <c r="L377" s="11">
        <v>42107</v>
      </c>
      <c r="M377">
        <v>-9</v>
      </c>
    </row>
    <row r="378" spans="1:13" x14ac:dyDescent="0.25">
      <c r="A378" t="str">
        <f t="shared" si="7"/>
        <v>FL-L833.09</v>
      </c>
      <c r="B378" t="s">
        <v>820</v>
      </c>
      <c r="C378" t="s">
        <v>502</v>
      </c>
      <c r="D378">
        <v>5</v>
      </c>
      <c r="E378">
        <v>0</v>
      </c>
      <c r="F378">
        <v>0</v>
      </c>
      <c r="G378" s="9">
        <v>0</v>
      </c>
      <c r="H378" s="11">
        <v>42117</v>
      </c>
      <c r="I378" s="11">
        <v>42123</v>
      </c>
      <c r="J378">
        <v>65</v>
      </c>
      <c r="K378" s="11"/>
      <c r="L378" s="11">
        <v>42110</v>
      </c>
      <c r="M378">
        <v>-9</v>
      </c>
    </row>
    <row r="379" spans="1:13" x14ac:dyDescent="0.25">
      <c r="A379" t="str">
        <f t="shared" si="7"/>
        <v>FL-L833.10</v>
      </c>
      <c r="B379" t="s">
        <v>821</v>
      </c>
      <c r="C379" t="s">
        <v>503</v>
      </c>
      <c r="D379">
        <v>10</v>
      </c>
      <c r="E379">
        <v>0</v>
      </c>
      <c r="F379">
        <v>0</v>
      </c>
      <c r="G379" s="9">
        <v>0</v>
      </c>
      <c r="H379" s="11">
        <v>42124</v>
      </c>
      <c r="I379" s="11">
        <v>42137</v>
      </c>
      <c r="J379">
        <v>65</v>
      </c>
      <c r="K379" s="11"/>
      <c r="L379" s="11">
        <v>42124</v>
      </c>
      <c r="M379">
        <v>-9</v>
      </c>
    </row>
    <row r="380" spans="1:13" x14ac:dyDescent="0.25">
      <c r="A380" t="str">
        <f t="shared" si="7"/>
        <v>FL-L833.11</v>
      </c>
      <c r="B380" t="s">
        <v>822</v>
      </c>
      <c r="C380" t="s">
        <v>406</v>
      </c>
      <c r="D380">
        <v>0</v>
      </c>
      <c r="E380">
        <v>0</v>
      </c>
      <c r="F380">
        <v>0</v>
      </c>
      <c r="G380" s="9">
        <v>0</v>
      </c>
      <c r="H380" s="11"/>
      <c r="I380" s="11">
        <v>42137</v>
      </c>
      <c r="J380">
        <v>65</v>
      </c>
      <c r="L380" s="11">
        <v>42124</v>
      </c>
      <c r="M380">
        <v>-9</v>
      </c>
    </row>
    <row r="381" spans="1:13" x14ac:dyDescent="0.25">
      <c r="A381" t="str">
        <f t="shared" si="7"/>
        <v>FL-L833.20</v>
      </c>
      <c r="B381" t="s">
        <v>823</v>
      </c>
      <c r="C381" t="s">
        <v>407</v>
      </c>
      <c r="D381">
        <v>150</v>
      </c>
      <c r="E381">
        <v>0</v>
      </c>
      <c r="F381">
        <v>0</v>
      </c>
      <c r="G381" s="9">
        <v>0</v>
      </c>
      <c r="H381" s="11">
        <v>42138</v>
      </c>
      <c r="I381" s="11">
        <v>42347</v>
      </c>
      <c r="J381">
        <v>68</v>
      </c>
      <c r="K381" s="11"/>
      <c r="L381" s="11">
        <v>42334</v>
      </c>
      <c r="M381">
        <v>-9</v>
      </c>
    </row>
    <row r="382" spans="1:13" x14ac:dyDescent="0.25">
      <c r="A382" t="str">
        <f t="shared" si="7"/>
        <v>FL-L833.30</v>
      </c>
      <c r="B382" t="s">
        <v>824</v>
      </c>
      <c r="C382" t="s">
        <v>408</v>
      </c>
      <c r="D382">
        <v>10</v>
      </c>
      <c r="E382">
        <v>0</v>
      </c>
      <c r="F382">
        <v>0</v>
      </c>
      <c r="G382" s="9">
        <v>0</v>
      </c>
      <c r="H382" s="11">
        <v>42138</v>
      </c>
      <c r="I382" s="11">
        <v>42151</v>
      </c>
      <c r="J382">
        <v>177</v>
      </c>
      <c r="K382" s="11"/>
      <c r="L382" s="11">
        <v>42138</v>
      </c>
      <c r="M382">
        <v>-9</v>
      </c>
    </row>
    <row r="383" spans="1:13" x14ac:dyDescent="0.25">
      <c r="A383" t="str">
        <f t="shared" si="7"/>
        <v>FL-L833.40</v>
      </c>
      <c r="B383" t="s">
        <v>825</v>
      </c>
      <c r="C383" t="s">
        <v>409</v>
      </c>
      <c r="D383">
        <v>10</v>
      </c>
      <c r="E383">
        <v>0</v>
      </c>
      <c r="F383">
        <v>0</v>
      </c>
      <c r="G383" s="9">
        <v>0</v>
      </c>
      <c r="H383" s="11">
        <v>42152</v>
      </c>
      <c r="I383" s="11">
        <v>42165</v>
      </c>
      <c r="J383">
        <v>166</v>
      </c>
      <c r="K383" s="11"/>
      <c r="L383" s="11">
        <v>42153</v>
      </c>
      <c r="M383">
        <v>-8</v>
      </c>
    </row>
    <row r="384" spans="1:13" x14ac:dyDescent="0.25">
      <c r="A384" t="str">
        <f t="shared" si="7"/>
        <v>FL-L833.50</v>
      </c>
      <c r="B384" t="s">
        <v>826</v>
      </c>
      <c r="C384" t="s">
        <v>410</v>
      </c>
      <c r="D384">
        <v>10</v>
      </c>
      <c r="E384">
        <v>0</v>
      </c>
      <c r="F384">
        <v>0</v>
      </c>
      <c r="G384" s="9">
        <v>0</v>
      </c>
      <c r="H384" s="11">
        <v>42166</v>
      </c>
      <c r="I384" s="11">
        <v>42179</v>
      </c>
      <c r="J384">
        <v>178</v>
      </c>
      <c r="K384" s="11"/>
      <c r="L384" s="11">
        <v>42167</v>
      </c>
      <c r="M384">
        <v>-8</v>
      </c>
    </row>
    <row r="385" spans="1:13" x14ac:dyDescent="0.25">
      <c r="A385" t="str">
        <f t="shared" si="7"/>
        <v>FL-L833.60</v>
      </c>
      <c r="B385" t="s">
        <v>827</v>
      </c>
      <c r="C385" t="s">
        <v>411</v>
      </c>
      <c r="D385">
        <v>10</v>
      </c>
      <c r="E385">
        <v>0</v>
      </c>
      <c r="F385">
        <v>0</v>
      </c>
      <c r="G385" s="9">
        <v>0</v>
      </c>
      <c r="H385" s="11">
        <v>42180</v>
      </c>
      <c r="I385" s="11">
        <v>42194</v>
      </c>
      <c r="J385">
        <v>166</v>
      </c>
      <c r="K385" s="11"/>
      <c r="L385" s="11">
        <v>42181</v>
      </c>
      <c r="M385">
        <v>-8</v>
      </c>
    </row>
    <row r="386" spans="1:13" x14ac:dyDescent="0.25">
      <c r="A386" t="str">
        <f t="shared" si="7"/>
        <v>CSA High Grade Steam Fittings and Flanges (FL-L840)</v>
      </c>
      <c r="B386" t="s">
        <v>906</v>
      </c>
      <c r="G386" s="9"/>
      <c r="H386" s="11"/>
      <c r="I386" s="11"/>
      <c r="K386" s="11"/>
      <c r="L386" s="11"/>
    </row>
    <row r="387" spans="1:13" x14ac:dyDescent="0.25">
      <c r="A387" t="str">
        <f t="shared" si="7"/>
        <v>FL-L840.00</v>
      </c>
      <c r="B387" t="s">
        <v>828</v>
      </c>
      <c r="C387" t="s">
        <v>504</v>
      </c>
      <c r="D387">
        <v>5</v>
      </c>
      <c r="E387">
        <v>0</v>
      </c>
      <c r="F387">
        <v>0</v>
      </c>
      <c r="G387" s="9">
        <v>0</v>
      </c>
      <c r="H387" s="11">
        <v>42026</v>
      </c>
      <c r="I387" s="11">
        <v>42032</v>
      </c>
      <c r="J387">
        <v>116</v>
      </c>
      <c r="K387" s="11">
        <v>41981</v>
      </c>
      <c r="L387" s="11">
        <v>42023</v>
      </c>
      <c r="M387">
        <v>-7</v>
      </c>
    </row>
    <row r="388" spans="1:13" x14ac:dyDescent="0.25">
      <c r="A388" t="str">
        <f t="shared" si="7"/>
        <v>FL-L840.01</v>
      </c>
      <c r="B388" t="s">
        <v>829</v>
      </c>
      <c r="C388" t="s">
        <v>505</v>
      </c>
      <c r="D388">
        <v>5</v>
      </c>
      <c r="E388">
        <v>0</v>
      </c>
      <c r="F388">
        <v>0</v>
      </c>
      <c r="G388" s="9">
        <v>0</v>
      </c>
      <c r="H388" s="11">
        <v>42033</v>
      </c>
      <c r="I388" s="11">
        <v>42039</v>
      </c>
      <c r="J388">
        <v>116</v>
      </c>
      <c r="K388" s="11">
        <v>41988</v>
      </c>
      <c r="L388" s="11">
        <v>42030</v>
      </c>
      <c r="M388">
        <v>-7</v>
      </c>
    </row>
    <row r="389" spans="1:13" x14ac:dyDescent="0.25">
      <c r="A389" t="str">
        <f t="shared" si="7"/>
        <v>FL-L840.02</v>
      </c>
      <c r="B389" t="s">
        <v>830</v>
      </c>
      <c r="C389" t="s">
        <v>29</v>
      </c>
      <c r="D389">
        <v>15</v>
      </c>
      <c r="E389">
        <v>0</v>
      </c>
      <c r="F389">
        <v>0</v>
      </c>
      <c r="G389" s="9">
        <v>0</v>
      </c>
      <c r="H389" s="11">
        <v>42040</v>
      </c>
      <c r="I389" s="11">
        <v>42061</v>
      </c>
      <c r="J389">
        <v>116</v>
      </c>
      <c r="K389" s="11">
        <v>42023</v>
      </c>
      <c r="L389" s="11">
        <v>42052</v>
      </c>
      <c r="M389">
        <v>-7</v>
      </c>
    </row>
    <row r="390" spans="1:13" x14ac:dyDescent="0.25">
      <c r="A390" t="str">
        <f t="shared" si="7"/>
        <v>FL-L840.03</v>
      </c>
      <c r="B390" t="s">
        <v>831</v>
      </c>
      <c r="C390" t="s">
        <v>506</v>
      </c>
      <c r="D390">
        <v>5</v>
      </c>
      <c r="E390">
        <v>0</v>
      </c>
      <c r="F390">
        <v>0</v>
      </c>
      <c r="G390" s="9">
        <v>0</v>
      </c>
      <c r="H390" s="11">
        <v>42062</v>
      </c>
      <c r="I390" s="11">
        <v>42068</v>
      </c>
      <c r="J390">
        <v>116</v>
      </c>
      <c r="K390" s="11">
        <v>42030</v>
      </c>
      <c r="L390" s="11">
        <v>42059</v>
      </c>
      <c r="M390">
        <v>-7</v>
      </c>
    </row>
    <row r="391" spans="1:13" x14ac:dyDescent="0.25">
      <c r="A391" t="str">
        <f t="shared" si="7"/>
        <v>FL-L840.04</v>
      </c>
      <c r="B391" t="s">
        <v>832</v>
      </c>
      <c r="C391" t="s">
        <v>507</v>
      </c>
      <c r="D391">
        <v>25</v>
      </c>
      <c r="E391">
        <v>0</v>
      </c>
      <c r="F391">
        <v>0</v>
      </c>
      <c r="G391" s="9">
        <v>0</v>
      </c>
      <c r="H391" s="11">
        <v>42069</v>
      </c>
      <c r="I391" s="11">
        <v>42104</v>
      </c>
      <c r="J391">
        <v>119</v>
      </c>
      <c r="K391" s="11">
        <v>42066</v>
      </c>
      <c r="L391" s="11">
        <v>42094</v>
      </c>
      <c r="M391">
        <v>-7</v>
      </c>
    </row>
    <row r="392" spans="1:13" x14ac:dyDescent="0.25">
      <c r="A392" t="str">
        <f t="shared" si="7"/>
        <v>FL-L840.05</v>
      </c>
      <c r="B392" t="s">
        <v>833</v>
      </c>
      <c r="C392" t="s">
        <v>30</v>
      </c>
      <c r="D392">
        <v>15</v>
      </c>
      <c r="E392">
        <v>16</v>
      </c>
      <c r="F392">
        <v>0</v>
      </c>
      <c r="G392" s="9">
        <v>0</v>
      </c>
      <c r="H392" s="11">
        <v>42069</v>
      </c>
      <c r="I392" s="11">
        <v>42089</v>
      </c>
      <c r="J392">
        <v>116</v>
      </c>
      <c r="K392" s="11">
        <v>42052</v>
      </c>
      <c r="L392" s="11">
        <v>42080</v>
      </c>
      <c r="M392">
        <v>-7</v>
      </c>
    </row>
    <row r="393" spans="1:13" x14ac:dyDescent="0.25">
      <c r="A393" t="str">
        <f t="shared" si="7"/>
        <v>FL-L840.06</v>
      </c>
      <c r="B393" t="s">
        <v>834</v>
      </c>
      <c r="C393" t="s">
        <v>508</v>
      </c>
      <c r="D393">
        <v>5</v>
      </c>
      <c r="E393">
        <v>0</v>
      </c>
      <c r="F393">
        <v>0</v>
      </c>
      <c r="G393" s="9">
        <v>0</v>
      </c>
      <c r="H393" s="11">
        <v>42090</v>
      </c>
      <c r="I393" s="11">
        <v>42096</v>
      </c>
      <c r="J393">
        <v>116</v>
      </c>
      <c r="K393" s="11">
        <v>42059</v>
      </c>
      <c r="L393" s="11">
        <v>42087</v>
      </c>
      <c r="M393">
        <v>-7</v>
      </c>
    </row>
    <row r="394" spans="1:13" x14ac:dyDescent="0.25">
      <c r="A394" t="str">
        <f t="shared" si="7"/>
        <v>FL-L840.07</v>
      </c>
      <c r="B394" t="s">
        <v>835</v>
      </c>
      <c r="C394" t="s">
        <v>31</v>
      </c>
      <c r="D394">
        <v>10</v>
      </c>
      <c r="E394">
        <v>5</v>
      </c>
      <c r="F394">
        <v>0</v>
      </c>
      <c r="G394" s="9">
        <v>0</v>
      </c>
      <c r="H394" s="11">
        <v>42100</v>
      </c>
      <c r="I394" s="11">
        <v>42111</v>
      </c>
      <c r="J394">
        <v>116</v>
      </c>
      <c r="K394" s="11">
        <v>42073</v>
      </c>
      <c r="L394" s="11">
        <v>42102</v>
      </c>
      <c r="M394">
        <v>-7</v>
      </c>
    </row>
    <row r="395" spans="1:13" x14ac:dyDescent="0.25">
      <c r="A395" t="str">
        <f t="shared" si="7"/>
        <v>FL-L840.08</v>
      </c>
      <c r="B395" t="s">
        <v>836</v>
      </c>
      <c r="C395" t="s">
        <v>32</v>
      </c>
      <c r="D395">
        <v>7</v>
      </c>
      <c r="E395">
        <v>0</v>
      </c>
      <c r="F395">
        <v>0</v>
      </c>
      <c r="G395" s="9">
        <v>0</v>
      </c>
      <c r="H395" s="11">
        <v>42107</v>
      </c>
      <c r="I395" s="11">
        <v>42115</v>
      </c>
      <c r="J395">
        <v>119</v>
      </c>
      <c r="K395" s="11">
        <v>42075</v>
      </c>
      <c r="L395" s="11">
        <v>42104</v>
      </c>
      <c r="M395">
        <v>-7</v>
      </c>
    </row>
    <row r="396" spans="1:13" x14ac:dyDescent="0.25">
      <c r="A396" t="str">
        <f t="shared" si="7"/>
        <v>FL-L840.09</v>
      </c>
      <c r="B396" t="s">
        <v>837</v>
      </c>
      <c r="C396" t="s">
        <v>509</v>
      </c>
      <c r="D396">
        <v>5</v>
      </c>
      <c r="E396">
        <v>0</v>
      </c>
      <c r="F396">
        <v>0</v>
      </c>
      <c r="G396" s="9">
        <v>0</v>
      </c>
      <c r="H396" s="11">
        <v>42114</v>
      </c>
      <c r="I396" s="11">
        <v>42118</v>
      </c>
      <c r="J396">
        <v>116</v>
      </c>
      <c r="K396" s="11">
        <v>42080</v>
      </c>
      <c r="L396" s="11">
        <v>42109</v>
      </c>
      <c r="M396">
        <v>-7</v>
      </c>
    </row>
    <row r="397" spans="1:13" x14ac:dyDescent="0.25">
      <c r="A397" t="str">
        <f t="shared" si="7"/>
        <v>FL-L840.10</v>
      </c>
      <c r="B397" t="s">
        <v>838</v>
      </c>
      <c r="C397" t="s">
        <v>510</v>
      </c>
      <c r="D397">
        <v>10</v>
      </c>
      <c r="E397">
        <v>0</v>
      </c>
      <c r="F397">
        <v>0</v>
      </c>
      <c r="G397" s="9">
        <v>0</v>
      </c>
      <c r="H397" s="11">
        <v>42121</v>
      </c>
      <c r="I397" s="11">
        <v>42132</v>
      </c>
      <c r="J397">
        <v>116</v>
      </c>
      <c r="K397" s="11">
        <v>42094</v>
      </c>
      <c r="L397" s="11">
        <v>42123</v>
      </c>
      <c r="M397">
        <v>-7</v>
      </c>
    </row>
    <row r="398" spans="1:13" x14ac:dyDescent="0.25">
      <c r="A398" t="str">
        <f t="shared" si="7"/>
        <v>FL-L840.11</v>
      </c>
      <c r="B398" t="s">
        <v>839</v>
      </c>
      <c r="C398" t="s">
        <v>33</v>
      </c>
      <c r="D398">
        <v>0</v>
      </c>
      <c r="E398">
        <v>0</v>
      </c>
      <c r="F398">
        <v>0</v>
      </c>
      <c r="G398" s="9">
        <v>0</v>
      </c>
      <c r="H398" s="11"/>
      <c r="I398" s="11">
        <v>42132</v>
      </c>
      <c r="J398">
        <v>116</v>
      </c>
      <c r="K398" s="11">
        <v>42094</v>
      </c>
      <c r="L398" s="11">
        <v>42123</v>
      </c>
      <c r="M398">
        <v>-7</v>
      </c>
    </row>
    <row r="399" spans="1:13" x14ac:dyDescent="0.25">
      <c r="A399" t="str">
        <f t="shared" si="7"/>
        <v>FL-L840.20</v>
      </c>
      <c r="B399" t="s">
        <v>840</v>
      </c>
      <c r="C399" t="s">
        <v>34</v>
      </c>
      <c r="D399">
        <v>100</v>
      </c>
      <c r="E399">
        <v>0</v>
      </c>
      <c r="F399">
        <v>0</v>
      </c>
      <c r="G399" s="9">
        <v>0</v>
      </c>
      <c r="H399" s="11">
        <v>42135</v>
      </c>
      <c r="I399" s="11">
        <v>42272</v>
      </c>
      <c r="J399">
        <v>121</v>
      </c>
      <c r="K399" s="11">
        <v>42234</v>
      </c>
      <c r="L399" s="11">
        <v>42263</v>
      </c>
      <c r="M399">
        <v>-7</v>
      </c>
    </row>
    <row r="400" spans="1:13" x14ac:dyDescent="0.25">
      <c r="A400" t="str">
        <f t="shared" si="7"/>
        <v>FL-L840.30</v>
      </c>
      <c r="B400" t="s">
        <v>841</v>
      </c>
      <c r="C400" t="s">
        <v>35</v>
      </c>
      <c r="D400">
        <v>10</v>
      </c>
      <c r="E400">
        <v>0</v>
      </c>
      <c r="F400">
        <v>0</v>
      </c>
      <c r="G400" s="9">
        <v>0</v>
      </c>
      <c r="H400" s="11">
        <v>42135</v>
      </c>
      <c r="I400" s="11">
        <v>42146</v>
      </c>
      <c r="J400">
        <v>180</v>
      </c>
      <c r="K400" s="11">
        <v>42108</v>
      </c>
      <c r="L400" s="11">
        <v>42137</v>
      </c>
      <c r="M400">
        <v>-7</v>
      </c>
    </row>
    <row r="401" spans="1:13" x14ac:dyDescent="0.25">
      <c r="A401" t="str">
        <f t="shared" si="7"/>
        <v>FL-L840.40</v>
      </c>
      <c r="B401" t="s">
        <v>842</v>
      </c>
      <c r="C401" t="s">
        <v>36</v>
      </c>
      <c r="D401">
        <v>10</v>
      </c>
      <c r="E401">
        <v>0</v>
      </c>
      <c r="F401">
        <v>0</v>
      </c>
      <c r="G401" s="9">
        <v>0</v>
      </c>
      <c r="H401" s="11">
        <v>42149</v>
      </c>
      <c r="I401" s="11">
        <v>42160</v>
      </c>
      <c r="J401">
        <v>169</v>
      </c>
      <c r="K401" s="11">
        <v>42122</v>
      </c>
      <c r="L401" s="11">
        <v>42152</v>
      </c>
      <c r="M401">
        <v>-6</v>
      </c>
    </row>
    <row r="402" spans="1:13" x14ac:dyDescent="0.25">
      <c r="A402" t="str">
        <f t="shared" si="7"/>
        <v>FL-L840.50</v>
      </c>
      <c r="B402" t="s">
        <v>843</v>
      </c>
      <c r="C402" t="s">
        <v>37</v>
      </c>
      <c r="D402">
        <v>10</v>
      </c>
      <c r="E402">
        <v>0</v>
      </c>
      <c r="F402">
        <v>0</v>
      </c>
      <c r="G402" s="9">
        <v>0</v>
      </c>
      <c r="H402" s="11">
        <v>42163</v>
      </c>
      <c r="I402" s="11">
        <v>42174</v>
      </c>
      <c r="J402">
        <v>181</v>
      </c>
      <c r="K402" s="11">
        <v>42136</v>
      </c>
      <c r="L402" s="11">
        <v>42166</v>
      </c>
      <c r="M402">
        <v>-6</v>
      </c>
    </row>
    <row r="403" spans="1:13" x14ac:dyDescent="0.25">
      <c r="A403" t="str">
        <f t="shared" si="7"/>
        <v>FL-L840.60</v>
      </c>
      <c r="B403" t="s">
        <v>844</v>
      </c>
      <c r="C403" t="s">
        <v>38</v>
      </c>
      <c r="D403">
        <v>10</v>
      </c>
      <c r="E403">
        <v>0</v>
      </c>
      <c r="F403">
        <v>0</v>
      </c>
      <c r="G403" s="9">
        <v>0</v>
      </c>
      <c r="H403" s="11">
        <v>42177</v>
      </c>
      <c r="I403" s="11">
        <v>42191</v>
      </c>
      <c r="J403">
        <v>169</v>
      </c>
      <c r="K403" s="11">
        <v>42151</v>
      </c>
      <c r="L403" s="11">
        <v>42180</v>
      </c>
      <c r="M403">
        <v>-6</v>
      </c>
    </row>
    <row r="404" spans="1:13" x14ac:dyDescent="0.25">
      <c r="A404" t="str">
        <f t="shared" si="7"/>
        <v>CSA Grade 359 Fittings and Flanges (FL-L841)</v>
      </c>
      <c r="B404" t="s">
        <v>907</v>
      </c>
      <c r="G404" s="9"/>
      <c r="H404" s="11"/>
      <c r="I404" s="11"/>
      <c r="L404" s="11"/>
    </row>
    <row r="405" spans="1:13" x14ac:dyDescent="0.25">
      <c r="A405" t="str">
        <f t="shared" si="7"/>
        <v>FL-L841.00</v>
      </c>
      <c r="B405" t="s">
        <v>845</v>
      </c>
      <c r="C405" t="s">
        <v>511</v>
      </c>
      <c r="D405">
        <v>5</v>
      </c>
      <c r="E405">
        <v>0</v>
      </c>
      <c r="F405">
        <v>0</v>
      </c>
      <c r="G405" s="9">
        <v>0</v>
      </c>
      <c r="H405" s="11">
        <v>42034</v>
      </c>
      <c r="I405" s="11">
        <v>42040</v>
      </c>
      <c r="J405">
        <v>162</v>
      </c>
      <c r="K405" s="11">
        <v>41981</v>
      </c>
      <c r="L405" s="11">
        <v>42040</v>
      </c>
      <c r="M405">
        <v>0</v>
      </c>
    </row>
    <row r="406" spans="1:13" x14ac:dyDescent="0.25">
      <c r="A406" t="str">
        <f t="shared" si="7"/>
        <v>FL-L841.01</v>
      </c>
      <c r="B406" t="s">
        <v>846</v>
      </c>
      <c r="C406" t="s">
        <v>512</v>
      </c>
      <c r="D406">
        <v>5</v>
      </c>
      <c r="E406">
        <v>0</v>
      </c>
      <c r="F406">
        <v>0</v>
      </c>
      <c r="G406" s="9">
        <v>0</v>
      </c>
      <c r="H406" s="11">
        <v>42041</v>
      </c>
      <c r="I406" s="11">
        <v>42047</v>
      </c>
      <c r="J406">
        <v>162</v>
      </c>
      <c r="K406" s="11">
        <v>41988</v>
      </c>
      <c r="L406" s="11">
        <v>42047</v>
      </c>
      <c r="M406">
        <v>0</v>
      </c>
    </row>
    <row r="407" spans="1:13" x14ac:dyDescent="0.25">
      <c r="A407" t="str">
        <f t="shared" si="7"/>
        <v>FL-L841.02</v>
      </c>
      <c r="B407" t="s">
        <v>847</v>
      </c>
      <c r="C407" t="s">
        <v>39</v>
      </c>
      <c r="D407">
        <v>15</v>
      </c>
      <c r="E407">
        <v>0</v>
      </c>
      <c r="F407">
        <v>0</v>
      </c>
      <c r="G407" s="9">
        <v>0</v>
      </c>
      <c r="H407" s="11">
        <v>42048</v>
      </c>
      <c r="I407" s="11">
        <v>42069</v>
      </c>
      <c r="J407">
        <v>162</v>
      </c>
      <c r="K407" s="11">
        <v>42023</v>
      </c>
      <c r="L407" s="11">
        <v>42069</v>
      </c>
      <c r="M407">
        <v>0</v>
      </c>
    </row>
    <row r="408" spans="1:13" x14ac:dyDescent="0.25">
      <c r="A408" t="str">
        <f t="shared" si="7"/>
        <v>FL-L841.03</v>
      </c>
      <c r="B408" t="s">
        <v>848</v>
      </c>
      <c r="C408" t="s">
        <v>513</v>
      </c>
      <c r="D408">
        <v>5</v>
      </c>
      <c r="E408">
        <v>0</v>
      </c>
      <c r="F408">
        <v>0</v>
      </c>
      <c r="G408" s="9">
        <v>0</v>
      </c>
      <c r="H408" s="11">
        <v>42072</v>
      </c>
      <c r="I408" s="11">
        <v>42076</v>
      </c>
      <c r="J408">
        <v>162</v>
      </c>
      <c r="K408" s="11">
        <v>42030</v>
      </c>
      <c r="L408" s="11">
        <v>42076</v>
      </c>
      <c r="M408">
        <v>0</v>
      </c>
    </row>
    <row r="409" spans="1:13" x14ac:dyDescent="0.25">
      <c r="A409" t="str">
        <f t="shared" si="7"/>
        <v>FL-L841.04</v>
      </c>
      <c r="B409" t="s">
        <v>849</v>
      </c>
      <c r="C409" t="s">
        <v>514</v>
      </c>
      <c r="D409">
        <v>25</v>
      </c>
      <c r="E409">
        <v>0</v>
      </c>
      <c r="F409">
        <v>0</v>
      </c>
      <c r="G409" s="9">
        <v>0</v>
      </c>
      <c r="H409" s="11">
        <v>42079</v>
      </c>
      <c r="I409" s="11">
        <v>42114</v>
      </c>
      <c r="J409">
        <v>165</v>
      </c>
      <c r="K409" s="11">
        <v>42066</v>
      </c>
      <c r="L409" s="11">
        <v>42114</v>
      </c>
      <c r="M409">
        <v>0</v>
      </c>
    </row>
    <row r="410" spans="1:13" x14ac:dyDescent="0.25">
      <c r="A410" t="str">
        <f t="shared" si="7"/>
        <v>FL-L841.05</v>
      </c>
      <c r="B410" t="s">
        <v>850</v>
      </c>
      <c r="C410" t="s">
        <v>40</v>
      </c>
      <c r="D410">
        <v>15</v>
      </c>
      <c r="E410">
        <v>16</v>
      </c>
      <c r="F410">
        <v>0</v>
      </c>
      <c r="G410" s="9">
        <v>0</v>
      </c>
      <c r="H410" s="11">
        <v>42079</v>
      </c>
      <c r="I410" s="11">
        <v>42100</v>
      </c>
      <c r="J410">
        <v>162</v>
      </c>
      <c r="K410" s="11">
        <v>42052</v>
      </c>
      <c r="L410" s="11">
        <v>42100</v>
      </c>
      <c r="M410">
        <v>0</v>
      </c>
    </row>
    <row r="411" spans="1:13" x14ac:dyDescent="0.25">
      <c r="A411" t="str">
        <f t="shared" si="7"/>
        <v>FL-L841.06</v>
      </c>
      <c r="B411" t="s">
        <v>851</v>
      </c>
      <c r="C411" t="s">
        <v>515</v>
      </c>
      <c r="D411">
        <v>5</v>
      </c>
      <c r="E411">
        <v>0</v>
      </c>
      <c r="F411">
        <v>0</v>
      </c>
      <c r="G411" s="9">
        <v>0</v>
      </c>
      <c r="H411" s="11">
        <v>42101</v>
      </c>
      <c r="I411" s="11">
        <v>42107</v>
      </c>
      <c r="J411">
        <v>162</v>
      </c>
      <c r="K411" s="11">
        <v>42059</v>
      </c>
      <c r="L411" s="11">
        <v>42107</v>
      </c>
      <c r="M411">
        <v>0</v>
      </c>
    </row>
    <row r="412" spans="1:13" x14ac:dyDescent="0.25">
      <c r="A412" t="str">
        <f t="shared" si="7"/>
        <v>FL-L841.07</v>
      </c>
      <c r="B412" t="s">
        <v>852</v>
      </c>
      <c r="C412" t="s">
        <v>41</v>
      </c>
      <c r="D412">
        <v>10</v>
      </c>
      <c r="E412">
        <v>5</v>
      </c>
      <c r="F412">
        <v>0</v>
      </c>
      <c r="G412" s="9">
        <v>0</v>
      </c>
      <c r="H412" s="11">
        <v>42108</v>
      </c>
      <c r="I412" s="11">
        <v>42121</v>
      </c>
      <c r="J412">
        <v>162</v>
      </c>
      <c r="K412" s="11">
        <v>42073</v>
      </c>
      <c r="L412" s="11">
        <v>42121</v>
      </c>
      <c r="M412">
        <v>0</v>
      </c>
    </row>
    <row r="413" spans="1:13" x14ac:dyDescent="0.25">
      <c r="A413" t="str">
        <f t="shared" si="7"/>
        <v>FL-L841.08</v>
      </c>
      <c r="B413" t="s">
        <v>853</v>
      </c>
      <c r="C413" t="s">
        <v>42</v>
      </c>
      <c r="D413">
        <v>7</v>
      </c>
      <c r="E413">
        <v>0</v>
      </c>
      <c r="F413">
        <v>0</v>
      </c>
      <c r="G413" s="9">
        <v>0</v>
      </c>
      <c r="H413" s="11">
        <v>42115</v>
      </c>
      <c r="I413" s="11">
        <v>42123</v>
      </c>
      <c r="J413">
        <v>165</v>
      </c>
      <c r="K413" s="11">
        <v>42075</v>
      </c>
      <c r="L413" s="11">
        <v>42123</v>
      </c>
      <c r="M413">
        <v>0</v>
      </c>
    </row>
    <row r="414" spans="1:13" x14ac:dyDescent="0.25">
      <c r="A414" t="str">
        <f t="shared" si="7"/>
        <v>FL-L841.09</v>
      </c>
      <c r="B414" t="s">
        <v>854</v>
      </c>
      <c r="C414" t="s">
        <v>516</v>
      </c>
      <c r="D414">
        <v>5</v>
      </c>
      <c r="E414">
        <v>0</v>
      </c>
      <c r="F414">
        <v>0</v>
      </c>
      <c r="G414" s="9">
        <v>0</v>
      </c>
      <c r="H414" s="11">
        <v>42122</v>
      </c>
      <c r="I414" s="11">
        <v>42128</v>
      </c>
      <c r="J414">
        <v>162</v>
      </c>
      <c r="K414" s="11">
        <v>42080</v>
      </c>
      <c r="L414" s="11">
        <v>42128</v>
      </c>
      <c r="M414">
        <v>0</v>
      </c>
    </row>
    <row r="415" spans="1:13" x14ac:dyDescent="0.25">
      <c r="A415" t="str">
        <f t="shared" si="7"/>
        <v>FL-L841.10</v>
      </c>
      <c r="B415" t="s">
        <v>855</v>
      </c>
      <c r="C415" t="s">
        <v>517</v>
      </c>
      <c r="D415">
        <v>10</v>
      </c>
      <c r="E415">
        <v>0</v>
      </c>
      <c r="F415">
        <v>0</v>
      </c>
      <c r="G415" s="9">
        <v>0</v>
      </c>
      <c r="H415" s="11">
        <v>42129</v>
      </c>
      <c r="I415" s="11">
        <v>42143</v>
      </c>
      <c r="J415">
        <v>162</v>
      </c>
      <c r="K415" s="11">
        <v>42094</v>
      </c>
      <c r="L415" s="11">
        <v>42143</v>
      </c>
      <c r="M415">
        <v>0</v>
      </c>
    </row>
    <row r="416" spans="1:13" x14ac:dyDescent="0.25">
      <c r="A416" t="str">
        <f t="shared" si="7"/>
        <v>FL-L841.11</v>
      </c>
      <c r="B416" t="s">
        <v>856</v>
      </c>
      <c r="C416" t="s">
        <v>43</v>
      </c>
      <c r="D416">
        <v>0</v>
      </c>
      <c r="E416">
        <v>0</v>
      </c>
      <c r="F416">
        <v>0</v>
      </c>
      <c r="G416" s="9">
        <v>0</v>
      </c>
      <c r="H416" s="11"/>
      <c r="I416" s="11">
        <v>42143</v>
      </c>
      <c r="J416">
        <v>162</v>
      </c>
      <c r="K416" s="11">
        <v>42094</v>
      </c>
      <c r="L416" s="11">
        <v>42143</v>
      </c>
      <c r="M416">
        <v>0</v>
      </c>
    </row>
    <row r="417" spans="1:13" x14ac:dyDescent="0.25">
      <c r="A417" t="str">
        <f t="shared" si="7"/>
        <v>FL-L841.20</v>
      </c>
      <c r="B417" t="s">
        <v>857</v>
      </c>
      <c r="C417" t="s">
        <v>44</v>
      </c>
      <c r="D417">
        <v>40</v>
      </c>
      <c r="E417">
        <v>0</v>
      </c>
      <c r="F417">
        <v>0</v>
      </c>
      <c r="G417" s="9">
        <v>0</v>
      </c>
      <c r="H417" s="11">
        <v>42144</v>
      </c>
      <c r="I417" s="11">
        <v>42199</v>
      </c>
      <c r="J417">
        <v>174</v>
      </c>
      <c r="K417" s="11">
        <v>42150</v>
      </c>
      <c r="L417" s="11">
        <v>42199</v>
      </c>
      <c r="M417">
        <v>0</v>
      </c>
    </row>
    <row r="418" spans="1:13" x14ac:dyDescent="0.25">
      <c r="A418" t="str">
        <f t="shared" si="7"/>
        <v>FL-L841.30</v>
      </c>
      <c r="B418" t="s">
        <v>858</v>
      </c>
      <c r="C418" t="s">
        <v>45</v>
      </c>
      <c r="D418">
        <v>10</v>
      </c>
      <c r="E418">
        <v>0</v>
      </c>
      <c r="F418">
        <v>0</v>
      </c>
      <c r="G418" s="9">
        <v>0</v>
      </c>
      <c r="H418" s="11">
        <v>42144</v>
      </c>
      <c r="I418" s="11">
        <v>42157</v>
      </c>
      <c r="J418">
        <v>173</v>
      </c>
      <c r="K418" s="11">
        <v>42108</v>
      </c>
      <c r="L418" s="11">
        <v>42157</v>
      </c>
      <c r="M418">
        <v>0</v>
      </c>
    </row>
    <row r="419" spans="1:13" x14ac:dyDescent="0.25">
      <c r="A419" t="str">
        <f t="shared" si="7"/>
        <v>FL-L841.40</v>
      </c>
      <c r="B419" t="s">
        <v>859</v>
      </c>
      <c r="C419" t="s">
        <v>46</v>
      </c>
      <c r="D419">
        <v>10</v>
      </c>
      <c r="E419">
        <v>0</v>
      </c>
      <c r="F419">
        <v>0</v>
      </c>
      <c r="G419" s="9">
        <v>0</v>
      </c>
      <c r="H419" s="11">
        <v>42158</v>
      </c>
      <c r="I419" s="11">
        <v>42171</v>
      </c>
      <c r="J419">
        <v>162</v>
      </c>
      <c r="K419" s="11">
        <v>42122</v>
      </c>
      <c r="L419" s="11">
        <v>42171</v>
      </c>
      <c r="M419">
        <v>0</v>
      </c>
    </row>
    <row r="420" spans="1:13" x14ac:dyDescent="0.25">
      <c r="A420" t="str">
        <f t="shared" si="7"/>
        <v>FL-L841.50</v>
      </c>
      <c r="B420" t="s">
        <v>860</v>
      </c>
      <c r="C420" t="s">
        <v>47</v>
      </c>
      <c r="D420">
        <v>10</v>
      </c>
      <c r="E420">
        <v>0</v>
      </c>
      <c r="F420">
        <v>0</v>
      </c>
      <c r="G420" s="9">
        <v>0</v>
      </c>
      <c r="H420" s="11">
        <v>42172</v>
      </c>
      <c r="I420" s="11">
        <v>42185</v>
      </c>
      <c r="J420">
        <v>174</v>
      </c>
      <c r="K420" s="11">
        <v>42136</v>
      </c>
      <c r="L420" s="11">
        <v>42185</v>
      </c>
      <c r="M420">
        <v>0</v>
      </c>
    </row>
    <row r="421" spans="1:13" x14ac:dyDescent="0.25">
      <c r="A421" t="str">
        <f t="shared" si="7"/>
        <v>FL-L841.60</v>
      </c>
      <c r="B421" t="s">
        <v>861</v>
      </c>
      <c r="C421" t="s">
        <v>48</v>
      </c>
      <c r="D421">
        <v>10</v>
      </c>
      <c r="E421">
        <v>0</v>
      </c>
      <c r="F421">
        <v>0</v>
      </c>
      <c r="G421" s="9">
        <v>0</v>
      </c>
      <c r="H421" s="11">
        <v>42187</v>
      </c>
      <c r="I421" s="11">
        <v>42200</v>
      </c>
      <c r="J421">
        <v>162</v>
      </c>
      <c r="K421" s="11">
        <v>42151</v>
      </c>
      <c r="L421" s="11">
        <v>42200</v>
      </c>
      <c r="M421">
        <v>0</v>
      </c>
    </row>
    <row r="422" spans="1:13" x14ac:dyDescent="0.25">
      <c r="A422" t="str">
        <f t="shared" si="7"/>
        <v>ERW Induction Bends (FL-L842)</v>
      </c>
      <c r="B422" t="s">
        <v>896</v>
      </c>
      <c r="G422" s="9"/>
      <c r="H422" s="11"/>
      <c r="I422" s="11"/>
      <c r="K422" s="11"/>
      <c r="L422" s="11"/>
    </row>
    <row r="423" spans="1:13" x14ac:dyDescent="0.25">
      <c r="A423" t="str">
        <f t="shared" si="7"/>
        <v>FL-L842.00</v>
      </c>
      <c r="B423" t="s">
        <v>862</v>
      </c>
      <c r="C423" t="s">
        <v>518</v>
      </c>
      <c r="D423">
        <v>5</v>
      </c>
      <c r="E423">
        <v>0</v>
      </c>
      <c r="F423">
        <v>0</v>
      </c>
      <c r="G423" s="9">
        <v>0</v>
      </c>
      <c r="H423" s="11">
        <v>42069</v>
      </c>
      <c r="I423" s="11">
        <v>42075</v>
      </c>
      <c r="J423">
        <v>126</v>
      </c>
      <c r="K423" s="11">
        <v>42044</v>
      </c>
      <c r="L423" s="11">
        <v>42075</v>
      </c>
      <c r="M423">
        <v>0</v>
      </c>
    </row>
    <row r="424" spans="1:13" x14ac:dyDescent="0.25">
      <c r="A424" t="str">
        <f t="shared" si="7"/>
        <v>FL-L842.01</v>
      </c>
      <c r="B424" t="s">
        <v>863</v>
      </c>
      <c r="C424" t="s">
        <v>519</v>
      </c>
      <c r="D424">
        <v>5</v>
      </c>
      <c r="E424">
        <v>0</v>
      </c>
      <c r="F424">
        <v>0</v>
      </c>
      <c r="G424" s="9">
        <v>0</v>
      </c>
      <c r="H424" s="11">
        <v>42076</v>
      </c>
      <c r="I424" s="11">
        <v>42082</v>
      </c>
      <c r="J424">
        <v>126</v>
      </c>
      <c r="K424" s="11">
        <v>42052</v>
      </c>
      <c r="L424" s="11">
        <v>42082</v>
      </c>
      <c r="M424">
        <v>0</v>
      </c>
    </row>
    <row r="425" spans="1:13" x14ac:dyDescent="0.25">
      <c r="A425" t="str">
        <f t="shared" si="7"/>
        <v>FL-L842.02</v>
      </c>
      <c r="B425" t="s">
        <v>864</v>
      </c>
      <c r="C425" t="s">
        <v>49</v>
      </c>
      <c r="D425">
        <v>15</v>
      </c>
      <c r="E425">
        <v>0</v>
      </c>
      <c r="F425">
        <v>0</v>
      </c>
      <c r="G425" s="9">
        <v>0</v>
      </c>
      <c r="H425" s="11">
        <v>42083</v>
      </c>
      <c r="I425" s="11">
        <v>42104</v>
      </c>
      <c r="J425">
        <v>126</v>
      </c>
      <c r="K425" s="11">
        <v>42073</v>
      </c>
      <c r="L425" s="11">
        <v>42104</v>
      </c>
      <c r="M425">
        <v>0</v>
      </c>
    </row>
    <row r="426" spans="1:13" x14ac:dyDescent="0.25">
      <c r="A426" t="str">
        <f t="shared" si="7"/>
        <v>FL-L842.03</v>
      </c>
      <c r="B426" t="s">
        <v>865</v>
      </c>
      <c r="C426" t="s">
        <v>520</v>
      </c>
      <c r="D426">
        <v>5</v>
      </c>
      <c r="E426">
        <v>0</v>
      </c>
      <c r="F426">
        <v>0</v>
      </c>
      <c r="G426" s="9">
        <v>0</v>
      </c>
      <c r="H426" s="11">
        <v>42107</v>
      </c>
      <c r="I426" s="11">
        <v>42111</v>
      </c>
      <c r="J426">
        <v>126</v>
      </c>
      <c r="K426" s="11">
        <v>42080</v>
      </c>
      <c r="L426" s="11">
        <v>42111</v>
      </c>
      <c r="M426">
        <v>0</v>
      </c>
    </row>
    <row r="427" spans="1:13" x14ac:dyDescent="0.25">
      <c r="A427" t="str">
        <f t="shared" si="7"/>
        <v>FL-L842.04</v>
      </c>
      <c r="B427" t="s">
        <v>866</v>
      </c>
      <c r="C427" t="s">
        <v>521</v>
      </c>
      <c r="D427">
        <v>25</v>
      </c>
      <c r="E427">
        <v>0</v>
      </c>
      <c r="F427">
        <v>0</v>
      </c>
      <c r="G427" s="9">
        <v>0</v>
      </c>
      <c r="H427" s="11">
        <v>42114</v>
      </c>
      <c r="I427" s="11">
        <v>42149</v>
      </c>
      <c r="J427">
        <v>139</v>
      </c>
      <c r="K427" s="11">
        <v>42116</v>
      </c>
      <c r="L427" s="11">
        <v>42149</v>
      </c>
      <c r="M427">
        <v>0</v>
      </c>
    </row>
    <row r="428" spans="1:13" x14ac:dyDescent="0.25">
      <c r="A428" t="str">
        <f t="shared" si="7"/>
        <v>FL-L842.05</v>
      </c>
      <c r="B428" t="s">
        <v>867</v>
      </c>
      <c r="C428" t="s">
        <v>50</v>
      </c>
      <c r="D428">
        <v>15</v>
      </c>
      <c r="E428">
        <v>16</v>
      </c>
      <c r="F428">
        <v>0</v>
      </c>
      <c r="G428" s="9">
        <v>0</v>
      </c>
      <c r="H428" s="11">
        <v>42114</v>
      </c>
      <c r="I428" s="11">
        <v>42132</v>
      </c>
      <c r="J428">
        <v>126</v>
      </c>
      <c r="K428" s="11">
        <v>42102</v>
      </c>
      <c r="L428" s="11">
        <v>42132</v>
      </c>
      <c r="M428">
        <v>0</v>
      </c>
    </row>
    <row r="429" spans="1:13" x14ac:dyDescent="0.25">
      <c r="A429" t="str">
        <f t="shared" si="7"/>
        <v>FL-L842.06</v>
      </c>
      <c r="B429" t="s">
        <v>868</v>
      </c>
      <c r="C429" t="s">
        <v>522</v>
      </c>
      <c r="D429">
        <v>5</v>
      </c>
      <c r="E429">
        <v>0</v>
      </c>
      <c r="F429">
        <v>0</v>
      </c>
      <c r="G429" s="9">
        <v>0</v>
      </c>
      <c r="H429" s="11">
        <v>42135</v>
      </c>
      <c r="I429" s="11">
        <v>42139</v>
      </c>
      <c r="J429">
        <v>126</v>
      </c>
      <c r="K429" s="11">
        <v>42109</v>
      </c>
      <c r="L429" s="11">
        <v>42139</v>
      </c>
      <c r="M429">
        <v>0</v>
      </c>
    </row>
    <row r="430" spans="1:13" x14ac:dyDescent="0.25">
      <c r="A430" t="str">
        <f t="shared" si="7"/>
        <v>FL-L842.07</v>
      </c>
      <c r="B430" t="s">
        <v>869</v>
      </c>
      <c r="C430" t="s">
        <v>51</v>
      </c>
      <c r="D430">
        <v>10</v>
      </c>
      <c r="E430">
        <v>5</v>
      </c>
      <c r="F430">
        <v>0</v>
      </c>
      <c r="G430" s="9">
        <v>0</v>
      </c>
      <c r="H430" s="11">
        <v>42143</v>
      </c>
      <c r="I430" s="11">
        <v>42156</v>
      </c>
      <c r="J430">
        <v>126</v>
      </c>
      <c r="K430" s="11">
        <v>42123</v>
      </c>
      <c r="L430" s="11">
        <v>42156</v>
      </c>
      <c r="M430">
        <v>0</v>
      </c>
    </row>
    <row r="431" spans="1:13" x14ac:dyDescent="0.25">
      <c r="A431" t="str">
        <f t="shared" si="7"/>
        <v>FL-L842.08</v>
      </c>
      <c r="B431" t="s">
        <v>870</v>
      </c>
      <c r="C431" t="s">
        <v>52</v>
      </c>
      <c r="D431">
        <v>7</v>
      </c>
      <c r="E431">
        <v>0</v>
      </c>
      <c r="F431">
        <v>0</v>
      </c>
      <c r="G431" s="9">
        <v>0</v>
      </c>
      <c r="H431" s="11">
        <v>42150</v>
      </c>
      <c r="I431" s="11">
        <v>42158</v>
      </c>
      <c r="J431">
        <v>139</v>
      </c>
      <c r="K431" s="11">
        <v>42125</v>
      </c>
      <c r="L431" s="11">
        <v>42158</v>
      </c>
      <c r="M431">
        <v>0</v>
      </c>
    </row>
    <row r="432" spans="1:13" x14ac:dyDescent="0.25">
      <c r="A432" t="str">
        <f t="shared" si="7"/>
        <v>FL-L842.09</v>
      </c>
      <c r="B432" t="s">
        <v>871</v>
      </c>
      <c r="C432" t="s">
        <v>523</v>
      </c>
      <c r="D432">
        <v>5</v>
      </c>
      <c r="E432">
        <v>0</v>
      </c>
      <c r="F432">
        <v>0</v>
      </c>
      <c r="G432" s="9">
        <v>0</v>
      </c>
      <c r="H432" s="11">
        <v>42157</v>
      </c>
      <c r="I432" s="11">
        <v>42163</v>
      </c>
      <c r="J432">
        <v>126</v>
      </c>
      <c r="K432" s="11">
        <v>42130</v>
      </c>
      <c r="L432" s="11">
        <v>42163</v>
      </c>
      <c r="M432">
        <v>0</v>
      </c>
    </row>
    <row r="433" spans="1:13" x14ac:dyDescent="0.25">
      <c r="A433" t="str">
        <f t="shared" si="7"/>
        <v>FL-L842.10</v>
      </c>
      <c r="B433" t="s">
        <v>872</v>
      </c>
      <c r="C433" t="s">
        <v>524</v>
      </c>
      <c r="D433">
        <v>10</v>
      </c>
      <c r="E433">
        <v>0</v>
      </c>
      <c r="F433">
        <v>0</v>
      </c>
      <c r="G433" s="9">
        <v>0</v>
      </c>
      <c r="H433" s="11">
        <v>42164</v>
      </c>
      <c r="I433" s="11">
        <v>42177</v>
      </c>
      <c r="J433">
        <v>126</v>
      </c>
      <c r="K433" s="11">
        <v>42145</v>
      </c>
      <c r="L433" s="11">
        <v>42177</v>
      </c>
      <c r="M433">
        <v>0</v>
      </c>
    </row>
    <row r="434" spans="1:13" x14ac:dyDescent="0.25">
      <c r="A434" t="str">
        <f t="shared" si="7"/>
        <v>FL-L842.11</v>
      </c>
      <c r="B434" t="s">
        <v>873</v>
      </c>
      <c r="C434" t="s">
        <v>53</v>
      </c>
      <c r="D434">
        <v>0</v>
      </c>
      <c r="E434">
        <v>0</v>
      </c>
      <c r="F434">
        <v>0</v>
      </c>
      <c r="G434" s="9">
        <v>0</v>
      </c>
      <c r="H434" s="11"/>
      <c r="I434" s="11">
        <v>42177</v>
      </c>
      <c r="J434">
        <v>126</v>
      </c>
      <c r="K434" s="11">
        <v>42145</v>
      </c>
      <c r="L434" s="11">
        <v>42177</v>
      </c>
      <c r="M434">
        <v>0</v>
      </c>
    </row>
    <row r="435" spans="1:13" x14ac:dyDescent="0.25">
      <c r="A435" t="str">
        <f t="shared" si="7"/>
        <v>FL-L842.30</v>
      </c>
      <c r="B435" t="s">
        <v>874</v>
      </c>
      <c r="C435" t="s">
        <v>55</v>
      </c>
      <c r="D435">
        <v>10</v>
      </c>
      <c r="E435">
        <v>0</v>
      </c>
      <c r="F435">
        <v>0</v>
      </c>
      <c r="G435" s="9">
        <v>0</v>
      </c>
      <c r="H435" s="11">
        <v>42178</v>
      </c>
      <c r="I435" s="11">
        <v>42191</v>
      </c>
      <c r="J435">
        <v>149</v>
      </c>
      <c r="K435" s="11">
        <v>42159</v>
      </c>
      <c r="L435" s="11">
        <v>42191</v>
      </c>
      <c r="M435">
        <v>0</v>
      </c>
    </row>
    <row r="436" spans="1:13" x14ac:dyDescent="0.25">
      <c r="A436" t="str">
        <f t="shared" si="7"/>
        <v>FL-L842.40</v>
      </c>
      <c r="B436" t="s">
        <v>875</v>
      </c>
      <c r="C436" t="s">
        <v>56</v>
      </c>
      <c r="D436">
        <v>10</v>
      </c>
      <c r="E436">
        <v>0</v>
      </c>
      <c r="F436">
        <v>0</v>
      </c>
      <c r="G436" s="9">
        <v>0</v>
      </c>
      <c r="H436" s="11">
        <v>42192</v>
      </c>
      <c r="I436" s="11">
        <v>42205</v>
      </c>
      <c r="J436">
        <v>139</v>
      </c>
      <c r="K436" s="11">
        <v>42173</v>
      </c>
      <c r="L436" s="11">
        <v>42205</v>
      </c>
      <c r="M436">
        <v>0</v>
      </c>
    </row>
    <row r="437" spans="1:13" x14ac:dyDescent="0.25">
      <c r="A437" t="str">
        <f t="shared" si="7"/>
        <v>FL-L842.50</v>
      </c>
      <c r="B437" t="s">
        <v>876</v>
      </c>
      <c r="C437" t="s">
        <v>57</v>
      </c>
      <c r="D437">
        <v>10</v>
      </c>
      <c r="E437">
        <v>0</v>
      </c>
      <c r="F437">
        <v>0</v>
      </c>
      <c r="G437" s="9">
        <v>0</v>
      </c>
      <c r="H437" s="11">
        <v>42206</v>
      </c>
      <c r="I437" s="11">
        <v>42219</v>
      </c>
      <c r="J437">
        <v>150</v>
      </c>
      <c r="K437" s="11">
        <v>42187</v>
      </c>
      <c r="L437" s="11">
        <v>42219</v>
      </c>
      <c r="M437">
        <v>0</v>
      </c>
    </row>
    <row r="438" spans="1:13" x14ac:dyDescent="0.25">
      <c r="A438" t="str">
        <f t="shared" si="7"/>
        <v>FL-L842.60</v>
      </c>
      <c r="B438" t="s">
        <v>877</v>
      </c>
      <c r="C438" t="s">
        <v>58</v>
      </c>
      <c r="D438">
        <v>10</v>
      </c>
      <c r="E438">
        <v>0</v>
      </c>
      <c r="F438">
        <v>0</v>
      </c>
      <c r="G438" s="9">
        <v>0</v>
      </c>
      <c r="H438" s="11">
        <v>42220</v>
      </c>
      <c r="I438" s="11">
        <v>42233</v>
      </c>
      <c r="J438">
        <v>140</v>
      </c>
      <c r="K438" s="11">
        <v>42201</v>
      </c>
      <c r="L438" s="11">
        <v>42233</v>
      </c>
      <c r="M438">
        <v>0</v>
      </c>
    </row>
    <row r="439" spans="1:13" x14ac:dyDescent="0.25">
      <c r="A439" t="str">
        <f t="shared" ref="A439:A457" si="8">TRIM(B439)</f>
        <v>FL-L842.20</v>
      </c>
      <c r="B439" t="s">
        <v>878</v>
      </c>
      <c r="C439" t="s">
        <v>54</v>
      </c>
      <c r="D439">
        <v>60</v>
      </c>
      <c r="E439">
        <v>0</v>
      </c>
      <c r="F439">
        <v>0</v>
      </c>
      <c r="G439" s="9">
        <v>0</v>
      </c>
      <c r="H439" s="11">
        <v>42349</v>
      </c>
      <c r="I439" s="11">
        <v>42432</v>
      </c>
      <c r="J439">
        <v>7</v>
      </c>
      <c r="K439" s="11">
        <v>42313</v>
      </c>
      <c r="L439" s="11">
        <v>42431</v>
      </c>
      <c r="M439">
        <v>-1</v>
      </c>
    </row>
    <row r="440" spans="1:13" x14ac:dyDescent="0.25">
      <c r="A440" t="str">
        <f t="shared" si="8"/>
        <v>Pre-Insulated Pipe Supports (FL-L850)</v>
      </c>
      <c r="B440" t="s">
        <v>897</v>
      </c>
      <c r="G440" s="9"/>
      <c r="H440" s="11"/>
      <c r="I440" s="11"/>
      <c r="K440" s="11"/>
      <c r="L440" s="11"/>
    </row>
    <row r="441" spans="1:13" x14ac:dyDescent="0.25">
      <c r="A441" t="str">
        <f t="shared" si="8"/>
        <v>FL-L850.00</v>
      </c>
      <c r="B441" t="s">
        <v>879</v>
      </c>
      <c r="C441" t="s">
        <v>525</v>
      </c>
      <c r="D441">
        <v>5</v>
      </c>
      <c r="E441">
        <v>0</v>
      </c>
      <c r="F441">
        <v>0</v>
      </c>
      <c r="G441" s="9">
        <v>0</v>
      </c>
      <c r="H441" s="11">
        <v>42032</v>
      </c>
      <c r="I441" s="11">
        <v>42038</v>
      </c>
      <c r="J441">
        <v>83</v>
      </c>
      <c r="K441" s="11">
        <v>41960</v>
      </c>
      <c r="L441" s="11">
        <v>42046</v>
      </c>
      <c r="M441">
        <v>6</v>
      </c>
    </row>
    <row r="442" spans="1:13" x14ac:dyDescent="0.25">
      <c r="A442" t="str">
        <f t="shared" si="8"/>
        <v>FL-L850.01</v>
      </c>
      <c r="B442" t="s">
        <v>880</v>
      </c>
      <c r="C442" t="s">
        <v>526</v>
      </c>
      <c r="D442">
        <v>5</v>
      </c>
      <c r="E442">
        <v>0</v>
      </c>
      <c r="F442">
        <v>0</v>
      </c>
      <c r="G442" s="9">
        <v>0</v>
      </c>
      <c r="H442" s="11">
        <v>42039</v>
      </c>
      <c r="I442" s="11">
        <v>42045</v>
      </c>
      <c r="J442">
        <v>83</v>
      </c>
      <c r="K442" s="11">
        <v>41967</v>
      </c>
      <c r="L442" s="11">
        <v>42054</v>
      </c>
      <c r="M442">
        <v>6</v>
      </c>
    </row>
    <row r="443" spans="1:13" x14ac:dyDescent="0.25">
      <c r="A443" t="str">
        <f t="shared" si="8"/>
        <v>FL-L850.02</v>
      </c>
      <c r="B443" t="s">
        <v>881</v>
      </c>
      <c r="C443" t="s">
        <v>59</v>
      </c>
      <c r="D443">
        <v>15</v>
      </c>
      <c r="E443">
        <v>0</v>
      </c>
      <c r="F443">
        <v>0</v>
      </c>
      <c r="G443" s="9">
        <v>0</v>
      </c>
      <c r="H443" s="11">
        <v>42046</v>
      </c>
      <c r="I443" s="11">
        <v>42067</v>
      </c>
      <c r="J443">
        <v>83</v>
      </c>
      <c r="K443" s="11">
        <v>41988</v>
      </c>
      <c r="L443" s="11">
        <v>42075</v>
      </c>
      <c r="M443">
        <v>6</v>
      </c>
    </row>
    <row r="444" spans="1:13" x14ac:dyDescent="0.25">
      <c r="A444" t="str">
        <f t="shared" si="8"/>
        <v>FL-L850.03</v>
      </c>
      <c r="B444" t="s">
        <v>882</v>
      </c>
      <c r="C444" t="s">
        <v>527</v>
      </c>
      <c r="D444">
        <v>5</v>
      </c>
      <c r="E444">
        <v>0</v>
      </c>
      <c r="F444">
        <v>0</v>
      </c>
      <c r="G444" s="9">
        <v>0</v>
      </c>
      <c r="H444" s="11">
        <v>42068</v>
      </c>
      <c r="I444" s="11">
        <v>42074</v>
      </c>
      <c r="J444">
        <v>83</v>
      </c>
      <c r="K444" s="11">
        <v>42009</v>
      </c>
      <c r="L444" s="11">
        <v>42082</v>
      </c>
      <c r="M444">
        <v>6</v>
      </c>
    </row>
    <row r="445" spans="1:13" x14ac:dyDescent="0.25">
      <c r="A445" t="str">
        <f t="shared" si="8"/>
        <v>FL-L850.04</v>
      </c>
      <c r="B445" t="s">
        <v>883</v>
      </c>
      <c r="C445" t="s">
        <v>528</v>
      </c>
      <c r="D445">
        <v>25</v>
      </c>
      <c r="E445">
        <v>0</v>
      </c>
      <c r="F445">
        <v>0</v>
      </c>
      <c r="G445" s="9">
        <v>0</v>
      </c>
      <c r="H445" s="11">
        <v>42075</v>
      </c>
      <c r="I445" s="11">
        <v>42110</v>
      </c>
      <c r="J445">
        <v>86</v>
      </c>
      <c r="K445" s="11">
        <v>42044</v>
      </c>
      <c r="L445" s="11">
        <v>42118</v>
      </c>
      <c r="M445">
        <v>6</v>
      </c>
    </row>
    <row r="446" spans="1:13" x14ac:dyDescent="0.25">
      <c r="A446" t="str">
        <f t="shared" si="8"/>
        <v>FL-L850.05</v>
      </c>
      <c r="B446" t="s">
        <v>884</v>
      </c>
      <c r="C446" t="s">
        <v>60</v>
      </c>
      <c r="D446">
        <v>15</v>
      </c>
      <c r="E446">
        <v>16</v>
      </c>
      <c r="F446">
        <v>0</v>
      </c>
      <c r="G446" s="9">
        <v>0</v>
      </c>
      <c r="H446" s="11">
        <v>42075</v>
      </c>
      <c r="I446" s="11">
        <v>42095</v>
      </c>
      <c r="J446">
        <v>83</v>
      </c>
      <c r="K446" s="11">
        <v>42030</v>
      </c>
      <c r="L446" s="11">
        <v>42104</v>
      </c>
      <c r="M446">
        <v>6</v>
      </c>
    </row>
    <row r="447" spans="1:13" x14ac:dyDescent="0.25">
      <c r="A447" t="str">
        <f t="shared" si="8"/>
        <v>FL-L850.06</v>
      </c>
      <c r="B447" t="s">
        <v>885</v>
      </c>
      <c r="C447" t="s">
        <v>529</v>
      </c>
      <c r="D447">
        <v>5</v>
      </c>
      <c r="E447">
        <v>0</v>
      </c>
      <c r="F447">
        <v>0</v>
      </c>
      <c r="G447" s="9">
        <v>0</v>
      </c>
      <c r="H447" s="11">
        <v>42096</v>
      </c>
      <c r="I447" s="11">
        <v>42103</v>
      </c>
      <c r="J447">
        <v>83</v>
      </c>
      <c r="K447" s="11">
        <v>42037</v>
      </c>
      <c r="L447" s="11">
        <v>42111</v>
      </c>
      <c r="M447">
        <v>6</v>
      </c>
    </row>
    <row r="448" spans="1:13" x14ac:dyDescent="0.25">
      <c r="A448" t="str">
        <f t="shared" si="8"/>
        <v>FL-L850.07</v>
      </c>
      <c r="B448" t="s">
        <v>886</v>
      </c>
      <c r="C448" t="s">
        <v>61</v>
      </c>
      <c r="D448">
        <v>10</v>
      </c>
      <c r="E448">
        <v>5</v>
      </c>
      <c r="F448">
        <v>0</v>
      </c>
      <c r="G448" s="9">
        <v>0</v>
      </c>
      <c r="H448" s="11">
        <v>42104</v>
      </c>
      <c r="I448" s="11">
        <v>42117</v>
      </c>
      <c r="J448">
        <v>83</v>
      </c>
      <c r="K448" s="11">
        <v>42052</v>
      </c>
      <c r="L448" s="11">
        <v>42125</v>
      </c>
      <c r="M448">
        <v>6</v>
      </c>
    </row>
    <row r="449" spans="1:13" x14ac:dyDescent="0.25">
      <c r="A449" t="str">
        <f t="shared" si="8"/>
        <v>FL-L850.08</v>
      </c>
      <c r="B449" t="s">
        <v>887</v>
      </c>
      <c r="C449" t="s">
        <v>62</v>
      </c>
      <c r="D449">
        <v>7</v>
      </c>
      <c r="E449">
        <v>0</v>
      </c>
      <c r="F449">
        <v>0</v>
      </c>
      <c r="G449" s="9">
        <v>0</v>
      </c>
      <c r="H449" s="11">
        <v>42111</v>
      </c>
      <c r="I449" s="11">
        <v>42121</v>
      </c>
      <c r="J449">
        <v>86</v>
      </c>
      <c r="K449" s="11">
        <v>42054</v>
      </c>
      <c r="L449" s="11">
        <v>42129</v>
      </c>
      <c r="M449">
        <v>6</v>
      </c>
    </row>
    <row r="450" spans="1:13" x14ac:dyDescent="0.25">
      <c r="A450" t="str">
        <f t="shared" si="8"/>
        <v>FL-L850.09</v>
      </c>
      <c r="B450" t="s">
        <v>888</v>
      </c>
      <c r="C450" t="s">
        <v>530</v>
      </c>
      <c r="D450">
        <v>5</v>
      </c>
      <c r="E450">
        <v>0</v>
      </c>
      <c r="F450">
        <v>0</v>
      </c>
      <c r="G450" s="9">
        <v>0</v>
      </c>
      <c r="H450" s="11">
        <v>42118</v>
      </c>
      <c r="I450" s="11">
        <v>42124</v>
      </c>
      <c r="J450">
        <v>83</v>
      </c>
      <c r="K450" s="11">
        <v>42059</v>
      </c>
      <c r="L450" s="11">
        <v>42132</v>
      </c>
      <c r="M450">
        <v>6</v>
      </c>
    </row>
    <row r="451" spans="1:13" x14ac:dyDescent="0.25">
      <c r="A451" t="str">
        <f t="shared" si="8"/>
        <v>FL-L850.10</v>
      </c>
      <c r="B451" t="s">
        <v>889</v>
      </c>
      <c r="C451" t="s">
        <v>531</v>
      </c>
      <c r="D451">
        <v>10</v>
      </c>
      <c r="E451">
        <v>0</v>
      </c>
      <c r="F451">
        <v>0</v>
      </c>
      <c r="G451" s="9">
        <v>0</v>
      </c>
      <c r="H451" s="11">
        <v>42125</v>
      </c>
      <c r="I451" s="11">
        <v>42138</v>
      </c>
      <c r="J451">
        <v>83</v>
      </c>
      <c r="K451" s="11">
        <v>42073</v>
      </c>
      <c r="L451" s="11">
        <v>42149</v>
      </c>
      <c r="M451">
        <v>6</v>
      </c>
    </row>
    <row r="452" spans="1:13" x14ac:dyDescent="0.25">
      <c r="A452" t="str">
        <f t="shared" si="8"/>
        <v>FL-L850.11</v>
      </c>
      <c r="B452" t="s">
        <v>890</v>
      </c>
      <c r="C452" t="s">
        <v>63</v>
      </c>
      <c r="D452">
        <v>0</v>
      </c>
      <c r="E452">
        <v>0</v>
      </c>
      <c r="F452">
        <v>0</v>
      </c>
      <c r="G452" s="9">
        <v>0</v>
      </c>
      <c r="H452" s="11"/>
      <c r="I452" s="11">
        <v>42138</v>
      </c>
      <c r="J452">
        <v>83</v>
      </c>
      <c r="K452" s="11">
        <v>42073</v>
      </c>
      <c r="L452" s="11">
        <v>42149</v>
      </c>
      <c r="M452">
        <v>6</v>
      </c>
    </row>
    <row r="453" spans="1:13" x14ac:dyDescent="0.25">
      <c r="A453" t="str">
        <f t="shared" si="8"/>
        <v>FL-L850.20</v>
      </c>
      <c r="B453" t="s">
        <v>891</v>
      </c>
      <c r="C453" t="s">
        <v>64</v>
      </c>
      <c r="D453">
        <v>130</v>
      </c>
      <c r="E453">
        <v>0</v>
      </c>
      <c r="F453">
        <v>0</v>
      </c>
      <c r="G453" s="9">
        <v>0</v>
      </c>
      <c r="H453" s="11">
        <v>42139</v>
      </c>
      <c r="I453" s="11">
        <v>42320</v>
      </c>
      <c r="J453">
        <v>87</v>
      </c>
      <c r="K453" s="11">
        <v>42255</v>
      </c>
      <c r="L453" s="11">
        <v>42331</v>
      </c>
      <c r="M453">
        <v>7</v>
      </c>
    </row>
    <row r="454" spans="1:13" x14ac:dyDescent="0.25">
      <c r="A454" t="str">
        <f t="shared" si="8"/>
        <v>FL-L850.30</v>
      </c>
      <c r="B454" t="s">
        <v>892</v>
      </c>
      <c r="C454" t="s">
        <v>65</v>
      </c>
      <c r="D454">
        <v>10</v>
      </c>
      <c r="E454">
        <v>0</v>
      </c>
      <c r="F454">
        <v>0</v>
      </c>
      <c r="G454" s="9">
        <v>0</v>
      </c>
      <c r="H454" s="11">
        <v>42139</v>
      </c>
      <c r="I454" s="11">
        <v>42152</v>
      </c>
      <c r="J454">
        <v>176</v>
      </c>
      <c r="K454" s="11">
        <v>42087</v>
      </c>
      <c r="L454" s="11">
        <v>42163</v>
      </c>
      <c r="M454">
        <v>7</v>
      </c>
    </row>
    <row r="455" spans="1:13" x14ac:dyDescent="0.25">
      <c r="A455" t="str">
        <f t="shared" si="8"/>
        <v>FL-L850.40</v>
      </c>
      <c r="B455" t="s">
        <v>893</v>
      </c>
      <c r="C455" t="s">
        <v>66</v>
      </c>
      <c r="D455">
        <v>10</v>
      </c>
      <c r="E455">
        <v>5</v>
      </c>
      <c r="F455">
        <v>0</v>
      </c>
      <c r="G455" s="9">
        <v>0</v>
      </c>
      <c r="H455" s="11">
        <v>42153</v>
      </c>
      <c r="I455" s="11">
        <v>42166</v>
      </c>
      <c r="J455">
        <v>165</v>
      </c>
      <c r="K455" s="11">
        <v>42102</v>
      </c>
      <c r="L455" s="11">
        <v>42177</v>
      </c>
      <c r="M455">
        <v>7</v>
      </c>
    </row>
    <row r="456" spans="1:13" x14ac:dyDescent="0.25">
      <c r="A456" t="str">
        <f t="shared" si="8"/>
        <v>FL-L850.50</v>
      </c>
      <c r="B456" t="s">
        <v>894</v>
      </c>
      <c r="C456" t="s">
        <v>67</v>
      </c>
      <c r="D456">
        <v>10</v>
      </c>
      <c r="E456">
        <v>0</v>
      </c>
      <c r="F456">
        <v>0</v>
      </c>
      <c r="G456" s="9">
        <v>0</v>
      </c>
      <c r="H456" s="11">
        <v>42167</v>
      </c>
      <c r="I456" s="11">
        <v>42180</v>
      </c>
      <c r="J456">
        <v>177</v>
      </c>
      <c r="K456" s="11">
        <v>42116</v>
      </c>
      <c r="L456" s="11">
        <v>42191</v>
      </c>
      <c r="M456">
        <v>7</v>
      </c>
    </row>
    <row r="457" spans="1:13" x14ac:dyDescent="0.25">
      <c r="A457" t="str">
        <f t="shared" si="8"/>
        <v>FL-L850.60</v>
      </c>
      <c r="B457" t="s">
        <v>895</v>
      </c>
      <c r="C457" t="s">
        <v>68</v>
      </c>
      <c r="D457">
        <v>10</v>
      </c>
      <c r="E457">
        <v>0</v>
      </c>
      <c r="F457">
        <v>0</v>
      </c>
      <c r="G457" s="9">
        <v>0</v>
      </c>
      <c r="H457" s="11">
        <v>42181</v>
      </c>
      <c r="I457" s="11">
        <v>42195</v>
      </c>
      <c r="J457">
        <v>165</v>
      </c>
      <c r="K457" s="11">
        <v>42130</v>
      </c>
      <c r="L457" s="11">
        <v>42205</v>
      </c>
      <c r="M457">
        <v>6</v>
      </c>
    </row>
  </sheetData>
  <autoFilter ref="A1:M457"/>
  <pageMargins left="0.31496062992125984" right="0.31496062992125984" top="0.74803149606299213" bottom="0.74803149606299213" header="0.31496062992125984" footer="0.31496062992125984"/>
  <pageSetup paperSize="17" scale="49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tabSelected="1" zoomScaleNormal="100" workbookViewId="0">
      <selection activeCell="D5" sqref="D5"/>
    </sheetView>
  </sheetViews>
  <sheetFormatPr defaultRowHeight="15" x14ac:dyDescent="0.25"/>
  <cols>
    <col min="1" max="1" width="8.7109375" customWidth="1"/>
    <col min="2" max="3" width="14.7109375" customWidth="1"/>
    <col min="4" max="18" width="13.28515625" customWidth="1"/>
    <col min="19" max="19" width="14.5703125" customWidth="1"/>
    <col min="20" max="22" width="13.28515625" customWidth="1"/>
  </cols>
  <sheetData>
    <row r="1" spans="1:22" x14ac:dyDescent="0.25">
      <c r="C1" s="2" t="s">
        <v>173</v>
      </c>
      <c r="D1" s="1" t="s">
        <v>169</v>
      </c>
      <c r="E1" s="1" t="s">
        <v>168</v>
      </c>
      <c r="F1" s="1" t="s">
        <v>167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412</v>
      </c>
      <c r="T1" s="1" t="s">
        <v>414</v>
      </c>
      <c r="U1" s="1" t="s">
        <v>428</v>
      </c>
      <c r="V1" s="1" t="s">
        <v>415</v>
      </c>
    </row>
    <row r="2" spans="1:22" ht="30" customHeight="1" x14ac:dyDescent="0.25">
      <c r="A2" s="8" t="s">
        <v>69</v>
      </c>
      <c r="B2" s="8" t="s">
        <v>71</v>
      </c>
      <c r="C2" s="8" t="s">
        <v>100</v>
      </c>
      <c r="D2" s="10" t="s">
        <v>170</v>
      </c>
      <c r="E2" s="10" t="s">
        <v>171</v>
      </c>
      <c r="F2" s="10" t="s">
        <v>172</v>
      </c>
      <c r="G2" s="10" t="s">
        <v>418</v>
      </c>
      <c r="H2" s="10" t="s">
        <v>419</v>
      </c>
      <c r="I2" s="10" t="s">
        <v>85</v>
      </c>
      <c r="J2" s="14" t="s">
        <v>420</v>
      </c>
      <c r="K2" s="10" t="s">
        <v>86</v>
      </c>
      <c r="L2" s="10" t="s">
        <v>87</v>
      </c>
      <c r="M2" s="10" t="s">
        <v>88</v>
      </c>
      <c r="N2" s="10" t="s">
        <v>89</v>
      </c>
      <c r="O2" s="10" t="s">
        <v>90</v>
      </c>
      <c r="P2" s="10" t="s">
        <v>91</v>
      </c>
      <c r="Q2" s="10" t="s">
        <v>93</v>
      </c>
      <c r="R2" s="10" t="s">
        <v>92</v>
      </c>
      <c r="S2" s="13" t="s">
        <v>413</v>
      </c>
      <c r="T2" s="14" t="s">
        <v>416</v>
      </c>
      <c r="U2" s="14" t="s">
        <v>427</v>
      </c>
      <c r="V2" s="14" t="s">
        <v>417</v>
      </c>
    </row>
    <row r="3" spans="1:22" ht="15" customHeight="1" x14ac:dyDescent="0.25">
      <c r="A3" s="21" t="s">
        <v>910</v>
      </c>
      <c r="B3" s="18" t="str">
        <f>VLOOKUP('Procurement Plan'!$A3:A7,'MR#'!$A$1:$B$50,2,FALSE)</f>
        <v>Manual Valves (Flowlines)</v>
      </c>
      <c r="C3" s="3" t="s">
        <v>97</v>
      </c>
      <c r="D3" s="4">
        <f>VLOOKUP(CONCATENATE($A3,D$1),'P6 Dump'!$A$1:$N$500,11,FALSE)</f>
        <v>41905</v>
      </c>
      <c r="E3" s="4">
        <f>VLOOKUP(CONCATENATE($A3,E$1),'P6 Dump'!$A$1:$N$500,11,FALSE)</f>
        <v>41920</v>
      </c>
      <c r="F3" s="4">
        <f>VLOOKUP(CONCATENATE($A3,F$1),'P6 Dump'!$A$1:$N$500,11,FALSE)</f>
        <v>41936</v>
      </c>
      <c r="G3" s="4">
        <f>VLOOKUP(CONCATENATE($A3,G$1),'P6 Dump'!$A$1:$N$500,11,FALSE)</f>
        <v>41946</v>
      </c>
      <c r="H3" s="4">
        <f>VLOOKUP(CONCATENATE($A3,H$1),'P6 Dump'!$A$1:$N$500,11,FALSE)</f>
        <v>41953</v>
      </c>
      <c r="I3" s="4">
        <f>VLOOKUP(CONCATENATE($A3,I$1),'P6 Dump'!$A$1:$N$500,11,FALSE)</f>
        <v>41974</v>
      </c>
      <c r="J3" s="4">
        <f>VLOOKUP(CONCATENATE($A3,J$1),'P6 Dump'!$A$1:$N$500,11,FALSE)</f>
        <v>41981</v>
      </c>
      <c r="K3" s="4">
        <f>VLOOKUP(CONCATENATE($A3,K$1),'P6 Dump'!$A$1:$N$500,11,FALSE)</f>
        <v>42030</v>
      </c>
      <c r="L3" s="4">
        <f>VLOOKUP(CONCATENATE($A3,L$1),'P6 Dump'!$A$1:$N$500,11,FALSE)</f>
        <v>42016</v>
      </c>
      <c r="M3" s="4">
        <f>VLOOKUP(CONCATENATE($A3,M$1),'P6 Dump'!$A$1:$N$500,11,FALSE)</f>
        <v>42023</v>
      </c>
      <c r="N3" s="4">
        <f>VLOOKUP(CONCATENATE($A3,N$1),'P6 Dump'!$A$1:$N$500,11,FALSE)</f>
        <v>42037</v>
      </c>
      <c r="O3" s="4">
        <f>VLOOKUP(CONCATENATE($A3,O$1),'P6 Dump'!$A$1:$N$500,11,FALSE)</f>
        <v>42039</v>
      </c>
      <c r="P3" s="4">
        <f>VLOOKUP(CONCATENATE($A3,P$1),'P6 Dump'!$A$1:$N$500,11,FALSE)</f>
        <v>42044</v>
      </c>
      <c r="Q3" s="4">
        <f>VLOOKUP(CONCATENATE($A3,Q$1),'P6 Dump'!$A$1:$N$500,11,FALSE)</f>
        <v>42059</v>
      </c>
      <c r="R3" s="4">
        <f>VLOOKUP(CONCATENATE($A3,R$1),'P6 Dump'!$A$1:$N$500,11,FALSE)</f>
        <v>42059</v>
      </c>
      <c r="S3" s="4">
        <f>VLOOKUP(CONCATENATE($A3,S$1),'P6 Dump'!$A$1:$N$500,11,FALSE)</f>
        <v>42353</v>
      </c>
      <c r="T3" s="4">
        <f>VLOOKUP(CONCATENATE($A3,T$1),'P6 Dump'!$A$1:$N$500,11,FALSE)</f>
        <v>42073</v>
      </c>
      <c r="U3" s="4">
        <f>VLOOKUP(CONCATENATE($A3,U$1),'P6 Dump'!$A$1:$N$500,11,FALSE)</f>
        <v>42087</v>
      </c>
      <c r="V3" s="4">
        <f>VLOOKUP(CONCATENATE($A3,V$1),'P6 Dump'!$A$1:$N$500,11,FALSE)</f>
        <v>42115</v>
      </c>
    </row>
    <row r="4" spans="1:22" x14ac:dyDescent="0.25">
      <c r="A4" s="22"/>
      <c r="B4" s="19"/>
      <c r="C4" s="3" t="s">
        <v>98</v>
      </c>
      <c r="D4" s="4">
        <f>VLOOKUP(CONCATENATE($A3,D$1),'P6 Dump'!$A$1:$N$500,12,FALSE)</f>
        <v>41904</v>
      </c>
      <c r="E4" s="4">
        <f>VLOOKUP(CONCATENATE($A3,E$1),'P6 Dump'!$A$1:$N$500,12,FALSE)</f>
        <v>41933</v>
      </c>
      <c r="F4" s="4">
        <f>VLOOKUP(CONCATENATE($A3,F$1),'P6 Dump'!$A$1:$N$500,12,FALSE)</f>
        <v>41953</v>
      </c>
      <c r="G4" s="4">
        <f>VLOOKUP(CONCATENATE($A3,G$1),'P6 Dump'!$A$1:$N$500,12,FALSE)</f>
        <v>41960</v>
      </c>
      <c r="H4" s="4">
        <f>VLOOKUP(CONCATENATE($A3,H$1),'P6 Dump'!$A$1:$N$500,12,FALSE)</f>
        <v>41967</v>
      </c>
      <c r="I4" s="4">
        <f>VLOOKUP(CONCATENATE($A3,I$1),'P6 Dump'!$A$1:$N$500,12,FALSE)</f>
        <v>41988</v>
      </c>
      <c r="J4" s="4">
        <f>VLOOKUP(CONCATENATE($A3,J$1),'P6 Dump'!$A$1:$N$500,12,FALSE)</f>
        <v>41989</v>
      </c>
      <c r="K4" s="4">
        <f>VLOOKUP(CONCATENATE($A3,K$1),'P6 Dump'!$A$1:$N$500,12,FALSE)</f>
        <v>42033</v>
      </c>
      <c r="L4" s="4">
        <f>VLOOKUP(CONCATENATE($A3,L$1),'P6 Dump'!$A$1:$N$500,12,FALSE)</f>
        <v>42019</v>
      </c>
      <c r="M4" s="4">
        <f>VLOOKUP(CONCATENATE($A3,M$1),'P6 Dump'!$A$1:$N$500,12,FALSE)</f>
        <v>42026</v>
      </c>
      <c r="N4" s="4">
        <f>VLOOKUP(CONCATENATE($A3,N$1),'P6 Dump'!$A$1:$N$500,12,FALSE)</f>
        <v>42040</v>
      </c>
      <c r="O4" s="4">
        <f>VLOOKUP(CONCATENATE($A3,O$1),'P6 Dump'!$A$1:$N$500,12,FALSE)</f>
        <v>42044</v>
      </c>
      <c r="P4" s="4">
        <f>VLOOKUP(CONCATENATE($A3,P$1),'P6 Dump'!$A$1:$N$500,12,FALSE)</f>
        <v>42047</v>
      </c>
      <c r="Q4" s="4">
        <f>VLOOKUP(CONCATENATE($A3,Q$1),'P6 Dump'!$A$1:$N$500,12,FALSE)</f>
        <v>42062</v>
      </c>
      <c r="R4" s="4">
        <f>VLOOKUP(CONCATENATE($A3,R$1),'P6 Dump'!$A$1:$N$500,12,FALSE)</f>
        <v>42062</v>
      </c>
      <c r="S4" s="4">
        <f>VLOOKUP(CONCATENATE($A3,S$1),'P6 Dump'!$A$1:$N$500,12,FALSE)</f>
        <v>42356</v>
      </c>
      <c r="T4" s="4">
        <f>VLOOKUP(CONCATENATE($A3,T$1),'P6 Dump'!$A$1:$N$500,12,FALSE)</f>
        <v>42076</v>
      </c>
      <c r="U4" s="4">
        <f>VLOOKUP(CONCATENATE($A3,U$1),'P6 Dump'!$A$1:$N$500,12,FALSE)</f>
        <v>42090</v>
      </c>
      <c r="V4" s="4">
        <f>VLOOKUP(CONCATENATE($A3,V$1),'P6 Dump'!$A$1:$N$500,12,FALSE)</f>
        <v>42118</v>
      </c>
    </row>
    <row r="5" spans="1:22" x14ac:dyDescent="0.25">
      <c r="A5" s="22"/>
      <c r="B5" s="19"/>
      <c r="C5" s="3" t="s">
        <v>84</v>
      </c>
      <c r="D5" s="4" t="str">
        <f>VLOOKUP(CONCATENATE($A3,D$1),'P6 Dump'!$A$1:$N$500,9,FALSE)</f>
        <v>22-Sep-14 A</v>
      </c>
      <c r="E5" s="4" t="str">
        <f>VLOOKUP(CONCATENATE($A3,E$1),'P6 Dump'!$A$1:$N$500,9,FALSE)</f>
        <v>21-Oct-14 A</v>
      </c>
      <c r="F5" s="4" t="str">
        <f>VLOOKUP(CONCATENATE($A3,F$1),'P6 Dump'!$A$1:$N$500,9,FALSE)</f>
        <v>10-Nov-14 A</v>
      </c>
      <c r="G5" s="4" t="str">
        <f>VLOOKUP(CONCATENATE($A3,G$1),'P6 Dump'!$A$1:$N$500,9,FALSE)</f>
        <v>17-Nov-14 A</v>
      </c>
      <c r="H5" s="4" t="str">
        <f>VLOOKUP(CONCATENATE($A3,H$1),'P6 Dump'!$A$1:$N$500,9,FALSE)</f>
        <v>24-Nov-14 A</v>
      </c>
      <c r="I5" s="4" t="str">
        <f>VLOOKUP(CONCATENATE($A3,I$1),'P6 Dump'!$A$1:$N$500,9,FALSE)</f>
        <v>15-Dec-14 A</v>
      </c>
      <c r="J5" s="4" t="str">
        <f>VLOOKUP(CONCATENATE($A3,J$1),'P6 Dump'!$A$1:$N$500,9,FALSE)</f>
        <v>16-Dec-14 A</v>
      </c>
      <c r="K5" s="4">
        <f>VLOOKUP(CONCATENATE($A3,K$1),'P6 Dump'!$A$1:$N$500,9,FALSE)</f>
        <v>42033</v>
      </c>
      <c r="L5" s="4">
        <f>VLOOKUP(CONCATENATE($A3,L$1),'P6 Dump'!$A$1:$N$500,9,FALSE)</f>
        <v>42020</v>
      </c>
      <c r="M5" s="4">
        <f>VLOOKUP(CONCATENATE($A3,M$1),'P6 Dump'!$A$1:$N$500,9,FALSE)</f>
        <v>42027</v>
      </c>
      <c r="N5" s="4">
        <f>VLOOKUP(CONCATENATE($A3,N$1),'P6 Dump'!$A$1:$N$500,9,FALSE)</f>
        <v>42041</v>
      </c>
      <c r="O5" s="4">
        <f>VLOOKUP(CONCATENATE($A3,O$1),'P6 Dump'!$A$1:$N$500,9,FALSE)</f>
        <v>42045</v>
      </c>
      <c r="P5" s="4">
        <f>VLOOKUP(CONCATENATE($A3,P$1),'P6 Dump'!$A$1:$N$500,9,FALSE)</f>
        <v>42048</v>
      </c>
      <c r="Q5" s="4">
        <f>VLOOKUP(CONCATENATE($A3,Q$1),'P6 Dump'!$A$1:$N$500,9,FALSE)</f>
        <v>42065</v>
      </c>
      <c r="R5" s="4">
        <f>VLOOKUP(CONCATENATE($A3,R$1),'P6 Dump'!$A$1:$N$500,9,FALSE)</f>
        <v>42065</v>
      </c>
      <c r="S5" s="4">
        <f>VLOOKUP(CONCATENATE($A3,S$1),'P6 Dump'!$A$1:$N$500,9,FALSE)</f>
        <v>42359</v>
      </c>
      <c r="T5" s="4">
        <f>VLOOKUP(CONCATENATE($A3,T$1),'P6 Dump'!$A$1:$N$500,9,FALSE)</f>
        <v>42079</v>
      </c>
      <c r="U5" s="4">
        <f>VLOOKUP(CONCATENATE($A3,U$1),'P6 Dump'!$A$1:$N$500,9,FALSE)</f>
        <v>42093</v>
      </c>
      <c r="V5" s="4">
        <f>VLOOKUP(CONCATENATE($A3,V$1),'P6 Dump'!$A$1:$N$500,9,FALSE)</f>
        <v>42121</v>
      </c>
    </row>
    <row r="6" spans="1:22" x14ac:dyDescent="0.25">
      <c r="A6" s="22"/>
      <c r="B6" s="19"/>
      <c r="C6" s="3" t="s">
        <v>96</v>
      </c>
      <c r="D6" s="5">
        <f>VLOOKUP(CONCATENATE($A3,D$1),'P6 Dump'!$A$1:$N$500,13,FALSE)</f>
        <v>0</v>
      </c>
      <c r="E6" s="5">
        <f>VLOOKUP(CONCATENATE($A3,E$1),'P6 Dump'!$A$1:$N$500,13,FALSE)</f>
        <v>0</v>
      </c>
      <c r="F6" s="5">
        <f>VLOOKUP(CONCATENATE($A3,F$1),'P6 Dump'!$A$1:$N$500,13,FALSE)</f>
        <v>0</v>
      </c>
      <c r="G6" s="5">
        <f>VLOOKUP(CONCATENATE($A3,G$1),'P6 Dump'!$A$1:$N$500,13,FALSE)</f>
        <v>0</v>
      </c>
      <c r="H6" s="5">
        <f>VLOOKUP(CONCATENATE($A3,H$1),'P6 Dump'!$A$1:$N$500,13,FALSE)</f>
        <v>0</v>
      </c>
      <c r="I6" s="5">
        <f>VLOOKUP(CONCATENATE($A3,I$1),'P6 Dump'!$A$1:$N$500,13,FALSE)</f>
        <v>0</v>
      </c>
      <c r="J6" s="5">
        <f>VLOOKUP(CONCATENATE($A3,J$1),'P6 Dump'!$A$1:$N$500,13,FALSE)</f>
        <v>0</v>
      </c>
      <c r="K6" s="5">
        <f>VLOOKUP(CONCATENATE($A3,K$1),'P6 Dump'!$A$1:$N$500,13,FALSE)</f>
        <v>0</v>
      </c>
      <c r="L6" s="5">
        <f>VLOOKUP(CONCATENATE($A3,L$1),'P6 Dump'!$A$1:$N$500,13,FALSE)</f>
        <v>-1</v>
      </c>
      <c r="M6" s="5">
        <f>VLOOKUP(CONCATENATE($A3,M$1),'P6 Dump'!$A$1:$N$500,13,FALSE)</f>
        <v>-1</v>
      </c>
      <c r="N6" s="5">
        <f>VLOOKUP(CONCATENATE($A3,N$1),'P6 Dump'!$A$1:$N$500,13,FALSE)</f>
        <v>-1</v>
      </c>
      <c r="O6" s="5">
        <f>VLOOKUP(CONCATENATE($A3,O$1),'P6 Dump'!$A$1:$N$500,13,FALSE)</f>
        <v>-1</v>
      </c>
      <c r="P6" s="5">
        <f>VLOOKUP(CONCATENATE($A3,P$1),'P6 Dump'!$A$1:$N$500,13,FALSE)</f>
        <v>-1</v>
      </c>
      <c r="Q6" s="5">
        <f>VLOOKUP(CONCATENATE($A3,Q$1),'P6 Dump'!$A$1:$N$500,13,FALSE)</f>
        <v>-1</v>
      </c>
      <c r="R6" s="5">
        <f>VLOOKUP(CONCATENATE($A3,R$1),'P6 Dump'!$A$1:$N$500,13,FALSE)</f>
        <v>-1</v>
      </c>
      <c r="S6" s="5">
        <f>VLOOKUP(CONCATENATE($A3,S$1),'P6 Dump'!$A$1:$N$500,13,FALSE)</f>
        <v>-1</v>
      </c>
      <c r="T6" s="5">
        <f>VLOOKUP(CONCATENATE($A3,T$1),'P6 Dump'!$A$1:$N$500,13,FALSE)</f>
        <v>-1</v>
      </c>
      <c r="U6" s="5">
        <f>VLOOKUP(CONCATENATE($A3,U$1),'P6 Dump'!$A$1:$N$500,13,FALSE)</f>
        <v>-1</v>
      </c>
      <c r="V6" s="5">
        <f>VLOOKUP(CONCATENATE($A3,V$1),'P6 Dump'!$A$1:$N$500,13,FALSE)</f>
        <v>-1</v>
      </c>
    </row>
    <row r="7" spans="1:22" ht="45" customHeight="1" x14ac:dyDescent="0.25">
      <c r="A7" s="23"/>
      <c r="B7" s="20"/>
      <c r="C7" s="6" t="s">
        <v>421</v>
      </c>
      <c r="D7" s="7">
        <f>VLOOKUP(CONCATENATE($A3,D$1),'P6 Dump'!$A$1:$N$500,14,FALSE)</f>
        <v>0</v>
      </c>
      <c r="E7" s="7">
        <f>VLOOKUP(CONCATENATE($A3,E$1),'P6 Dump'!$A$1:$N$500,14,FALSE)</f>
        <v>0</v>
      </c>
      <c r="F7" s="7">
        <f>VLOOKUP(CONCATENATE($A3,F$1),'P6 Dump'!$A$1:$N$500,14,FALSE)</f>
        <v>0</v>
      </c>
      <c r="G7" s="7">
        <f>VLOOKUP(CONCATENATE($A3,G$1),'P6 Dump'!$A$1:$N$500,14,FALSE)</f>
        <v>0</v>
      </c>
      <c r="H7" s="7">
        <f>VLOOKUP(CONCATENATE($A3,H$1),'P6 Dump'!$A$1:$N$500,14,FALSE)</f>
        <v>0</v>
      </c>
      <c r="I7" s="7">
        <f>VLOOKUP(CONCATENATE($A3,I$1),'P6 Dump'!$A$1:$N$500,14,FALSE)</f>
        <v>0</v>
      </c>
      <c r="J7" s="7">
        <f>VLOOKUP(CONCATENATE($A3,J$1),'P6 Dump'!$A$1:$N$500,14,FALSE)</f>
        <v>0</v>
      </c>
      <c r="K7" s="7">
        <f>VLOOKUP(CONCATENATE($A3,K$1),'P6 Dump'!$A$1:$N$500,14,FALSE)</f>
        <v>0</v>
      </c>
      <c r="L7" s="7">
        <f>VLOOKUP(CONCATENATE($A3,L$1),'P6 Dump'!$A$1:$N$500,14,FALSE)</f>
        <v>0</v>
      </c>
      <c r="M7" s="7">
        <f>VLOOKUP(CONCATENATE($A3,M$1),'P6 Dump'!$A$1:$N$500,14,FALSE)</f>
        <v>0</v>
      </c>
      <c r="N7" s="7">
        <f>VLOOKUP(CONCATENATE($A3,N$1),'P6 Dump'!$A$1:$N$500,14,FALSE)</f>
        <v>0</v>
      </c>
      <c r="O7" s="7">
        <f>VLOOKUP(CONCATENATE($A3,O$1),'P6 Dump'!$A$1:$N$500,14,FALSE)</f>
        <v>0</v>
      </c>
      <c r="P7" s="7">
        <f>VLOOKUP(CONCATENATE($A3,P$1),'P6 Dump'!$A$1:$N$500,14,FALSE)</f>
        <v>0</v>
      </c>
      <c r="Q7" s="7">
        <f>VLOOKUP(CONCATENATE($A3,Q$1),'P6 Dump'!$A$1:$N$500,14,FALSE)</f>
        <v>0</v>
      </c>
      <c r="R7" s="7">
        <f>VLOOKUP(CONCATENATE($A3,R$1),'P6 Dump'!$A$1:$N$500,14,FALSE)</f>
        <v>0</v>
      </c>
      <c r="S7" s="7">
        <f>VLOOKUP(CONCATENATE($A3,S$1),'P6 Dump'!$A$1:$N$500,14,FALSE)</f>
        <v>0</v>
      </c>
      <c r="T7" s="7">
        <f>VLOOKUP(CONCATENATE($A3,T$1),'P6 Dump'!$A$1:$N$500,14,FALSE)</f>
        <v>0</v>
      </c>
      <c r="U7" s="7">
        <f>VLOOKUP(CONCATENATE($A3,U$1),'P6 Dump'!$A$1:$N$500,14,FALSE)</f>
        <v>0</v>
      </c>
      <c r="V7" s="7">
        <f>VLOOKUP(CONCATENATE($A3,V$1),'P6 Dump'!$A$1:$N$500,14,FALSE)</f>
        <v>0</v>
      </c>
    </row>
    <row r="9" spans="1:22" x14ac:dyDescent="0.25">
      <c r="A9" s="21" t="s">
        <v>911</v>
      </c>
      <c r="B9" s="18" t="str">
        <f>VLOOKUP('Procurement Plan'!$A9:A13,'MR#'!$A$1:$B$50,2,FALSE)</f>
        <v>High Pressure Valves (Flowlines)</v>
      </c>
      <c r="C9" s="3" t="s">
        <v>97</v>
      </c>
      <c r="D9" s="4">
        <f>VLOOKUP(CONCATENATE($A9,D$1),'P6 Dump'!$A$1:$N$500,11,FALSE)</f>
        <v>41845</v>
      </c>
      <c r="E9" s="4">
        <f>VLOOKUP(CONCATENATE($A9,E$1),'P6 Dump'!$A$1:$N$500,11,FALSE)</f>
        <v>41863</v>
      </c>
      <c r="F9" s="4">
        <f>VLOOKUP(CONCATENATE($A9,F$1),'P6 Dump'!$A$1:$N$500,11,FALSE)</f>
        <v>41878</v>
      </c>
      <c r="G9" s="4">
        <f>VLOOKUP(CONCATENATE($A9,G$1),'P6 Dump'!$A$1:$N$500,11,FALSE)</f>
        <v>41887</v>
      </c>
      <c r="H9" s="4">
        <f>VLOOKUP(CONCATENATE($A9,H$1),'P6 Dump'!$A$1:$N$500,11,FALSE)</f>
        <v>41894</v>
      </c>
      <c r="I9" s="4">
        <f>VLOOKUP(CONCATENATE($A9,I$1),'P6 Dump'!$A$1:$N$500,11,FALSE)</f>
        <v>41915</v>
      </c>
      <c r="J9" s="4">
        <f>VLOOKUP(CONCATENATE($A9,J$1),'P6 Dump'!$A$1:$N$500,11,FALSE)</f>
        <v>41922</v>
      </c>
      <c r="K9" s="4">
        <f>VLOOKUP(CONCATENATE($A9,K$1),'P6 Dump'!$A$1:$N$500,11,FALSE)</f>
        <v>41960</v>
      </c>
      <c r="L9" s="4">
        <f>VLOOKUP(CONCATENATE($A9,L$1),'P6 Dump'!$A$1:$N$500,11,FALSE)</f>
        <v>41946</v>
      </c>
      <c r="M9" s="4">
        <f>VLOOKUP(CONCATENATE($A9,M$1),'P6 Dump'!$A$1:$N$500,11,FALSE)</f>
        <v>41953</v>
      </c>
      <c r="N9" s="4">
        <f>VLOOKUP(CONCATENATE($A9,N$1),'P6 Dump'!$A$1:$N$500,11,FALSE)</f>
        <v>41967</v>
      </c>
      <c r="O9" s="4">
        <f>VLOOKUP(CONCATENATE($A9,O$1),'P6 Dump'!$A$1:$N$500,11,FALSE)</f>
        <v>41969</v>
      </c>
      <c r="P9" s="4">
        <f>VLOOKUP(CONCATENATE($A9,P$1),'P6 Dump'!$A$1:$N$500,11,FALSE)</f>
        <v>41974</v>
      </c>
      <c r="Q9" s="4">
        <f>VLOOKUP(CONCATENATE($A9,Q$1),'P6 Dump'!$A$1:$N$500,11,FALSE)</f>
        <v>41988</v>
      </c>
      <c r="R9" s="4">
        <f>VLOOKUP(CONCATENATE($A9,R$1),'P6 Dump'!$A$1:$N$500,11,FALSE)</f>
        <v>41988</v>
      </c>
      <c r="S9" s="4">
        <f>VLOOKUP(CONCATENATE($A9,S$1),'P6 Dump'!$A$1:$N$500,11,FALSE)</f>
        <v>42366</v>
      </c>
      <c r="T9" s="4">
        <f>VLOOKUP(CONCATENATE($A9,T$1),'P6 Dump'!$A$1:$N$500,11,FALSE)</f>
        <v>42002</v>
      </c>
      <c r="U9" s="4">
        <f>VLOOKUP(CONCATENATE($A9,U$1),'P6 Dump'!$A$1:$N$500,11,FALSE)</f>
        <v>42020</v>
      </c>
      <c r="V9" s="4">
        <f>VLOOKUP(CONCATENATE($A9,V$1),'P6 Dump'!$A$1:$N$500,11,FALSE)</f>
        <v>42048</v>
      </c>
    </row>
    <row r="10" spans="1:22" x14ac:dyDescent="0.25">
      <c r="A10" s="22"/>
      <c r="B10" s="19"/>
      <c r="C10" s="3" t="s">
        <v>98</v>
      </c>
      <c r="D10" s="4">
        <f>VLOOKUP(CONCATENATE($A9,D$1),'P6 Dump'!$A$1:$N$500,12,FALSE)</f>
        <v>41845</v>
      </c>
      <c r="E10" s="4">
        <f>VLOOKUP(CONCATENATE($A9,E$1),'P6 Dump'!$A$1:$N$500,12,FALSE)</f>
        <v>41869</v>
      </c>
      <c r="F10" s="4">
        <f>VLOOKUP(CONCATENATE($A9,F$1),'P6 Dump'!$A$1:$N$500,12,FALSE)</f>
        <v>41873</v>
      </c>
      <c r="G10" s="4">
        <f>VLOOKUP(CONCATENATE($A9,G$1),'P6 Dump'!$A$1:$N$500,12,FALSE)</f>
        <v>41900</v>
      </c>
      <c r="H10" s="4">
        <f>VLOOKUP(CONCATENATE($A9,H$1),'P6 Dump'!$A$1:$N$500,12,FALSE)</f>
        <v>41921</v>
      </c>
      <c r="I10" s="4">
        <f>VLOOKUP(CONCATENATE($A9,I$1),'P6 Dump'!$A$1:$N$500,12,FALSE)</f>
        <v>41943</v>
      </c>
      <c r="J10" s="4">
        <f>VLOOKUP(CONCATENATE($A9,J$1),'P6 Dump'!$A$1:$N$500,12,FALSE)</f>
        <v>41948</v>
      </c>
      <c r="K10" s="4">
        <f>VLOOKUP(CONCATENATE($A9,K$1),'P6 Dump'!$A$1:$N$500,12,FALSE)</f>
        <v>42013</v>
      </c>
      <c r="L10" s="4">
        <f>VLOOKUP(CONCATENATE($A9,L$1),'P6 Dump'!$A$1:$N$500,12,FALSE)</f>
        <v>41992</v>
      </c>
      <c r="M10" s="4">
        <f>VLOOKUP(CONCATENATE($A9,M$1),'P6 Dump'!$A$1:$N$500,12,FALSE)</f>
        <v>42013</v>
      </c>
      <c r="N10" s="4">
        <f>VLOOKUP(CONCATENATE($A9,N$1),'P6 Dump'!$A$1:$N$500,12,FALSE)</f>
        <v>42027</v>
      </c>
      <c r="O10" s="4">
        <f>VLOOKUP(CONCATENATE($A9,O$1),'P6 Dump'!$A$1:$N$500,12,FALSE)</f>
        <v>42031</v>
      </c>
      <c r="P10" s="4">
        <f>VLOOKUP(CONCATENATE($A9,P$1),'P6 Dump'!$A$1:$N$500,12,FALSE)</f>
        <v>42034</v>
      </c>
      <c r="Q10" s="4">
        <f>VLOOKUP(CONCATENATE($A9,Q$1),'P6 Dump'!$A$1:$N$500,12,FALSE)</f>
        <v>42048</v>
      </c>
      <c r="R10" s="4">
        <f>VLOOKUP(CONCATENATE($A9,R$1),'P6 Dump'!$A$1:$N$500,12,FALSE)</f>
        <v>42048</v>
      </c>
      <c r="S10" s="4">
        <f>VLOOKUP(CONCATENATE($A9,S$1),'P6 Dump'!$A$1:$N$500,12,FALSE)</f>
        <v>42426</v>
      </c>
      <c r="T10" s="4">
        <f>VLOOKUP(CONCATENATE($A9,T$1),'P6 Dump'!$A$1:$N$500,12,FALSE)</f>
        <v>42062</v>
      </c>
      <c r="U10" s="4">
        <f>VLOOKUP(CONCATENATE($A9,U$1),'P6 Dump'!$A$1:$N$500,12,FALSE)</f>
        <v>42076</v>
      </c>
      <c r="V10" s="4">
        <f>VLOOKUP(CONCATENATE($A9,V$1),'P6 Dump'!$A$1:$N$500,12,FALSE)</f>
        <v>42107</v>
      </c>
    </row>
    <row r="11" spans="1:22" x14ac:dyDescent="0.25">
      <c r="A11" s="22"/>
      <c r="B11" s="19"/>
      <c r="C11" s="3" t="s">
        <v>84</v>
      </c>
      <c r="D11" s="4" t="str">
        <f>VLOOKUP(CONCATENATE($A9,D$1),'P6 Dump'!$A$1:$N$500,9,FALSE)</f>
        <v>25-Jul-14 A</v>
      </c>
      <c r="E11" s="4" t="str">
        <f>VLOOKUP(CONCATENATE($A9,E$1),'P6 Dump'!$A$1:$N$500,9,FALSE)</f>
        <v>18-Aug-14 A</v>
      </c>
      <c r="F11" s="4" t="str">
        <f>VLOOKUP(CONCATENATE($A9,F$1),'P6 Dump'!$A$1:$N$500,9,FALSE)</f>
        <v>22-Aug-14 A</v>
      </c>
      <c r="G11" s="4" t="str">
        <f>VLOOKUP(CONCATENATE($A9,G$1),'P6 Dump'!$A$1:$N$500,9,FALSE)</f>
        <v>18-Sep-14 A</v>
      </c>
      <c r="H11" s="4" t="str">
        <f>VLOOKUP(CONCATENATE($A9,H$1),'P6 Dump'!$A$1:$N$500,9,FALSE)</f>
        <v>09-Oct-14 A</v>
      </c>
      <c r="I11" s="4" t="str">
        <f>VLOOKUP(CONCATENATE($A9,I$1),'P6 Dump'!$A$1:$N$500,9,FALSE)</f>
        <v>31-Oct-14 A</v>
      </c>
      <c r="J11" s="4" t="str">
        <f>VLOOKUP(CONCATENATE($A9,J$1),'P6 Dump'!$A$1:$N$500,9,FALSE)</f>
        <v>05-Nov-14 A</v>
      </c>
      <c r="K11" s="4">
        <f>VLOOKUP(CONCATENATE($A9,K$1),'P6 Dump'!$A$1:$N$500,9,FALSE)</f>
        <v>42027</v>
      </c>
      <c r="L11" s="4">
        <f>VLOOKUP(CONCATENATE($A9,L$1),'P6 Dump'!$A$1:$N$500,9,FALSE)</f>
        <v>42020</v>
      </c>
      <c r="M11" s="4">
        <f>VLOOKUP(CONCATENATE($A9,M$1),'P6 Dump'!$A$1:$N$500,9,FALSE)</f>
        <v>42027</v>
      </c>
      <c r="N11" s="4">
        <f>VLOOKUP(CONCATENATE($A9,N$1),'P6 Dump'!$A$1:$N$500,9,FALSE)</f>
        <v>42041</v>
      </c>
      <c r="O11" s="4">
        <f>VLOOKUP(CONCATENATE($A9,O$1),'P6 Dump'!$A$1:$N$500,9,FALSE)</f>
        <v>42045</v>
      </c>
      <c r="P11" s="4">
        <f>VLOOKUP(CONCATENATE($A9,P$1),'P6 Dump'!$A$1:$N$500,9,FALSE)</f>
        <v>42048</v>
      </c>
      <c r="Q11" s="4">
        <f>VLOOKUP(CONCATENATE($A9,Q$1),'P6 Dump'!$A$1:$N$500,9,FALSE)</f>
        <v>42065</v>
      </c>
      <c r="R11" s="4">
        <f>VLOOKUP(CONCATENATE($A9,R$1),'P6 Dump'!$A$1:$N$500,9,FALSE)</f>
        <v>42065</v>
      </c>
      <c r="S11" s="4">
        <f>VLOOKUP(CONCATENATE($A9,S$1),'P6 Dump'!$A$1:$N$500,9,FALSE)</f>
        <v>42443</v>
      </c>
      <c r="T11" s="4">
        <f>VLOOKUP(CONCATENATE($A9,T$1),'P6 Dump'!$A$1:$N$500,9,FALSE)</f>
        <v>42079</v>
      </c>
      <c r="U11" s="4">
        <f>VLOOKUP(CONCATENATE($A9,U$1),'P6 Dump'!$A$1:$N$500,9,FALSE)</f>
        <v>42093</v>
      </c>
      <c r="V11" s="4">
        <f>VLOOKUP(CONCATENATE($A9,V$1),'P6 Dump'!$A$1:$N$500,9,FALSE)</f>
        <v>42121</v>
      </c>
    </row>
    <row r="12" spans="1:22" x14ac:dyDescent="0.25">
      <c r="A12" s="22"/>
      <c r="B12" s="19"/>
      <c r="C12" s="3" t="s">
        <v>96</v>
      </c>
      <c r="D12" s="5">
        <f>VLOOKUP(CONCATENATE($A9,D$1),'P6 Dump'!$A$1:$N$500,13,FALSE)</f>
        <v>0</v>
      </c>
      <c r="E12" s="5">
        <f>VLOOKUP(CONCATENATE($A9,E$1),'P6 Dump'!$A$1:$N$500,13,FALSE)</f>
        <v>0</v>
      </c>
      <c r="F12" s="5">
        <f>VLOOKUP(CONCATENATE($A9,F$1),'P6 Dump'!$A$1:$N$500,13,FALSE)</f>
        <v>0</v>
      </c>
      <c r="G12" s="5">
        <f>VLOOKUP(CONCATENATE($A9,G$1),'P6 Dump'!$A$1:$N$500,13,FALSE)</f>
        <v>0</v>
      </c>
      <c r="H12" s="5">
        <f>VLOOKUP(CONCATENATE($A9,H$1),'P6 Dump'!$A$1:$N$500,13,FALSE)</f>
        <v>0</v>
      </c>
      <c r="I12" s="5">
        <f>VLOOKUP(CONCATENATE($A9,I$1),'P6 Dump'!$A$1:$N$500,13,FALSE)</f>
        <v>0</v>
      </c>
      <c r="J12" s="5">
        <f>VLOOKUP(CONCATENATE($A9,J$1),'P6 Dump'!$A$1:$N$500,13,FALSE)</f>
        <v>0</v>
      </c>
      <c r="K12" s="5">
        <f>VLOOKUP(CONCATENATE($A9,K$1),'P6 Dump'!$A$1:$N$500,13,FALSE)</f>
        <v>-10</v>
      </c>
      <c r="L12" s="5">
        <f>VLOOKUP(CONCATENATE($A9,L$1),'P6 Dump'!$A$1:$N$500,13,FALSE)</f>
        <v>-10</v>
      </c>
      <c r="M12" s="5">
        <f>VLOOKUP(CONCATENATE($A9,M$1),'P6 Dump'!$A$1:$N$500,13,FALSE)</f>
        <v>-10</v>
      </c>
      <c r="N12" s="5">
        <f>VLOOKUP(CONCATENATE($A9,N$1),'P6 Dump'!$A$1:$N$500,13,FALSE)</f>
        <v>-10</v>
      </c>
      <c r="O12" s="5">
        <f>VLOOKUP(CONCATENATE($A9,O$1),'P6 Dump'!$A$1:$N$500,13,FALSE)</f>
        <v>-10</v>
      </c>
      <c r="P12" s="5">
        <f>VLOOKUP(CONCATENATE($A9,P$1),'P6 Dump'!$A$1:$N$500,13,FALSE)</f>
        <v>-10</v>
      </c>
      <c r="Q12" s="5">
        <f>VLOOKUP(CONCATENATE($A9,Q$1),'P6 Dump'!$A$1:$N$500,13,FALSE)</f>
        <v>-10</v>
      </c>
      <c r="R12" s="5">
        <f>VLOOKUP(CONCATENATE($A9,R$1),'P6 Dump'!$A$1:$N$500,13,FALSE)</f>
        <v>-10</v>
      </c>
      <c r="S12" s="5">
        <f>VLOOKUP(CONCATENATE($A9,S$1),'P6 Dump'!$A$1:$N$500,13,FALSE)</f>
        <v>-11</v>
      </c>
      <c r="T12" s="5">
        <f>VLOOKUP(CONCATENATE($A9,T$1),'P6 Dump'!$A$1:$N$500,13,FALSE)</f>
        <v>-11</v>
      </c>
      <c r="U12" s="5">
        <f>VLOOKUP(CONCATENATE($A9,U$1),'P6 Dump'!$A$1:$N$500,13,FALSE)</f>
        <v>-11</v>
      </c>
      <c r="V12" s="5">
        <f>VLOOKUP(CONCATENATE($A9,V$1),'P6 Dump'!$A$1:$N$500,13,FALSE)</f>
        <v>-10</v>
      </c>
    </row>
    <row r="13" spans="1:22" ht="45" customHeight="1" x14ac:dyDescent="0.25">
      <c r="A13" s="23"/>
      <c r="B13" s="20"/>
      <c r="C13" s="6" t="s">
        <v>94</v>
      </c>
      <c r="D13" s="7">
        <f>VLOOKUP(CONCATENATE($A9,D$1),'P6 Dump'!$A$1:$N$500,14,FALSE)</f>
        <v>0</v>
      </c>
      <c r="E13" s="7">
        <f>VLOOKUP(CONCATENATE($A9,E$1),'P6 Dump'!$A$1:$N$500,14,FALSE)</f>
        <v>0</v>
      </c>
      <c r="F13" s="7">
        <f>VLOOKUP(CONCATENATE($A9,F$1),'P6 Dump'!$A$1:$N$500,14,FALSE)</f>
        <v>0</v>
      </c>
      <c r="G13" s="7">
        <f>VLOOKUP(CONCATENATE($A9,G$1),'P6 Dump'!$A$1:$N$500,14,FALSE)</f>
        <v>0</v>
      </c>
      <c r="H13" s="7">
        <f>VLOOKUP(CONCATENATE($A9,H$1),'P6 Dump'!$A$1:$N$500,14,FALSE)</f>
        <v>0</v>
      </c>
      <c r="I13" s="7">
        <f>VLOOKUP(CONCATENATE($A9,I$1),'P6 Dump'!$A$1:$N$500,14,FALSE)</f>
        <v>0</v>
      </c>
      <c r="J13" s="7">
        <f>VLOOKUP(CONCATENATE($A9,J$1),'P6 Dump'!$A$1:$N$500,14,FALSE)</f>
        <v>0</v>
      </c>
      <c r="K13" s="7">
        <f>VLOOKUP(CONCATENATE($A9,K$1),'P6 Dump'!$A$1:$N$500,14,FALSE)</f>
        <v>0</v>
      </c>
      <c r="L13" s="7" t="str">
        <f>VLOOKUP(CONCATENATE($A9,L$1),'P6 Dump'!$A$1:$N$500,14,FALSE)</f>
        <v>Waiting for quotes on valves changes</v>
      </c>
      <c r="M13" s="7">
        <f>VLOOKUP(CONCATENATE($A9,M$1),'P6 Dump'!$A$1:$N$500,14,FALSE)</f>
        <v>0</v>
      </c>
      <c r="N13" s="7">
        <f>VLOOKUP(CONCATENATE($A9,N$1),'P6 Dump'!$A$1:$N$500,14,FALSE)</f>
        <v>0</v>
      </c>
      <c r="O13" s="7">
        <f>VLOOKUP(CONCATENATE($A9,O$1),'P6 Dump'!$A$1:$N$500,14,FALSE)</f>
        <v>0</v>
      </c>
      <c r="P13" s="7">
        <f>VLOOKUP(CONCATENATE($A9,P$1),'P6 Dump'!$A$1:$N$500,14,FALSE)</f>
        <v>0</v>
      </c>
      <c r="Q13" s="7">
        <f>VLOOKUP(CONCATENATE($A9,Q$1),'P6 Dump'!$A$1:$N$500,14,FALSE)</f>
        <v>0</v>
      </c>
      <c r="R13" s="7">
        <f>VLOOKUP(CONCATENATE($A9,R$1),'P6 Dump'!$A$1:$N$500,14,FALSE)</f>
        <v>0</v>
      </c>
      <c r="S13" s="7">
        <f>VLOOKUP(CONCATENATE($A9,S$1),'P6 Dump'!$A$1:$N$500,14,FALSE)</f>
        <v>0</v>
      </c>
      <c r="T13" s="7">
        <f>VLOOKUP(CONCATENATE($A9,T$1),'P6 Dump'!$A$1:$N$500,14,FALSE)</f>
        <v>0</v>
      </c>
      <c r="U13" s="7">
        <f>VLOOKUP(CONCATENATE($A9,U$1),'P6 Dump'!$A$1:$N$500,14,FALSE)</f>
        <v>0</v>
      </c>
      <c r="V13" s="7">
        <f>VLOOKUP(CONCATENATE($A9,V$1),'P6 Dump'!$A$1:$N$500,14,FALSE)</f>
        <v>0</v>
      </c>
    </row>
    <row r="15" spans="1:22" x14ac:dyDescent="0.25">
      <c r="A15" s="21" t="s">
        <v>912</v>
      </c>
      <c r="B15" s="18" t="str">
        <f>VLOOKUP('Procurement Plan'!$A15:A19,'MR#'!$A$1:$B$50,2,FALSE)</f>
        <v>CSA High Grade Steam Line Pipe</v>
      </c>
      <c r="C15" s="3" t="s">
        <v>97</v>
      </c>
      <c r="D15" s="4">
        <f>VLOOKUP(CONCATENATE($A15,D$1),'P6 Dump'!$A$1:$N$500,11,FALSE)</f>
        <v>41876</v>
      </c>
      <c r="E15" s="4">
        <f>VLOOKUP(CONCATENATE($A15,E$1),'P6 Dump'!$A$1:$N$500,11,FALSE)</f>
        <v>41892</v>
      </c>
      <c r="F15" s="4">
        <f>VLOOKUP(CONCATENATE($A15,F$1),'P6 Dump'!$A$1:$N$500,11,FALSE)</f>
        <v>41907</v>
      </c>
      <c r="G15" s="4">
        <f>VLOOKUP(CONCATENATE($A15,G$1),'P6 Dump'!$A$1:$N$500,11,FALSE)</f>
        <v>41915</v>
      </c>
      <c r="H15" s="4">
        <f>VLOOKUP(CONCATENATE($A15,H$1),'P6 Dump'!$A$1:$N$500,11,FALSE)</f>
        <v>41922</v>
      </c>
      <c r="I15" s="4">
        <f>VLOOKUP(CONCATENATE($A15,I$1),'P6 Dump'!$A$1:$N$500,11,FALSE)</f>
        <v>41946</v>
      </c>
      <c r="J15" s="4">
        <f>VLOOKUP(CONCATENATE($A15,J$1),'P6 Dump'!$A$1:$N$500,11,FALSE)</f>
        <v>41953</v>
      </c>
      <c r="K15" s="4">
        <f>VLOOKUP(CONCATENATE($A15,K$1),'P6 Dump'!$A$1:$N$500,11,FALSE)</f>
        <v>41988</v>
      </c>
      <c r="L15" s="4">
        <f>VLOOKUP(CONCATENATE($A15,L$1),'P6 Dump'!$A$1:$N$500,11,FALSE)</f>
        <v>41974</v>
      </c>
      <c r="M15" s="4">
        <f>VLOOKUP(CONCATENATE($A15,M$1),'P6 Dump'!$A$1:$N$500,11,FALSE)</f>
        <v>41981</v>
      </c>
      <c r="N15" s="4">
        <f>VLOOKUP(CONCATENATE($A15,N$1),'P6 Dump'!$A$1:$N$500,11,FALSE)</f>
        <v>42009</v>
      </c>
      <c r="O15" s="4">
        <f>VLOOKUP(CONCATENATE($A15,O$1),'P6 Dump'!$A$1:$N$500,11,FALSE)</f>
        <v>42011</v>
      </c>
      <c r="P15" s="4">
        <f>VLOOKUP(CONCATENATE($A15,P$1),'P6 Dump'!$A$1:$N$500,11,FALSE)</f>
        <v>42016</v>
      </c>
      <c r="Q15" s="4">
        <f>VLOOKUP(CONCATENATE($A15,Q$1),'P6 Dump'!$A$1:$N$500,11,FALSE)</f>
        <v>42030</v>
      </c>
      <c r="R15" s="4">
        <f>VLOOKUP(CONCATENATE($A15,R$1),'P6 Dump'!$A$1:$N$500,11,FALSE)</f>
        <v>42030</v>
      </c>
      <c r="S15" s="4">
        <f>VLOOKUP(CONCATENATE($A15,S$1),'P6 Dump'!$A$1:$N$500,11,FALSE)</f>
        <v>42310</v>
      </c>
      <c r="T15" s="4">
        <f>VLOOKUP(CONCATENATE($A15,T$1),'P6 Dump'!$A$1:$N$500,11,FALSE)</f>
        <v>42044</v>
      </c>
      <c r="U15" s="4">
        <f>VLOOKUP(CONCATENATE($A15,U$1),'P6 Dump'!$A$1:$N$500,11,FALSE)</f>
        <v>42059</v>
      </c>
      <c r="V15" s="4">
        <f>VLOOKUP(CONCATENATE($A15,V$1),'P6 Dump'!$A$1:$N$500,11,FALSE)</f>
        <v>42087</v>
      </c>
    </row>
    <row r="16" spans="1:22" x14ac:dyDescent="0.25">
      <c r="A16" s="22"/>
      <c r="B16" s="19"/>
      <c r="C16" s="3" t="s">
        <v>98</v>
      </c>
      <c r="D16" s="4">
        <f>VLOOKUP(CONCATENATE($A15,D$1),'P6 Dump'!$A$1:$N$500,12,FALSE)</f>
        <v>41890</v>
      </c>
      <c r="E16" s="4">
        <f>VLOOKUP(CONCATENATE($A15,E$1),'P6 Dump'!$A$1:$N$500,12,FALSE)</f>
        <v>41905</v>
      </c>
      <c r="F16" s="4">
        <f>VLOOKUP(CONCATENATE($A15,F$1),'P6 Dump'!$A$1:$N$500,12,FALSE)</f>
        <v>41957</v>
      </c>
      <c r="G16" s="4">
        <f>VLOOKUP(CONCATENATE($A15,G$1),'P6 Dump'!$A$1:$N$500,12,FALSE)</f>
        <v>41964</v>
      </c>
      <c r="H16" s="4">
        <f>VLOOKUP(CONCATENATE($A15,H$1),'P6 Dump'!$A$1:$N$500,12,FALSE)</f>
        <v>41990</v>
      </c>
      <c r="I16" s="4">
        <f>VLOOKUP(CONCATENATE($A15,I$1),'P6 Dump'!$A$1:$N$500,12,FALSE)</f>
        <v>42025</v>
      </c>
      <c r="J16" s="4">
        <f>VLOOKUP(CONCATENATE($A15,J$1),'P6 Dump'!$A$1:$N$500,12,FALSE)</f>
        <v>42031</v>
      </c>
      <c r="K16" s="4">
        <f>VLOOKUP(CONCATENATE($A15,K$1),'P6 Dump'!$A$1:$N$500,12,FALSE)</f>
        <v>42067</v>
      </c>
      <c r="L16" s="4">
        <f>VLOOKUP(CONCATENATE($A15,L$1),'P6 Dump'!$A$1:$N$500,12,FALSE)</f>
        <v>42053</v>
      </c>
      <c r="M16" s="4">
        <f>VLOOKUP(CONCATENATE($A15,M$1),'P6 Dump'!$A$1:$N$500,12,FALSE)</f>
        <v>42060</v>
      </c>
      <c r="N16" s="4">
        <f>VLOOKUP(CONCATENATE($A15,N$1),'P6 Dump'!$A$1:$N$500,12,FALSE)</f>
        <v>42074</v>
      </c>
      <c r="O16" s="4">
        <f>VLOOKUP(CONCATENATE($A15,O$1),'P6 Dump'!$A$1:$N$500,12,FALSE)</f>
        <v>42076</v>
      </c>
      <c r="P16" s="4">
        <f>VLOOKUP(CONCATENATE($A15,P$1),'P6 Dump'!$A$1:$N$500,12,FALSE)</f>
        <v>42081</v>
      </c>
      <c r="Q16" s="4">
        <f>VLOOKUP(CONCATENATE($A15,Q$1),'P6 Dump'!$A$1:$N$500,12,FALSE)</f>
        <v>42095</v>
      </c>
      <c r="R16" s="4">
        <f>VLOOKUP(CONCATENATE($A15,R$1),'P6 Dump'!$A$1:$N$500,12,FALSE)</f>
        <v>42095</v>
      </c>
      <c r="S16" s="4">
        <f>VLOOKUP(CONCATENATE($A15,S$1),'P6 Dump'!$A$1:$N$500,12,FALSE)</f>
        <v>42375</v>
      </c>
      <c r="T16" s="4">
        <f>VLOOKUP(CONCATENATE($A15,T$1),'P6 Dump'!$A$1:$N$500,12,FALSE)</f>
        <v>42109</v>
      </c>
      <c r="U16" s="4">
        <f>VLOOKUP(CONCATENATE($A15,U$1),'P6 Dump'!$A$1:$N$500,12,FALSE)</f>
        <v>42123</v>
      </c>
      <c r="V16" s="4">
        <f>VLOOKUP(CONCATENATE($A15,V$1),'P6 Dump'!$A$1:$N$500,12,FALSE)</f>
        <v>42152</v>
      </c>
    </row>
    <row r="17" spans="1:22" x14ac:dyDescent="0.25">
      <c r="A17" s="22"/>
      <c r="B17" s="19"/>
      <c r="C17" s="3" t="s">
        <v>84</v>
      </c>
      <c r="D17" s="4" t="str">
        <f>VLOOKUP(CONCATENATE($A15,D$1),'P6 Dump'!$A$1:$N$500,9,FALSE)</f>
        <v>08-Sep-14 A</v>
      </c>
      <c r="E17" s="4" t="str">
        <f>VLOOKUP(CONCATENATE($A15,E$1),'P6 Dump'!$A$1:$N$500,9,FALSE)</f>
        <v>23-Sep-14 A</v>
      </c>
      <c r="F17" s="4" t="str">
        <f>VLOOKUP(CONCATENATE($A15,F$1),'P6 Dump'!$A$1:$N$500,9,FALSE)</f>
        <v>14-Nov-14 A</v>
      </c>
      <c r="G17" s="4" t="str">
        <f>VLOOKUP(CONCATENATE($A15,G$1),'P6 Dump'!$A$1:$N$500,9,FALSE)</f>
        <v>21-Nov-14 A</v>
      </c>
      <c r="H17" s="4" t="str">
        <f>VLOOKUP(CONCATENATE($A15,H$1),'P6 Dump'!$A$1:$N$500,9,FALSE)</f>
        <v>18-Dec-14 A</v>
      </c>
      <c r="I17" s="4">
        <f>VLOOKUP(CONCATENATE($A15,I$1),'P6 Dump'!$A$1:$N$500,9,FALSE)</f>
        <v>42026</v>
      </c>
      <c r="J17" s="4">
        <f>VLOOKUP(CONCATENATE($A15,J$1),'P6 Dump'!$A$1:$N$500,9,FALSE)</f>
        <v>42032</v>
      </c>
      <c r="K17" s="4">
        <f>VLOOKUP(CONCATENATE($A15,K$1),'P6 Dump'!$A$1:$N$500,9,FALSE)</f>
        <v>42068</v>
      </c>
      <c r="L17" s="4">
        <f>VLOOKUP(CONCATENATE($A15,L$1),'P6 Dump'!$A$1:$N$500,9,FALSE)</f>
        <v>42054</v>
      </c>
      <c r="M17" s="4">
        <f>VLOOKUP(CONCATENATE($A15,M$1),'P6 Dump'!$A$1:$N$500,9,FALSE)</f>
        <v>42061</v>
      </c>
      <c r="N17" s="4">
        <f>VLOOKUP(CONCATENATE($A15,N$1),'P6 Dump'!$A$1:$N$500,9,FALSE)</f>
        <v>42075</v>
      </c>
      <c r="O17" s="4">
        <f>VLOOKUP(CONCATENATE($A15,O$1),'P6 Dump'!$A$1:$N$500,9,FALSE)</f>
        <v>42079</v>
      </c>
      <c r="P17" s="4">
        <f>VLOOKUP(CONCATENATE($A15,P$1),'P6 Dump'!$A$1:$N$500,9,FALSE)</f>
        <v>42082</v>
      </c>
      <c r="Q17" s="4">
        <f>VLOOKUP(CONCATENATE($A15,Q$1),'P6 Dump'!$A$1:$N$500,9,FALSE)</f>
        <v>42096</v>
      </c>
      <c r="R17" s="4">
        <f>VLOOKUP(CONCATENATE($A15,R$1),'P6 Dump'!$A$1:$N$500,9,FALSE)</f>
        <v>42096</v>
      </c>
      <c r="S17" s="4">
        <f>VLOOKUP(CONCATENATE($A15,S$1),'P6 Dump'!$A$1:$N$500,9,FALSE)</f>
        <v>42376</v>
      </c>
      <c r="T17" s="4">
        <f>VLOOKUP(CONCATENATE($A15,T$1),'P6 Dump'!$A$1:$N$500,9,FALSE)</f>
        <v>42110</v>
      </c>
      <c r="U17" s="4">
        <f>VLOOKUP(CONCATENATE($A15,U$1),'P6 Dump'!$A$1:$N$500,9,FALSE)</f>
        <v>42124</v>
      </c>
      <c r="V17" s="4">
        <f>VLOOKUP(CONCATENATE($A15,V$1),'P6 Dump'!$A$1:$N$500,9,FALSE)</f>
        <v>42153</v>
      </c>
    </row>
    <row r="18" spans="1:22" x14ac:dyDescent="0.25">
      <c r="A18" s="22"/>
      <c r="B18" s="19"/>
      <c r="C18" s="3" t="s">
        <v>96</v>
      </c>
      <c r="D18" s="5">
        <f>VLOOKUP(CONCATENATE($A15,D$1),'P6 Dump'!$A$1:$N$500,13,FALSE)</f>
        <v>0</v>
      </c>
      <c r="E18" s="5">
        <f>VLOOKUP(CONCATENATE($A15,E$1),'P6 Dump'!$A$1:$N$500,13,FALSE)</f>
        <v>0</v>
      </c>
      <c r="F18" s="5">
        <f>VLOOKUP(CONCATENATE($A15,F$1),'P6 Dump'!$A$1:$N$500,13,FALSE)</f>
        <v>0</v>
      </c>
      <c r="G18" s="5">
        <f>VLOOKUP(CONCATENATE($A15,G$1),'P6 Dump'!$A$1:$N$500,13,FALSE)</f>
        <v>0</v>
      </c>
      <c r="H18" s="5">
        <f>VLOOKUP(CONCATENATE($A15,H$1),'P6 Dump'!$A$1:$N$500,13,FALSE)</f>
        <v>-1</v>
      </c>
      <c r="I18" s="5">
        <f>VLOOKUP(CONCATENATE($A15,I$1),'P6 Dump'!$A$1:$N$500,13,FALSE)</f>
        <v>-1</v>
      </c>
      <c r="J18" s="5">
        <f>VLOOKUP(CONCATENATE($A15,J$1),'P6 Dump'!$A$1:$N$500,13,FALSE)</f>
        <v>-1</v>
      </c>
      <c r="K18" s="5">
        <f>VLOOKUP(CONCATENATE($A15,K$1),'P6 Dump'!$A$1:$N$500,13,FALSE)</f>
        <v>-1</v>
      </c>
      <c r="L18" s="5">
        <f>VLOOKUP(CONCATENATE($A15,L$1),'P6 Dump'!$A$1:$N$500,13,FALSE)</f>
        <v>-1</v>
      </c>
      <c r="M18" s="5">
        <f>VLOOKUP(CONCATENATE($A15,M$1),'P6 Dump'!$A$1:$N$500,13,FALSE)</f>
        <v>-1</v>
      </c>
      <c r="N18" s="5">
        <f>VLOOKUP(CONCATENATE($A15,N$1),'P6 Dump'!$A$1:$N$500,13,FALSE)</f>
        <v>-1</v>
      </c>
      <c r="O18" s="5">
        <f>VLOOKUP(CONCATENATE($A15,O$1),'P6 Dump'!$A$1:$N$500,13,FALSE)</f>
        <v>-1</v>
      </c>
      <c r="P18" s="5">
        <f>VLOOKUP(CONCATENATE($A15,P$1),'P6 Dump'!$A$1:$N$500,13,FALSE)</f>
        <v>-1</v>
      </c>
      <c r="Q18" s="5">
        <f>VLOOKUP(CONCATENATE($A15,Q$1),'P6 Dump'!$A$1:$N$500,13,FALSE)</f>
        <v>-1</v>
      </c>
      <c r="R18" s="5">
        <f>VLOOKUP(CONCATENATE($A15,R$1),'P6 Dump'!$A$1:$N$500,13,FALSE)</f>
        <v>-1</v>
      </c>
      <c r="S18" s="5">
        <f>VLOOKUP(CONCATENATE($A15,S$1),'P6 Dump'!$A$1:$N$500,13,FALSE)</f>
        <v>-1</v>
      </c>
      <c r="T18" s="5">
        <f>VLOOKUP(CONCATENATE($A15,T$1),'P6 Dump'!$A$1:$N$500,13,FALSE)</f>
        <v>-1</v>
      </c>
      <c r="U18" s="5">
        <f>VLOOKUP(CONCATENATE($A15,U$1),'P6 Dump'!$A$1:$N$500,13,FALSE)</f>
        <v>-1</v>
      </c>
      <c r="V18" s="5">
        <f>VLOOKUP(CONCATENATE($A15,V$1),'P6 Dump'!$A$1:$N$500,13,FALSE)</f>
        <v>-1</v>
      </c>
    </row>
    <row r="19" spans="1:22" ht="30" customHeight="1" x14ac:dyDescent="0.25">
      <c r="A19" s="23"/>
      <c r="B19" s="20"/>
      <c r="C19" s="6" t="s">
        <v>94</v>
      </c>
      <c r="D19" s="7">
        <f>VLOOKUP(CONCATENATE($A15,D$1),'P6 Dump'!$A$1:$N$500,14,FALSE)</f>
        <v>0</v>
      </c>
      <c r="E19" s="7">
        <f>VLOOKUP(CONCATENATE($A15,E$1),'P6 Dump'!$A$1:$N$500,14,FALSE)</f>
        <v>0</v>
      </c>
      <c r="F19" s="7">
        <f>VLOOKUP(CONCATENATE($A15,F$1),'P6 Dump'!$A$1:$N$500,14,FALSE)</f>
        <v>0</v>
      </c>
      <c r="G19" s="7">
        <f>VLOOKUP(CONCATENATE($A15,G$1),'P6 Dump'!$A$1:$N$500,14,FALSE)</f>
        <v>0</v>
      </c>
      <c r="H19" s="7">
        <f>VLOOKUP(CONCATENATE($A15,H$1),'P6 Dump'!$A$1:$N$500,14,FALSE)</f>
        <v>0</v>
      </c>
      <c r="I19" s="7">
        <f>VLOOKUP(CONCATENATE($A15,I$1),'P6 Dump'!$A$1:$N$500,14,FALSE)</f>
        <v>0</v>
      </c>
      <c r="J19" s="7">
        <f>VLOOKUP(CONCATENATE($A15,J$1),'P6 Dump'!$A$1:$N$500,14,FALSE)</f>
        <v>0</v>
      </c>
      <c r="K19" s="7">
        <f>VLOOKUP(CONCATENATE($A15,K$1),'P6 Dump'!$A$1:$N$500,14,FALSE)</f>
        <v>0</v>
      </c>
      <c r="L19" s="7">
        <f>VLOOKUP(CONCATENATE($A15,L$1),'P6 Dump'!$A$1:$N$500,14,FALSE)</f>
        <v>0</v>
      </c>
      <c r="M19" s="7">
        <f>VLOOKUP(CONCATENATE($A15,M$1),'P6 Dump'!$A$1:$N$500,14,FALSE)</f>
        <v>0</v>
      </c>
      <c r="N19" s="7">
        <f>VLOOKUP(CONCATENATE($A15,N$1),'P6 Dump'!$A$1:$N$500,14,FALSE)</f>
        <v>0</v>
      </c>
      <c r="O19" s="7">
        <f>VLOOKUP(CONCATENATE($A15,O$1),'P6 Dump'!$A$1:$N$500,14,FALSE)</f>
        <v>0</v>
      </c>
      <c r="P19" s="7">
        <f>VLOOKUP(CONCATENATE($A15,P$1),'P6 Dump'!$A$1:$N$500,14,FALSE)</f>
        <v>0</v>
      </c>
      <c r="Q19" s="7">
        <f>VLOOKUP(CONCATENATE($A15,Q$1),'P6 Dump'!$A$1:$N$500,14,FALSE)</f>
        <v>0</v>
      </c>
      <c r="R19" s="7">
        <f>VLOOKUP(CONCATENATE($A15,R$1),'P6 Dump'!$A$1:$N$500,14,FALSE)</f>
        <v>0</v>
      </c>
      <c r="S19" s="7">
        <f>VLOOKUP(CONCATENATE($A15,S$1),'P6 Dump'!$A$1:$N$500,14,FALSE)</f>
        <v>0</v>
      </c>
      <c r="T19" s="7">
        <f>VLOOKUP(CONCATENATE($A15,T$1),'P6 Dump'!$A$1:$N$500,14,FALSE)</f>
        <v>0</v>
      </c>
      <c r="U19" s="7">
        <f>VLOOKUP(CONCATENATE($A15,U$1),'P6 Dump'!$A$1:$N$500,14,FALSE)</f>
        <v>0</v>
      </c>
      <c r="V19" s="7">
        <f>VLOOKUP(CONCATENATE($A15,V$1),'P6 Dump'!$A$1:$N$500,14,FALSE)</f>
        <v>0</v>
      </c>
    </row>
    <row r="21" spans="1:22" x14ac:dyDescent="0.25">
      <c r="A21" s="21" t="s">
        <v>913</v>
      </c>
      <c r="B21" s="18" t="str">
        <f>VLOOKUP('Procurement Plan'!$A21:A25,'MR#'!$A$1:$B$50,2,FALSE)</f>
        <v>ERW Line Pipe</v>
      </c>
      <c r="C21" s="3" t="s">
        <v>97</v>
      </c>
      <c r="D21" s="4">
        <f>VLOOKUP(CONCATENATE($A21,D$1),'P6 Dump'!$A$1:$N$500,11,FALSE)</f>
        <v>41876</v>
      </c>
      <c r="E21" s="4">
        <f>VLOOKUP(CONCATENATE($A21,E$1),'P6 Dump'!$A$1:$N$500,11,FALSE)</f>
        <v>41892</v>
      </c>
      <c r="F21" s="4">
        <f>VLOOKUP(CONCATENATE($A21,F$1),'P6 Dump'!$A$1:$N$500,11,FALSE)</f>
        <v>41907</v>
      </c>
      <c r="G21" s="4">
        <f>VLOOKUP(CONCATENATE($A21,G$1),'P6 Dump'!$A$1:$N$500,11,FALSE)</f>
        <v>41915</v>
      </c>
      <c r="H21" s="4">
        <f>VLOOKUP(CONCATENATE($A21,H$1),'P6 Dump'!$A$1:$N$500,11,FALSE)</f>
        <v>41922</v>
      </c>
      <c r="I21" s="4">
        <f>VLOOKUP(CONCATENATE($A21,I$1),'P6 Dump'!$A$1:$N$500,11,FALSE)</f>
        <v>41946</v>
      </c>
      <c r="J21" s="4">
        <f>VLOOKUP(CONCATENATE($A21,J$1),'P6 Dump'!$A$1:$N$500,11,FALSE)</f>
        <v>41953</v>
      </c>
      <c r="K21" s="4">
        <f>VLOOKUP(CONCATENATE($A21,K$1),'P6 Dump'!$A$1:$N$500,11,FALSE)</f>
        <v>41988</v>
      </c>
      <c r="L21" s="4">
        <f>VLOOKUP(CONCATENATE($A21,L$1),'P6 Dump'!$A$1:$N$500,11,FALSE)</f>
        <v>41974</v>
      </c>
      <c r="M21" s="4">
        <f>VLOOKUP(CONCATENATE($A21,M$1),'P6 Dump'!$A$1:$N$500,11,FALSE)</f>
        <v>41981</v>
      </c>
      <c r="N21" s="4">
        <f>VLOOKUP(CONCATENATE($A21,N$1),'P6 Dump'!$A$1:$N$500,11,FALSE)</f>
        <v>42009</v>
      </c>
      <c r="O21" s="4">
        <f>VLOOKUP(CONCATENATE($A21,O$1),'P6 Dump'!$A$1:$N$500,11,FALSE)</f>
        <v>42011</v>
      </c>
      <c r="P21" s="4">
        <f>VLOOKUP(CONCATENATE($A21,P$1),'P6 Dump'!$A$1:$N$500,11,FALSE)</f>
        <v>42016</v>
      </c>
      <c r="Q21" s="4">
        <f>VLOOKUP(CONCATENATE($A21,Q$1),'P6 Dump'!$A$1:$N$500,11,FALSE)</f>
        <v>42030</v>
      </c>
      <c r="R21" s="4">
        <f>VLOOKUP(CONCATENATE($A21,R$1),'P6 Dump'!$A$1:$N$500,11,FALSE)</f>
        <v>42030</v>
      </c>
      <c r="S21" s="4">
        <f>VLOOKUP(CONCATENATE($A21,S$1),'P6 Dump'!$A$1:$N$500,11,FALSE)</f>
        <v>42310</v>
      </c>
      <c r="T21" s="4">
        <f>VLOOKUP(CONCATENATE($A21,T$1),'P6 Dump'!$A$1:$N$500,11,FALSE)</f>
        <v>42044</v>
      </c>
      <c r="U21" s="4">
        <f>VLOOKUP(CONCATENATE($A21,U$1),'P6 Dump'!$A$1:$N$500,11,FALSE)</f>
        <v>42059</v>
      </c>
      <c r="V21" s="4">
        <f>VLOOKUP(CONCATENATE($A21,V$1),'P6 Dump'!$A$1:$N$500,11,FALSE)</f>
        <v>42087</v>
      </c>
    </row>
    <row r="22" spans="1:22" x14ac:dyDescent="0.25">
      <c r="A22" s="22"/>
      <c r="B22" s="19"/>
      <c r="C22" s="3" t="s">
        <v>98</v>
      </c>
      <c r="D22" s="4">
        <f>VLOOKUP(CONCATENATE($A21,D$1),'P6 Dump'!$A$1:$N$500,12,FALSE)</f>
        <v>41898</v>
      </c>
      <c r="E22" s="4">
        <f>VLOOKUP(CONCATENATE($A21,E$1),'P6 Dump'!$A$1:$N$500,12,FALSE)</f>
        <v>41912</v>
      </c>
      <c r="F22" s="4">
        <f>VLOOKUP(CONCATENATE($A21,F$1),'P6 Dump'!$A$1:$N$500,12,FALSE)</f>
        <v>41968</v>
      </c>
      <c r="G22" s="4">
        <f>VLOOKUP(CONCATENATE($A21,G$1),'P6 Dump'!$A$1:$N$500,12,FALSE)</f>
        <v>41974</v>
      </c>
      <c r="H22" s="4">
        <f>VLOOKUP(CONCATENATE($A21,H$1),'P6 Dump'!$A$1:$N$500,12,FALSE)</f>
        <v>41990</v>
      </c>
      <c r="I22" s="4">
        <f>VLOOKUP(CONCATENATE($A21,I$1),'P6 Dump'!$A$1:$N$500,12,FALSE)</f>
        <v>42025</v>
      </c>
      <c r="J22" s="4">
        <f>VLOOKUP(CONCATENATE($A21,J$1),'P6 Dump'!$A$1:$N$500,12,FALSE)</f>
        <v>42031</v>
      </c>
      <c r="K22" s="4">
        <f>VLOOKUP(CONCATENATE($A21,K$1),'P6 Dump'!$A$1:$N$500,12,FALSE)</f>
        <v>42067</v>
      </c>
      <c r="L22" s="4">
        <f>VLOOKUP(CONCATENATE($A21,L$1),'P6 Dump'!$A$1:$N$500,12,FALSE)</f>
        <v>42053</v>
      </c>
      <c r="M22" s="4">
        <f>VLOOKUP(CONCATENATE($A21,M$1),'P6 Dump'!$A$1:$N$500,12,FALSE)</f>
        <v>42060</v>
      </c>
      <c r="N22" s="4">
        <f>VLOOKUP(CONCATENATE($A21,N$1),'P6 Dump'!$A$1:$N$500,12,FALSE)</f>
        <v>42074</v>
      </c>
      <c r="O22" s="4">
        <f>VLOOKUP(CONCATENATE($A21,O$1),'P6 Dump'!$A$1:$N$500,12,FALSE)</f>
        <v>42076</v>
      </c>
      <c r="P22" s="4">
        <f>VLOOKUP(CONCATENATE($A21,P$1),'P6 Dump'!$A$1:$N$500,12,FALSE)</f>
        <v>42081</v>
      </c>
      <c r="Q22" s="4">
        <f>VLOOKUP(CONCATENATE($A21,Q$1),'P6 Dump'!$A$1:$N$500,12,FALSE)</f>
        <v>42095</v>
      </c>
      <c r="R22" s="4">
        <f>VLOOKUP(CONCATENATE($A21,R$1),'P6 Dump'!$A$1:$N$500,12,FALSE)</f>
        <v>42095</v>
      </c>
      <c r="S22" s="4">
        <f>VLOOKUP(CONCATENATE($A21,S$1),'P6 Dump'!$A$1:$N$500,12,FALSE)</f>
        <v>42347</v>
      </c>
      <c r="T22" s="4">
        <f>VLOOKUP(CONCATENATE($A21,T$1),'P6 Dump'!$A$1:$N$500,12,FALSE)</f>
        <v>42109</v>
      </c>
      <c r="U22" s="4">
        <f>VLOOKUP(CONCATENATE($A21,U$1),'P6 Dump'!$A$1:$N$500,12,FALSE)</f>
        <v>42123</v>
      </c>
      <c r="V22" s="4">
        <f>VLOOKUP(CONCATENATE($A21,V$1),'P6 Dump'!$A$1:$N$500,12,FALSE)</f>
        <v>42152</v>
      </c>
    </row>
    <row r="23" spans="1:22" x14ac:dyDescent="0.25">
      <c r="A23" s="22"/>
      <c r="B23" s="19"/>
      <c r="C23" s="3" t="s">
        <v>84</v>
      </c>
      <c r="D23" s="4" t="str">
        <f>VLOOKUP(CONCATENATE($A21,D$1),'P6 Dump'!$A$1:$N$500,9,FALSE)</f>
        <v>16-Sep-14 A</v>
      </c>
      <c r="E23" s="4" t="str">
        <f>VLOOKUP(CONCATENATE($A21,E$1),'P6 Dump'!$A$1:$N$500,9,FALSE)</f>
        <v>30-Sep-14 A</v>
      </c>
      <c r="F23" s="4" t="str">
        <f>VLOOKUP(CONCATENATE($A21,F$1),'P6 Dump'!$A$1:$N$500,9,FALSE)</f>
        <v>25-Nov-14 A</v>
      </c>
      <c r="G23" s="4" t="str">
        <f>VLOOKUP(CONCATENATE($A21,G$1),'P6 Dump'!$A$1:$N$500,9,FALSE)</f>
        <v>01-Dec-14 A</v>
      </c>
      <c r="H23" s="4" t="str">
        <f>VLOOKUP(CONCATENATE($A21,H$1),'P6 Dump'!$A$1:$N$500,9,FALSE)</f>
        <v>18-Dec-14 A</v>
      </c>
      <c r="I23" s="4">
        <f>VLOOKUP(CONCATENATE($A21,I$1),'P6 Dump'!$A$1:$N$500,9,FALSE)</f>
        <v>42026</v>
      </c>
      <c r="J23" s="4">
        <f>VLOOKUP(CONCATENATE($A21,J$1),'P6 Dump'!$A$1:$N$500,9,FALSE)</f>
        <v>42032</v>
      </c>
      <c r="K23" s="4">
        <f>VLOOKUP(CONCATENATE($A21,K$1),'P6 Dump'!$A$1:$N$500,9,FALSE)</f>
        <v>42068</v>
      </c>
      <c r="L23" s="4">
        <f>VLOOKUP(CONCATENATE($A21,L$1),'P6 Dump'!$A$1:$N$500,9,FALSE)</f>
        <v>42054</v>
      </c>
      <c r="M23" s="4">
        <f>VLOOKUP(CONCATENATE($A21,M$1),'P6 Dump'!$A$1:$N$500,9,FALSE)</f>
        <v>42061</v>
      </c>
      <c r="N23" s="4">
        <f>VLOOKUP(CONCATENATE($A21,N$1),'P6 Dump'!$A$1:$N$500,9,FALSE)</f>
        <v>42075</v>
      </c>
      <c r="O23" s="4">
        <f>VLOOKUP(CONCATENATE($A21,O$1),'P6 Dump'!$A$1:$N$500,9,FALSE)</f>
        <v>42079</v>
      </c>
      <c r="P23" s="4">
        <f>VLOOKUP(CONCATENATE($A21,P$1),'P6 Dump'!$A$1:$N$500,9,FALSE)</f>
        <v>42082</v>
      </c>
      <c r="Q23" s="4">
        <f>VLOOKUP(CONCATENATE($A21,Q$1),'P6 Dump'!$A$1:$N$500,9,FALSE)</f>
        <v>42096</v>
      </c>
      <c r="R23" s="4">
        <f>VLOOKUP(CONCATENATE($A21,R$1),'P6 Dump'!$A$1:$N$500,9,FALSE)</f>
        <v>42096</v>
      </c>
      <c r="S23" s="4">
        <f>VLOOKUP(CONCATENATE($A21,S$1),'P6 Dump'!$A$1:$N$500,9,FALSE)</f>
        <v>42348</v>
      </c>
      <c r="T23" s="4">
        <f>VLOOKUP(CONCATENATE($A21,T$1),'P6 Dump'!$A$1:$N$500,9,FALSE)</f>
        <v>42110</v>
      </c>
      <c r="U23" s="4">
        <f>VLOOKUP(CONCATENATE($A21,U$1),'P6 Dump'!$A$1:$N$500,9,FALSE)</f>
        <v>42124</v>
      </c>
      <c r="V23" s="4">
        <f>VLOOKUP(CONCATENATE($A21,V$1),'P6 Dump'!$A$1:$N$500,9,FALSE)</f>
        <v>42153</v>
      </c>
    </row>
    <row r="24" spans="1:22" x14ac:dyDescent="0.25">
      <c r="A24" s="22"/>
      <c r="B24" s="19"/>
      <c r="C24" s="3" t="s">
        <v>96</v>
      </c>
      <c r="D24" s="5">
        <f>VLOOKUP(CONCATENATE($A21,D$1),'P6 Dump'!$A$1:$N$500,13,FALSE)</f>
        <v>0</v>
      </c>
      <c r="E24" s="5">
        <f>VLOOKUP(CONCATENATE($A21,E$1),'P6 Dump'!$A$1:$N$500,13,FALSE)</f>
        <v>0</v>
      </c>
      <c r="F24" s="5">
        <f>VLOOKUP(CONCATENATE($A21,F$1),'P6 Dump'!$A$1:$N$500,13,FALSE)</f>
        <v>0</v>
      </c>
      <c r="G24" s="5">
        <f>VLOOKUP(CONCATENATE($A21,G$1),'P6 Dump'!$A$1:$N$500,13,FALSE)</f>
        <v>0</v>
      </c>
      <c r="H24" s="5">
        <f>VLOOKUP(CONCATENATE($A21,H$1),'P6 Dump'!$A$1:$N$500,13,FALSE)</f>
        <v>-1</v>
      </c>
      <c r="I24" s="5">
        <f>VLOOKUP(CONCATENATE($A21,I$1),'P6 Dump'!$A$1:$N$500,13,FALSE)</f>
        <v>-1</v>
      </c>
      <c r="J24" s="5">
        <f>VLOOKUP(CONCATENATE($A21,J$1),'P6 Dump'!$A$1:$N$500,13,FALSE)</f>
        <v>-1</v>
      </c>
      <c r="K24" s="5">
        <f>VLOOKUP(CONCATENATE($A21,K$1),'P6 Dump'!$A$1:$N$500,13,FALSE)</f>
        <v>-1</v>
      </c>
      <c r="L24" s="5">
        <f>VLOOKUP(CONCATENATE($A21,L$1),'P6 Dump'!$A$1:$N$500,13,FALSE)</f>
        <v>-1</v>
      </c>
      <c r="M24" s="5">
        <f>VLOOKUP(CONCATENATE($A21,M$1),'P6 Dump'!$A$1:$N$500,13,FALSE)</f>
        <v>-1</v>
      </c>
      <c r="N24" s="5">
        <f>VLOOKUP(CONCATENATE($A21,N$1),'P6 Dump'!$A$1:$N$500,13,FALSE)</f>
        <v>-1</v>
      </c>
      <c r="O24" s="5">
        <f>VLOOKUP(CONCATENATE($A21,O$1),'P6 Dump'!$A$1:$N$500,13,FALSE)</f>
        <v>-1</v>
      </c>
      <c r="P24" s="5">
        <f>VLOOKUP(CONCATENATE($A21,P$1),'P6 Dump'!$A$1:$N$500,13,FALSE)</f>
        <v>-1</v>
      </c>
      <c r="Q24" s="5">
        <f>VLOOKUP(CONCATENATE($A21,Q$1),'P6 Dump'!$A$1:$N$500,13,FALSE)</f>
        <v>-1</v>
      </c>
      <c r="R24" s="5">
        <f>VLOOKUP(CONCATENATE($A21,R$1),'P6 Dump'!$A$1:$N$500,13,FALSE)</f>
        <v>-1</v>
      </c>
      <c r="S24" s="5">
        <f>VLOOKUP(CONCATENATE($A21,S$1),'P6 Dump'!$A$1:$N$500,13,FALSE)</f>
        <v>-1</v>
      </c>
      <c r="T24" s="5">
        <f>VLOOKUP(CONCATENATE($A21,T$1),'P6 Dump'!$A$1:$N$500,13,FALSE)</f>
        <v>-1</v>
      </c>
      <c r="U24" s="5">
        <f>VLOOKUP(CONCATENATE($A21,U$1),'P6 Dump'!$A$1:$N$500,13,FALSE)</f>
        <v>-1</v>
      </c>
      <c r="V24" s="5">
        <f>VLOOKUP(CONCATENATE($A21,V$1),'P6 Dump'!$A$1:$N$500,13,FALSE)</f>
        <v>-1</v>
      </c>
    </row>
    <row r="25" spans="1:22" ht="30" customHeight="1" x14ac:dyDescent="0.25">
      <c r="A25" s="23"/>
      <c r="B25" s="20"/>
      <c r="C25" s="6" t="s">
        <v>94</v>
      </c>
      <c r="D25" s="7">
        <f>VLOOKUP(CONCATENATE($A21,D$1),'P6 Dump'!$A$1:$N$500,14,FALSE)</f>
        <v>0</v>
      </c>
      <c r="E25" s="7">
        <f>VLOOKUP(CONCATENATE($A21,E$1),'P6 Dump'!$A$1:$N$500,14,FALSE)</f>
        <v>0</v>
      </c>
      <c r="F25" s="7" t="str">
        <f>VLOOKUP(CONCATENATE($A21,F$1),'P6 Dump'!$A$1:$N$500,14,FALSE)</f>
        <v>Re-issued Rev. C</v>
      </c>
      <c r="G25" s="7">
        <f>VLOOKUP(CONCATENATE($A21,G$1),'P6 Dump'!$A$1:$N$500,14,FALSE)</f>
        <v>0</v>
      </c>
      <c r="H25" s="7">
        <f>VLOOKUP(CONCATENATE($A21,H$1),'P6 Dump'!$A$1:$N$500,14,FALSE)</f>
        <v>0</v>
      </c>
      <c r="I25" s="7">
        <f>VLOOKUP(CONCATENATE($A21,I$1),'P6 Dump'!$A$1:$N$500,14,FALSE)</f>
        <v>0</v>
      </c>
      <c r="J25" s="7">
        <f>VLOOKUP(CONCATENATE($A21,J$1),'P6 Dump'!$A$1:$N$500,14,FALSE)</f>
        <v>0</v>
      </c>
      <c r="K25" s="7">
        <f>VLOOKUP(CONCATENATE($A21,K$1),'P6 Dump'!$A$1:$N$500,14,FALSE)</f>
        <v>0</v>
      </c>
      <c r="L25" s="7">
        <f>VLOOKUP(CONCATENATE($A21,L$1),'P6 Dump'!$A$1:$N$500,14,FALSE)</f>
        <v>0</v>
      </c>
      <c r="M25" s="7">
        <f>VLOOKUP(CONCATENATE($A21,M$1),'P6 Dump'!$A$1:$N$500,14,FALSE)</f>
        <v>0</v>
      </c>
      <c r="N25" s="7">
        <f>VLOOKUP(CONCATENATE($A21,N$1),'P6 Dump'!$A$1:$N$500,14,FALSE)</f>
        <v>0</v>
      </c>
      <c r="O25" s="7">
        <f>VLOOKUP(CONCATENATE($A21,O$1),'P6 Dump'!$A$1:$N$500,14,FALSE)</f>
        <v>0</v>
      </c>
      <c r="P25" s="7">
        <f>VLOOKUP(CONCATENATE($A21,P$1),'P6 Dump'!$A$1:$N$500,14,FALSE)</f>
        <v>0</v>
      </c>
      <c r="Q25" s="7">
        <f>VLOOKUP(CONCATENATE($A21,Q$1),'P6 Dump'!$A$1:$N$500,14,FALSE)</f>
        <v>0</v>
      </c>
      <c r="R25" s="7">
        <f>VLOOKUP(CONCATENATE($A21,R$1),'P6 Dump'!$A$1:$N$500,14,FALSE)</f>
        <v>0</v>
      </c>
      <c r="S25" s="7">
        <f>VLOOKUP(CONCATENATE($A21,S$1),'P6 Dump'!$A$1:$N$500,14,FALSE)</f>
        <v>0</v>
      </c>
      <c r="T25" s="7">
        <f>VLOOKUP(CONCATENATE($A21,T$1),'P6 Dump'!$A$1:$N$500,14,FALSE)</f>
        <v>0</v>
      </c>
      <c r="U25" s="7">
        <f>VLOOKUP(CONCATENATE($A21,U$1),'P6 Dump'!$A$1:$N$500,14,FALSE)</f>
        <v>0</v>
      </c>
      <c r="V25" s="7">
        <f>VLOOKUP(CONCATENATE($A21,V$1),'P6 Dump'!$A$1:$N$500,14,FALSE)</f>
        <v>0</v>
      </c>
    </row>
    <row r="27" spans="1:22" x14ac:dyDescent="0.25">
      <c r="A27" s="21" t="s">
        <v>915</v>
      </c>
      <c r="B27" s="18" t="str">
        <f>VLOOKUP('Procurement Plan'!$A27:A31,'MR#'!$A$1:$B$50,2,FALSE)</f>
        <v>CSA High Grade Steam Fittings and Flanges</v>
      </c>
      <c r="C27" s="3" t="s">
        <v>97</v>
      </c>
      <c r="D27" s="4">
        <f>VLOOKUP(CONCATENATE($A27,D$1),'P6 Dump'!$A$1:$N$500,11,FALSE)</f>
        <v>41941</v>
      </c>
      <c r="E27" s="4">
        <f>VLOOKUP(CONCATENATE($A27,E$1),'P6 Dump'!$A$1:$N$500,11,FALSE)</f>
        <v>41956</v>
      </c>
      <c r="F27" s="4">
        <f>VLOOKUP(CONCATENATE($A27,F$1),'P6 Dump'!$A$1:$N$500,11,FALSE)</f>
        <v>41971</v>
      </c>
      <c r="G27" s="4">
        <f>VLOOKUP(CONCATENATE($A27,G$1),'P6 Dump'!$A$1:$N$500,11,FALSE)</f>
        <v>41981</v>
      </c>
      <c r="H27" s="4">
        <f>VLOOKUP(CONCATENATE($A27,H$1),'P6 Dump'!$A$1:$N$500,11,FALSE)</f>
        <v>41988</v>
      </c>
      <c r="I27" s="4">
        <f>VLOOKUP(CONCATENATE($A27,I$1),'P6 Dump'!$A$1:$N$500,11,FALSE)</f>
        <v>42023</v>
      </c>
      <c r="J27" s="4">
        <f>VLOOKUP(CONCATENATE($A27,J$1),'P6 Dump'!$A$1:$N$500,11,FALSE)</f>
        <v>42030</v>
      </c>
      <c r="K27" s="4">
        <f>VLOOKUP(CONCATENATE($A27,K$1),'P6 Dump'!$A$1:$N$500,11,FALSE)</f>
        <v>42066</v>
      </c>
      <c r="L27" s="4">
        <f>VLOOKUP(CONCATENATE($A27,L$1),'P6 Dump'!$A$1:$N$500,11,FALSE)</f>
        <v>42052</v>
      </c>
      <c r="M27" s="4">
        <f>VLOOKUP(CONCATENATE($A27,M$1),'P6 Dump'!$A$1:$N$500,11,FALSE)</f>
        <v>42059</v>
      </c>
      <c r="N27" s="4">
        <f>VLOOKUP(CONCATENATE($A27,N$1),'P6 Dump'!$A$1:$N$500,11,FALSE)</f>
        <v>42073</v>
      </c>
      <c r="O27" s="4">
        <f>VLOOKUP(CONCATENATE($A27,O$1),'P6 Dump'!$A$1:$N$500,11,FALSE)</f>
        <v>42075</v>
      </c>
      <c r="P27" s="4">
        <f>VLOOKUP(CONCATENATE($A27,P$1),'P6 Dump'!$A$1:$N$500,11,FALSE)</f>
        <v>42080</v>
      </c>
      <c r="Q27" s="4">
        <f>VLOOKUP(CONCATENATE($A27,Q$1),'P6 Dump'!$A$1:$N$500,11,FALSE)</f>
        <v>42094</v>
      </c>
      <c r="R27" s="4">
        <f>VLOOKUP(CONCATENATE($A27,R$1),'P6 Dump'!$A$1:$N$500,11,FALSE)</f>
        <v>42094</v>
      </c>
      <c r="S27" s="4">
        <f>VLOOKUP(CONCATENATE($A27,S$1),'P6 Dump'!$A$1:$N$500,11,FALSE)</f>
        <v>42234</v>
      </c>
      <c r="T27" s="4">
        <f>VLOOKUP(CONCATENATE($A27,T$1),'P6 Dump'!$A$1:$N$500,11,FALSE)</f>
        <v>42108</v>
      </c>
      <c r="U27" s="4">
        <f>VLOOKUP(CONCATENATE($A27,U$1),'P6 Dump'!$A$1:$N$500,11,FALSE)</f>
        <v>42122</v>
      </c>
      <c r="V27" s="4">
        <f>VLOOKUP(CONCATENATE($A27,V$1),'P6 Dump'!$A$1:$N$500,11,FALSE)</f>
        <v>42151</v>
      </c>
    </row>
    <row r="28" spans="1:22" x14ac:dyDescent="0.25">
      <c r="A28" s="22"/>
      <c r="B28" s="19"/>
      <c r="C28" s="3" t="s">
        <v>98</v>
      </c>
      <c r="D28" s="4">
        <f>VLOOKUP(CONCATENATE($A27,D$1),'P6 Dump'!$A$1:$N$500,12,FALSE)</f>
        <v>41970</v>
      </c>
      <c r="E28" s="4">
        <f>VLOOKUP(CONCATENATE($A27,E$1),'P6 Dump'!$A$1:$N$500,12,FALSE)</f>
        <v>41983</v>
      </c>
      <c r="F28" s="4">
        <f>VLOOKUP(CONCATENATE($A27,F$1),'P6 Dump'!$A$1:$N$500,12,FALSE)</f>
        <v>42013</v>
      </c>
      <c r="G28" s="4">
        <f>VLOOKUP(CONCATENATE($A27,G$1),'P6 Dump'!$A$1:$N$500,12,FALSE)</f>
        <v>42023</v>
      </c>
      <c r="H28" s="4">
        <f>VLOOKUP(CONCATENATE($A27,H$1),'P6 Dump'!$A$1:$N$500,12,FALSE)</f>
        <v>42030</v>
      </c>
      <c r="I28" s="4">
        <f>VLOOKUP(CONCATENATE($A27,I$1),'P6 Dump'!$A$1:$N$500,12,FALSE)</f>
        <v>42052</v>
      </c>
      <c r="J28" s="4">
        <f>VLOOKUP(CONCATENATE($A27,J$1),'P6 Dump'!$A$1:$N$500,12,FALSE)</f>
        <v>42059</v>
      </c>
      <c r="K28" s="4">
        <f>VLOOKUP(CONCATENATE($A27,K$1),'P6 Dump'!$A$1:$N$500,12,FALSE)</f>
        <v>42094</v>
      </c>
      <c r="L28" s="4">
        <f>VLOOKUP(CONCATENATE($A27,L$1),'P6 Dump'!$A$1:$N$500,12,FALSE)</f>
        <v>42080</v>
      </c>
      <c r="M28" s="4">
        <f>VLOOKUP(CONCATENATE($A27,M$1),'P6 Dump'!$A$1:$N$500,12,FALSE)</f>
        <v>42087</v>
      </c>
      <c r="N28" s="4">
        <f>VLOOKUP(CONCATENATE($A27,N$1),'P6 Dump'!$A$1:$N$500,12,FALSE)</f>
        <v>42102</v>
      </c>
      <c r="O28" s="4">
        <f>VLOOKUP(CONCATENATE($A27,O$1),'P6 Dump'!$A$1:$N$500,12,FALSE)</f>
        <v>42104</v>
      </c>
      <c r="P28" s="4">
        <f>VLOOKUP(CONCATENATE($A27,P$1),'P6 Dump'!$A$1:$N$500,12,FALSE)</f>
        <v>42109</v>
      </c>
      <c r="Q28" s="4">
        <f>VLOOKUP(CONCATENATE($A27,Q$1),'P6 Dump'!$A$1:$N$500,12,FALSE)</f>
        <v>42123</v>
      </c>
      <c r="R28" s="4">
        <f>VLOOKUP(CONCATENATE($A27,R$1),'P6 Dump'!$A$1:$N$500,12,FALSE)</f>
        <v>42123</v>
      </c>
      <c r="S28" s="4">
        <f>VLOOKUP(CONCATENATE($A27,S$1),'P6 Dump'!$A$1:$N$500,12,FALSE)</f>
        <v>42263</v>
      </c>
      <c r="T28" s="4">
        <f>VLOOKUP(CONCATENATE($A27,T$1),'P6 Dump'!$A$1:$N$500,12,FALSE)</f>
        <v>42137</v>
      </c>
      <c r="U28" s="4">
        <f>VLOOKUP(CONCATENATE($A27,U$1),'P6 Dump'!$A$1:$N$500,12,FALSE)</f>
        <v>42152</v>
      </c>
      <c r="V28" s="4">
        <f>VLOOKUP(CONCATENATE($A27,V$1),'P6 Dump'!$A$1:$N$500,12,FALSE)</f>
        <v>42180</v>
      </c>
    </row>
    <row r="29" spans="1:22" x14ac:dyDescent="0.25">
      <c r="A29" s="22"/>
      <c r="B29" s="19"/>
      <c r="C29" s="3" t="s">
        <v>84</v>
      </c>
      <c r="D29" s="4" t="str">
        <f>VLOOKUP(CONCATENATE($A27,D$1),'P6 Dump'!$A$1:$N$500,9,FALSE)</f>
        <v>27-Nov-14 A</v>
      </c>
      <c r="E29" s="4" t="str">
        <f>VLOOKUP(CONCATENATE($A27,E$1),'P6 Dump'!$A$1:$N$500,9,FALSE)</f>
        <v>10-Dec-14 A</v>
      </c>
      <c r="F29" s="4">
        <f>VLOOKUP(CONCATENATE($A27,F$1),'P6 Dump'!$A$1:$N$500,9,FALSE)</f>
        <v>42024</v>
      </c>
      <c r="G29" s="4">
        <f>VLOOKUP(CONCATENATE($A27,G$1),'P6 Dump'!$A$1:$N$500,9,FALSE)</f>
        <v>42032</v>
      </c>
      <c r="H29" s="4">
        <f>VLOOKUP(CONCATENATE($A27,H$1),'P6 Dump'!$A$1:$N$500,9,FALSE)</f>
        <v>42039</v>
      </c>
      <c r="I29" s="4">
        <f>VLOOKUP(CONCATENATE($A27,I$1),'P6 Dump'!$A$1:$N$500,9,FALSE)</f>
        <v>42061</v>
      </c>
      <c r="J29" s="4">
        <f>VLOOKUP(CONCATENATE($A27,J$1),'P6 Dump'!$A$1:$N$500,9,FALSE)</f>
        <v>42068</v>
      </c>
      <c r="K29" s="4">
        <f>VLOOKUP(CONCATENATE($A27,K$1),'P6 Dump'!$A$1:$N$500,9,FALSE)</f>
        <v>42104</v>
      </c>
      <c r="L29" s="4">
        <f>VLOOKUP(CONCATENATE($A27,L$1),'P6 Dump'!$A$1:$N$500,9,FALSE)</f>
        <v>42089</v>
      </c>
      <c r="M29" s="4">
        <f>VLOOKUP(CONCATENATE($A27,M$1),'P6 Dump'!$A$1:$N$500,9,FALSE)</f>
        <v>42096</v>
      </c>
      <c r="N29" s="4">
        <f>VLOOKUP(CONCATENATE($A27,N$1),'P6 Dump'!$A$1:$N$500,9,FALSE)</f>
        <v>42111</v>
      </c>
      <c r="O29" s="4">
        <f>VLOOKUP(CONCATENATE($A27,O$1),'P6 Dump'!$A$1:$N$500,9,FALSE)</f>
        <v>42115</v>
      </c>
      <c r="P29" s="4">
        <f>VLOOKUP(CONCATENATE($A27,P$1),'P6 Dump'!$A$1:$N$500,9,FALSE)</f>
        <v>42118</v>
      </c>
      <c r="Q29" s="4">
        <f>VLOOKUP(CONCATENATE($A27,Q$1),'P6 Dump'!$A$1:$N$500,9,FALSE)</f>
        <v>42132</v>
      </c>
      <c r="R29" s="4">
        <f>VLOOKUP(CONCATENATE($A27,R$1),'P6 Dump'!$A$1:$N$500,9,FALSE)</f>
        <v>42132</v>
      </c>
      <c r="S29" s="4">
        <f>VLOOKUP(CONCATENATE($A27,S$1),'P6 Dump'!$A$1:$N$500,9,FALSE)</f>
        <v>42272</v>
      </c>
      <c r="T29" s="4">
        <f>VLOOKUP(CONCATENATE($A27,T$1),'P6 Dump'!$A$1:$N$500,9,FALSE)</f>
        <v>42146</v>
      </c>
      <c r="U29" s="4">
        <f>VLOOKUP(CONCATENATE($A27,U$1),'P6 Dump'!$A$1:$N$500,9,FALSE)</f>
        <v>42160</v>
      </c>
      <c r="V29" s="4">
        <f>VLOOKUP(CONCATENATE($A27,V$1),'P6 Dump'!$A$1:$N$500,9,FALSE)</f>
        <v>42191</v>
      </c>
    </row>
    <row r="30" spans="1:22" x14ac:dyDescent="0.25">
      <c r="A30" s="22"/>
      <c r="B30" s="19"/>
      <c r="C30" s="3" t="s">
        <v>96</v>
      </c>
      <c r="D30" s="5">
        <f>VLOOKUP(CONCATENATE($A27,D$1),'P6 Dump'!$A$1:$N$500,13,FALSE)</f>
        <v>0</v>
      </c>
      <c r="E30" s="5">
        <f>VLOOKUP(CONCATENATE($A27,E$1),'P6 Dump'!$A$1:$N$500,13,FALSE)</f>
        <v>0</v>
      </c>
      <c r="F30" s="5">
        <f>VLOOKUP(CONCATENATE($A27,F$1),'P6 Dump'!$A$1:$N$500,13,FALSE)</f>
        <v>-7</v>
      </c>
      <c r="G30" s="5">
        <f>VLOOKUP(CONCATENATE($A27,G$1),'P6 Dump'!$A$1:$N$500,13,FALSE)</f>
        <v>-7</v>
      </c>
      <c r="H30" s="5">
        <f>VLOOKUP(CONCATENATE($A27,H$1),'P6 Dump'!$A$1:$N$500,13,FALSE)</f>
        <v>-7</v>
      </c>
      <c r="I30" s="5">
        <f>VLOOKUP(CONCATENATE($A27,I$1),'P6 Dump'!$A$1:$N$500,13,FALSE)</f>
        <v>-7</v>
      </c>
      <c r="J30" s="5">
        <f>VLOOKUP(CONCATENATE($A27,J$1),'P6 Dump'!$A$1:$N$500,13,FALSE)</f>
        <v>-7</v>
      </c>
      <c r="K30" s="5">
        <f>VLOOKUP(CONCATENATE($A27,K$1),'P6 Dump'!$A$1:$N$500,13,FALSE)</f>
        <v>-7</v>
      </c>
      <c r="L30" s="5">
        <f>VLOOKUP(CONCATENATE($A27,L$1),'P6 Dump'!$A$1:$N$500,13,FALSE)</f>
        <v>-7</v>
      </c>
      <c r="M30" s="5">
        <f>VLOOKUP(CONCATENATE($A27,M$1),'P6 Dump'!$A$1:$N$500,13,FALSE)</f>
        <v>-7</v>
      </c>
      <c r="N30" s="5">
        <f>VLOOKUP(CONCATENATE($A27,N$1),'P6 Dump'!$A$1:$N$500,13,FALSE)</f>
        <v>-7</v>
      </c>
      <c r="O30" s="5">
        <f>VLOOKUP(CONCATENATE($A27,O$1),'P6 Dump'!$A$1:$N$500,13,FALSE)</f>
        <v>-7</v>
      </c>
      <c r="P30" s="5">
        <f>VLOOKUP(CONCATENATE($A27,P$1),'P6 Dump'!$A$1:$N$500,13,FALSE)</f>
        <v>-7</v>
      </c>
      <c r="Q30" s="5">
        <f>VLOOKUP(CONCATENATE($A27,Q$1),'P6 Dump'!$A$1:$N$500,13,FALSE)</f>
        <v>-7</v>
      </c>
      <c r="R30" s="5">
        <f>VLOOKUP(CONCATENATE($A27,R$1),'P6 Dump'!$A$1:$N$500,13,FALSE)</f>
        <v>-7</v>
      </c>
      <c r="S30" s="5">
        <f>VLOOKUP(CONCATENATE($A27,S$1),'P6 Dump'!$A$1:$N$500,13,FALSE)</f>
        <v>-7</v>
      </c>
      <c r="T30" s="5">
        <f>VLOOKUP(CONCATENATE($A27,T$1),'P6 Dump'!$A$1:$N$500,13,FALSE)</f>
        <v>-7</v>
      </c>
      <c r="U30" s="5">
        <f>VLOOKUP(CONCATENATE($A27,U$1),'P6 Dump'!$A$1:$N$500,13,FALSE)</f>
        <v>-6</v>
      </c>
      <c r="V30" s="5">
        <f>VLOOKUP(CONCATENATE($A27,V$1),'P6 Dump'!$A$1:$N$500,13,FALSE)</f>
        <v>-6</v>
      </c>
    </row>
    <row r="31" spans="1:22" ht="30" customHeight="1" x14ac:dyDescent="0.25">
      <c r="A31" s="23"/>
      <c r="B31" s="20"/>
      <c r="C31" s="6" t="s">
        <v>94</v>
      </c>
      <c r="D31" s="7">
        <f>VLOOKUP(CONCATENATE($A27,D$1),'P6 Dump'!$A$1:$N$500,14,FALSE)</f>
        <v>0</v>
      </c>
      <c r="E31" s="7">
        <f>VLOOKUP(CONCATENATE($A27,E$1),'P6 Dump'!$A$1:$N$500,14,FALSE)</f>
        <v>0</v>
      </c>
      <c r="F31" s="7">
        <f>VLOOKUP(CONCATENATE($A27,F$1),'P6 Dump'!$A$1:$N$500,14,FALSE)</f>
        <v>0</v>
      </c>
      <c r="G31" s="7">
        <f>VLOOKUP(CONCATENATE($A27,G$1),'P6 Dump'!$A$1:$N$500,14,FALSE)</f>
        <v>0</v>
      </c>
      <c r="H31" s="7">
        <f>VLOOKUP(CONCATENATE($A27,H$1),'P6 Dump'!$A$1:$N$500,14,FALSE)</f>
        <v>0</v>
      </c>
      <c r="I31" s="7">
        <f>VLOOKUP(CONCATENATE($A27,I$1),'P6 Dump'!$A$1:$N$500,14,FALSE)</f>
        <v>0</v>
      </c>
      <c r="J31" s="7">
        <f>VLOOKUP(CONCATENATE($A27,J$1),'P6 Dump'!$A$1:$N$500,14,FALSE)</f>
        <v>0</v>
      </c>
      <c r="K31" s="7">
        <f>VLOOKUP(CONCATENATE($A27,K$1),'P6 Dump'!$A$1:$N$500,14,FALSE)</f>
        <v>0</v>
      </c>
      <c r="L31" s="7">
        <f>VLOOKUP(CONCATENATE($A27,L$1),'P6 Dump'!$A$1:$N$500,14,FALSE)</f>
        <v>0</v>
      </c>
      <c r="M31" s="7">
        <f>VLOOKUP(CONCATENATE($A27,M$1),'P6 Dump'!$A$1:$N$500,14,FALSE)</f>
        <v>0</v>
      </c>
      <c r="N31" s="7">
        <f>VLOOKUP(CONCATENATE($A27,N$1),'P6 Dump'!$A$1:$N$500,14,FALSE)</f>
        <v>0</v>
      </c>
      <c r="O31" s="7">
        <f>VLOOKUP(CONCATENATE($A27,O$1),'P6 Dump'!$A$1:$N$500,14,FALSE)</f>
        <v>0</v>
      </c>
      <c r="P31" s="7">
        <f>VLOOKUP(CONCATENATE($A27,P$1),'P6 Dump'!$A$1:$N$500,14,FALSE)</f>
        <v>0</v>
      </c>
      <c r="Q31" s="7">
        <f>VLOOKUP(CONCATENATE($A27,Q$1),'P6 Dump'!$A$1:$N$500,14,FALSE)</f>
        <v>0</v>
      </c>
      <c r="R31" s="7">
        <f>VLOOKUP(CONCATENATE($A27,R$1),'P6 Dump'!$A$1:$N$500,14,FALSE)</f>
        <v>0</v>
      </c>
      <c r="S31" s="7">
        <f>VLOOKUP(CONCATENATE($A27,S$1),'P6 Dump'!$A$1:$N$500,14,FALSE)</f>
        <v>0</v>
      </c>
      <c r="T31" s="7">
        <f>VLOOKUP(CONCATENATE($A27,T$1),'P6 Dump'!$A$1:$N$500,14,FALSE)</f>
        <v>0</v>
      </c>
      <c r="U31" s="7">
        <f>VLOOKUP(CONCATENATE($A27,U$1),'P6 Dump'!$A$1:$N$500,14,FALSE)</f>
        <v>0</v>
      </c>
      <c r="V31" s="7">
        <f>VLOOKUP(CONCATENATE($A27,V$1),'P6 Dump'!$A$1:$N$500,14,FALSE)</f>
        <v>0</v>
      </c>
    </row>
    <row r="33" spans="1:22" x14ac:dyDescent="0.25">
      <c r="A33" s="21" t="s">
        <v>916</v>
      </c>
      <c r="B33" s="18" t="str">
        <f>VLOOKUP('Procurement Plan'!$A33:A37,'MR#'!$A$1:$B$50,2,FALSE)</f>
        <v>CSA Grade 359 Fittings and Flanges</v>
      </c>
      <c r="C33" s="3" t="s">
        <v>97</v>
      </c>
      <c r="D33" s="4">
        <f>VLOOKUP(CONCATENATE($A33,D$1),'P6 Dump'!$A$1:$N$500,11,FALSE)</f>
        <v>41941</v>
      </c>
      <c r="E33" s="4">
        <f>VLOOKUP(CONCATENATE($A33,E$1),'P6 Dump'!$A$1:$N$500,11,FALSE)</f>
        <v>41956</v>
      </c>
      <c r="F33" s="4">
        <f>VLOOKUP(CONCATENATE($A33,F$1),'P6 Dump'!$A$1:$N$500,11,FALSE)</f>
        <v>41971</v>
      </c>
      <c r="G33" s="4">
        <f>VLOOKUP(CONCATENATE($A33,G$1),'P6 Dump'!$A$1:$N$500,11,FALSE)</f>
        <v>41981</v>
      </c>
      <c r="H33" s="4">
        <f>VLOOKUP(CONCATENATE($A33,H$1),'P6 Dump'!$A$1:$N$500,11,FALSE)</f>
        <v>41988</v>
      </c>
      <c r="I33" s="4">
        <f>VLOOKUP(CONCATENATE($A33,I$1),'P6 Dump'!$A$1:$N$500,11,FALSE)</f>
        <v>42023</v>
      </c>
      <c r="J33" s="4">
        <f>VLOOKUP(CONCATENATE($A33,J$1),'P6 Dump'!$A$1:$N$500,11,FALSE)</f>
        <v>42030</v>
      </c>
      <c r="K33" s="4">
        <f>VLOOKUP(CONCATENATE($A33,K$1),'P6 Dump'!$A$1:$N$500,11,FALSE)</f>
        <v>42066</v>
      </c>
      <c r="L33" s="4">
        <f>VLOOKUP(CONCATENATE($A33,L$1),'P6 Dump'!$A$1:$N$500,11,FALSE)</f>
        <v>42052</v>
      </c>
      <c r="M33" s="4">
        <f>VLOOKUP(CONCATENATE($A33,M$1),'P6 Dump'!$A$1:$N$500,11,FALSE)</f>
        <v>42059</v>
      </c>
      <c r="N33" s="4">
        <f>VLOOKUP(CONCATENATE($A33,N$1),'P6 Dump'!$A$1:$N$500,11,FALSE)</f>
        <v>42073</v>
      </c>
      <c r="O33" s="4">
        <f>VLOOKUP(CONCATENATE($A33,O$1),'P6 Dump'!$A$1:$N$500,11,FALSE)</f>
        <v>42075</v>
      </c>
      <c r="P33" s="4">
        <f>VLOOKUP(CONCATENATE($A33,P$1),'P6 Dump'!$A$1:$N$500,11,FALSE)</f>
        <v>42080</v>
      </c>
      <c r="Q33" s="4">
        <f>VLOOKUP(CONCATENATE($A33,Q$1),'P6 Dump'!$A$1:$N$500,11,FALSE)</f>
        <v>42094</v>
      </c>
      <c r="R33" s="4">
        <f>VLOOKUP(CONCATENATE($A33,R$1),'P6 Dump'!$A$1:$N$500,11,FALSE)</f>
        <v>42094</v>
      </c>
      <c r="S33" s="4">
        <f>VLOOKUP(CONCATENATE($A33,S$1),'P6 Dump'!$A$1:$N$500,11,FALSE)</f>
        <v>42150</v>
      </c>
      <c r="T33" s="4">
        <f>VLOOKUP(CONCATENATE($A33,T$1),'P6 Dump'!$A$1:$N$500,11,FALSE)</f>
        <v>42108</v>
      </c>
      <c r="U33" s="4">
        <f>VLOOKUP(CONCATENATE($A33,U$1),'P6 Dump'!$A$1:$N$500,11,FALSE)</f>
        <v>42122</v>
      </c>
      <c r="V33" s="4">
        <f>VLOOKUP(CONCATENATE($A33,V$1),'P6 Dump'!$A$1:$N$500,11,FALSE)</f>
        <v>42151</v>
      </c>
    </row>
    <row r="34" spans="1:22" x14ac:dyDescent="0.25">
      <c r="A34" s="22"/>
      <c r="B34" s="19"/>
      <c r="C34" s="3" t="s">
        <v>98</v>
      </c>
      <c r="D34" s="4">
        <f>VLOOKUP(CONCATENATE($A33,D$1),'P6 Dump'!$A$1:$N$500,12,FALSE)</f>
        <v>41989</v>
      </c>
      <c r="E34" s="4">
        <f>VLOOKUP(CONCATENATE($A33,E$1),'P6 Dump'!$A$1:$N$500,12,FALSE)</f>
        <v>42017</v>
      </c>
      <c r="F34" s="4">
        <f>VLOOKUP(CONCATENATE($A33,F$1),'P6 Dump'!$A$1:$N$500,12,FALSE)</f>
        <v>42032</v>
      </c>
      <c r="G34" s="4">
        <f>VLOOKUP(CONCATENATE($A33,G$1),'P6 Dump'!$A$1:$N$500,12,FALSE)</f>
        <v>42040</v>
      </c>
      <c r="H34" s="4">
        <f>VLOOKUP(CONCATENATE($A33,H$1),'P6 Dump'!$A$1:$N$500,12,FALSE)</f>
        <v>42047</v>
      </c>
      <c r="I34" s="4">
        <f>VLOOKUP(CONCATENATE($A33,I$1),'P6 Dump'!$A$1:$N$500,12,FALSE)</f>
        <v>42069</v>
      </c>
      <c r="J34" s="4">
        <f>VLOOKUP(CONCATENATE($A33,J$1),'P6 Dump'!$A$1:$N$500,12,FALSE)</f>
        <v>42076</v>
      </c>
      <c r="K34" s="4">
        <f>VLOOKUP(CONCATENATE($A33,K$1),'P6 Dump'!$A$1:$N$500,12,FALSE)</f>
        <v>42114</v>
      </c>
      <c r="L34" s="4">
        <f>VLOOKUP(CONCATENATE($A33,L$1),'P6 Dump'!$A$1:$N$500,12,FALSE)</f>
        <v>42100</v>
      </c>
      <c r="M34" s="4">
        <f>VLOOKUP(CONCATENATE($A33,M$1),'P6 Dump'!$A$1:$N$500,12,FALSE)</f>
        <v>42107</v>
      </c>
      <c r="N34" s="4">
        <f>VLOOKUP(CONCATENATE($A33,N$1),'P6 Dump'!$A$1:$N$500,12,FALSE)</f>
        <v>42121</v>
      </c>
      <c r="O34" s="4">
        <f>VLOOKUP(CONCATENATE($A33,O$1),'P6 Dump'!$A$1:$N$500,12,FALSE)</f>
        <v>42123</v>
      </c>
      <c r="P34" s="4">
        <f>VLOOKUP(CONCATENATE($A33,P$1),'P6 Dump'!$A$1:$N$500,12,FALSE)</f>
        <v>42128</v>
      </c>
      <c r="Q34" s="4">
        <f>VLOOKUP(CONCATENATE($A33,Q$1),'P6 Dump'!$A$1:$N$500,12,FALSE)</f>
        <v>42143</v>
      </c>
      <c r="R34" s="4">
        <f>VLOOKUP(CONCATENATE($A33,R$1),'P6 Dump'!$A$1:$N$500,12,FALSE)</f>
        <v>42143</v>
      </c>
      <c r="S34" s="4">
        <f>VLOOKUP(CONCATENATE($A33,S$1),'P6 Dump'!$A$1:$N$500,12,FALSE)</f>
        <v>42199</v>
      </c>
      <c r="T34" s="4">
        <f>VLOOKUP(CONCATENATE($A33,T$1),'P6 Dump'!$A$1:$N$500,12,FALSE)</f>
        <v>42157</v>
      </c>
      <c r="U34" s="4">
        <f>VLOOKUP(CONCATENATE($A33,U$1),'P6 Dump'!$A$1:$N$500,12,FALSE)</f>
        <v>42171</v>
      </c>
      <c r="V34" s="4">
        <f>VLOOKUP(CONCATENATE($A33,V$1),'P6 Dump'!$A$1:$N$500,12,FALSE)</f>
        <v>42200</v>
      </c>
    </row>
    <row r="35" spans="1:22" x14ac:dyDescent="0.25">
      <c r="A35" s="22"/>
      <c r="B35" s="19"/>
      <c r="C35" s="3" t="s">
        <v>84</v>
      </c>
      <c r="D35" s="4" t="str">
        <f>VLOOKUP(CONCATENATE($A33,D$1),'P6 Dump'!$A$1:$N$500,9,FALSE)</f>
        <v>16-Dec-14 A</v>
      </c>
      <c r="E35" s="4">
        <f>VLOOKUP(CONCATENATE($A33,E$1),'P6 Dump'!$A$1:$N$500,9,FALSE)</f>
        <v>42016</v>
      </c>
      <c r="F35" s="4">
        <f>VLOOKUP(CONCATENATE($A33,F$1),'P6 Dump'!$A$1:$N$500,9,FALSE)</f>
        <v>42032</v>
      </c>
      <c r="G35" s="4">
        <f>VLOOKUP(CONCATENATE($A33,G$1),'P6 Dump'!$A$1:$N$500,9,FALSE)</f>
        <v>42040</v>
      </c>
      <c r="H35" s="4">
        <f>VLOOKUP(CONCATENATE($A33,H$1),'P6 Dump'!$A$1:$N$500,9,FALSE)</f>
        <v>42047</v>
      </c>
      <c r="I35" s="4">
        <f>VLOOKUP(CONCATENATE($A33,I$1),'P6 Dump'!$A$1:$N$500,9,FALSE)</f>
        <v>42069</v>
      </c>
      <c r="J35" s="4">
        <f>VLOOKUP(CONCATENATE($A33,J$1),'P6 Dump'!$A$1:$N$500,9,FALSE)</f>
        <v>42076</v>
      </c>
      <c r="K35" s="4">
        <f>VLOOKUP(CONCATENATE($A33,K$1),'P6 Dump'!$A$1:$N$500,9,FALSE)</f>
        <v>42114</v>
      </c>
      <c r="L35" s="4">
        <f>VLOOKUP(CONCATENATE($A33,L$1),'P6 Dump'!$A$1:$N$500,9,FALSE)</f>
        <v>42100</v>
      </c>
      <c r="M35" s="4">
        <f>VLOOKUP(CONCATENATE($A33,M$1),'P6 Dump'!$A$1:$N$500,9,FALSE)</f>
        <v>42107</v>
      </c>
      <c r="N35" s="4">
        <f>VLOOKUP(CONCATENATE($A33,N$1),'P6 Dump'!$A$1:$N$500,9,FALSE)</f>
        <v>42121</v>
      </c>
      <c r="O35" s="4">
        <f>VLOOKUP(CONCATENATE($A33,O$1),'P6 Dump'!$A$1:$N$500,9,FALSE)</f>
        <v>42123</v>
      </c>
      <c r="P35" s="4">
        <f>VLOOKUP(CONCATENATE($A33,P$1),'P6 Dump'!$A$1:$N$500,9,FALSE)</f>
        <v>42128</v>
      </c>
      <c r="Q35" s="4">
        <f>VLOOKUP(CONCATENATE($A33,Q$1),'P6 Dump'!$A$1:$N$500,9,FALSE)</f>
        <v>42143</v>
      </c>
      <c r="R35" s="4">
        <f>VLOOKUP(CONCATENATE($A33,R$1),'P6 Dump'!$A$1:$N$500,9,FALSE)</f>
        <v>42143</v>
      </c>
      <c r="S35" s="4">
        <f>VLOOKUP(CONCATENATE($A33,S$1),'P6 Dump'!$A$1:$N$500,9,FALSE)</f>
        <v>42199</v>
      </c>
      <c r="T35" s="4">
        <f>VLOOKUP(CONCATENATE($A33,T$1),'P6 Dump'!$A$1:$N$500,9,FALSE)</f>
        <v>42157</v>
      </c>
      <c r="U35" s="4">
        <f>VLOOKUP(CONCATENATE($A33,U$1),'P6 Dump'!$A$1:$N$500,9,FALSE)</f>
        <v>42171</v>
      </c>
      <c r="V35" s="4">
        <f>VLOOKUP(CONCATENATE($A33,V$1),'P6 Dump'!$A$1:$N$500,9,FALSE)</f>
        <v>42200</v>
      </c>
    </row>
    <row r="36" spans="1:22" x14ac:dyDescent="0.25">
      <c r="A36" s="22"/>
      <c r="B36" s="19"/>
      <c r="C36" s="3" t="s">
        <v>96</v>
      </c>
      <c r="D36" s="5">
        <f>VLOOKUP(CONCATENATE($A33,D$1),'P6 Dump'!$A$1:$N$500,13,FALSE)</f>
        <v>0</v>
      </c>
      <c r="E36" s="5">
        <f>VLOOKUP(CONCATENATE($A33,E$1),'P6 Dump'!$A$1:$N$500,13,FALSE)</f>
        <v>1</v>
      </c>
      <c r="F36" s="5">
        <f>VLOOKUP(CONCATENATE($A33,F$1),'P6 Dump'!$A$1:$N$500,13,FALSE)</f>
        <v>0</v>
      </c>
      <c r="G36" s="5">
        <f>VLOOKUP(CONCATENATE($A33,G$1),'P6 Dump'!$A$1:$N$500,13,FALSE)</f>
        <v>0</v>
      </c>
      <c r="H36" s="5">
        <f>VLOOKUP(CONCATENATE($A33,H$1),'P6 Dump'!$A$1:$N$500,13,FALSE)</f>
        <v>0</v>
      </c>
      <c r="I36" s="5">
        <f>VLOOKUP(CONCATENATE($A33,I$1),'P6 Dump'!$A$1:$N$500,13,FALSE)</f>
        <v>0</v>
      </c>
      <c r="J36" s="5">
        <f>VLOOKUP(CONCATENATE($A33,J$1),'P6 Dump'!$A$1:$N$500,13,FALSE)</f>
        <v>0</v>
      </c>
      <c r="K36" s="5">
        <f>VLOOKUP(CONCATENATE($A33,K$1),'P6 Dump'!$A$1:$N$500,13,FALSE)</f>
        <v>0</v>
      </c>
      <c r="L36" s="5">
        <f>VLOOKUP(CONCATENATE($A33,L$1),'P6 Dump'!$A$1:$N$500,13,FALSE)</f>
        <v>0</v>
      </c>
      <c r="M36" s="5">
        <f>VLOOKUP(CONCATENATE($A33,M$1),'P6 Dump'!$A$1:$N$500,13,FALSE)</f>
        <v>0</v>
      </c>
      <c r="N36" s="5">
        <f>VLOOKUP(CONCATENATE($A33,N$1),'P6 Dump'!$A$1:$N$500,13,FALSE)</f>
        <v>0</v>
      </c>
      <c r="O36" s="5">
        <f>VLOOKUP(CONCATENATE($A33,O$1),'P6 Dump'!$A$1:$N$500,13,FALSE)</f>
        <v>0</v>
      </c>
      <c r="P36" s="5">
        <f>VLOOKUP(CONCATENATE($A33,P$1),'P6 Dump'!$A$1:$N$500,13,FALSE)</f>
        <v>0</v>
      </c>
      <c r="Q36" s="5">
        <f>VLOOKUP(CONCATENATE($A33,Q$1),'P6 Dump'!$A$1:$N$500,13,FALSE)</f>
        <v>0</v>
      </c>
      <c r="R36" s="5">
        <f>VLOOKUP(CONCATENATE($A33,R$1),'P6 Dump'!$A$1:$N$500,13,FALSE)</f>
        <v>0</v>
      </c>
      <c r="S36" s="5">
        <f>VLOOKUP(CONCATENATE($A33,S$1),'P6 Dump'!$A$1:$N$500,13,FALSE)</f>
        <v>0</v>
      </c>
      <c r="T36" s="5">
        <f>VLOOKUP(CONCATENATE($A33,T$1),'P6 Dump'!$A$1:$N$500,13,FALSE)</f>
        <v>0</v>
      </c>
      <c r="U36" s="5">
        <f>VLOOKUP(CONCATENATE($A33,U$1),'P6 Dump'!$A$1:$N$500,13,FALSE)</f>
        <v>0</v>
      </c>
      <c r="V36" s="5">
        <f>VLOOKUP(CONCATENATE($A33,V$1),'P6 Dump'!$A$1:$N$500,13,FALSE)</f>
        <v>0</v>
      </c>
    </row>
    <row r="37" spans="1:22" ht="30" customHeight="1" x14ac:dyDescent="0.25">
      <c r="A37" s="23"/>
      <c r="B37" s="20"/>
      <c r="C37" s="6" t="s">
        <v>94</v>
      </c>
      <c r="D37" s="7" t="str">
        <f>VLOOKUP(CONCATENATE($A33,D$1),'P6 Dump'!$A$1:$N$500,14,FALSE)</f>
        <v>Postponed - Low Priority</v>
      </c>
      <c r="E37" s="7">
        <f>VLOOKUP(CONCATENATE($A33,E$1),'P6 Dump'!$A$1:$N$500,14,FALSE)</f>
        <v>0</v>
      </c>
      <c r="F37" s="7">
        <f>VLOOKUP(CONCATENATE($A33,F$1),'P6 Dump'!$A$1:$N$500,14,FALSE)</f>
        <v>0</v>
      </c>
      <c r="G37" s="7">
        <f>VLOOKUP(CONCATENATE($A33,G$1),'P6 Dump'!$A$1:$N$500,14,FALSE)</f>
        <v>0</v>
      </c>
      <c r="H37" s="7">
        <f>VLOOKUP(CONCATENATE($A33,H$1),'P6 Dump'!$A$1:$N$500,14,FALSE)</f>
        <v>0</v>
      </c>
      <c r="I37" s="7">
        <f>VLOOKUP(CONCATENATE($A33,I$1),'P6 Dump'!$A$1:$N$500,14,FALSE)</f>
        <v>0</v>
      </c>
      <c r="J37" s="7">
        <f>VLOOKUP(CONCATENATE($A33,J$1),'P6 Dump'!$A$1:$N$500,14,FALSE)</f>
        <v>0</v>
      </c>
      <c r="K37" s="7">
        <f>VLOOKUP(CONCATENATE($A33,K$1),'P6 Dump'!$A$1:$N$500,14,FALSE)</f>
        <v>0</v>
      </c>
      <c r="L37" s="7">
        <f>VLOOKUP(CONCATENATE($A33,L$1),'P6 Dump'!$A$1:$N$500,14,FALSE)</f>
        <v>0</v>
      </c>
      <c r="M37" s="7">
        <f>VLOOKUP(CONCATENATE($A33,M$1),'P6 Dump'!$A$1:$N$500,14,FALSE)</f>
        <v>0</v>
      </c>
      <c r="N37" s="7">
        <f>VLOOKUP(CONCATENATE($A33,N$1),'P6 Dump'!$A$1:$N$500,14,FALSE)</f>
        <v>0</v>
      </c>
      <c r="O37" s="7">
        <f>VLOOKUP(CONCATENATE($A33,O$1),'P6 Dump'!$A$1:$N$500,14,FALSE)</f>
        <v>0</v>
      </c>
      <c r="P37" s="7">
        <f>VLOOKUP(CONCATENATE($A33,P$1),'P6 Dump'!$A$1:$N$500,14,FALSE)</f>
        <v>0</v>
      </c>
      <c r="Q37" s="7">
        <f>VLOOKUP(CONCATENATE($A33,Q$1),'P6 Dump'!$A$1:$N$500,14,FALSE)</f>
        <v>0</v>
      </c>
      <c r="R37" s="7">
        <f>VLOOKUP(CONCATENATE($A33,R$1),'P6 Dump'!$A$1:$N$500,14,FALSE)</f>
        <v>0</v>
      </c>
      <c r="S37" s="7">
        <f>VLOOKUP(CONCATENATE($A33,S$1),'P6 Dump'!$A$1:$N$500,14,FALSE)</f>
        <v>0</v>
      </c>
      <c r="T37" s="7">
        <f>VLOOKUP(CONCATENATE($A33,T$1),'P6 Dump'!$A$1:$N$500,14,FALSE)</f>
        <v>0</v>
      </c>
      <c r="U37" s="7">
        <f>VLOOKUP(CONCATENATE($A33,U$1),'P6 Dump'!$A$1:$N$500,14,FALSE)</f>
        <v>0</v>
      </c>
      <c r="V37" s="7">
        <f>VLOOKUP(CONCATENATE($A33,V$1),'P6 Dump'!$A$1:$N$500,14,FALSE)</f>
        <v>0</v>
      </c>
    </row>
    <row r="39" spans="1:22" x14ac:dyDescent="0.25">
      <c r="A39" s="21" t="s">
        <v>917</v>
      </c>
      <c r="B39" s="18" t="str">
        <f>VLOOKUP('Procurement Plan'!$A39:A43,'MR#'!$A$1:$B$50,2,FALSE)</f>
        <v>ERW Induction Bends</v>
      </c>
      <c r="C39" s="3" t="s">
        <v>97</v>
      </c>
      <c r="D39" s="4">
        <f>VLOOKUP(CONCATENATE($A39,D$1),'P6 Dump'!$A$1:$N$500,11,FALSE)</f>
        <v>41990</v>
      </c>
      <c r="E39" s="4">
        <f>VLOOKUP(CONCATENATE($A39,E$1),'P6 Dump'!$A$1:$N$500,11,FALSE)</f>
        <v>42019</v>
      </c>
      <c r="F39" s="4">
        <f>VLOOKUP(CONCATENATE($A39,F$1),'P6 Dump'!$A$1:$N$500,11,FALSE)</f>
        <v>42034</v>
      </c>
      <c r="G39" s="4">
        <f>VLOOKUP(CONCATENATE($A39,G$1),'P6 Dump'!$A$1:$N$500,11,FALSE)</f>
        <v>42044</v>
      </c>
      <c r="H39" s="4">
        <f>VLOOKUP(CONCATENATE($A39,H$1),'P6 Dump'!$A$1:$N$500,11,FALSE)</f>
        <v>42052</v>
      </c>
      <c r="I39" s="4">
        <f>VLOOKUP(CONCATENATE($A39,I$1),'P6 Dump'!$A$1:$N$500,11,FALSE)</f>
        <v>42073</v>
      </c>
      <c r="J39" s="4">
        <f>VLOOKUP(CONCATENATE($A39,J$1),'P6 Dump'!$A$1:$N$500,11,FALSE)</f>
        <v>42080</v>
      </c>
      <c r="K39" s="4">
        <f>VLOOKUP(CONCATENATE($A39,K$1),'P6 Dump'!$A$1:$N$500,11,FALSE)</f>
        <v>42116</v>
      </c>
      <c r="L39" s="4">
        <f>VLOOKUP(CONCATENATE($A39,L$1),'P6 Dump'!$A$1:$N$500,11,FALSE)</f>
        <v>42102</v>
      </c>
      <c r="M39" s="4">
        <f>VLOOKUP(CONCATENATE($A39,M$1),'P6 Dump'!$A$1:$N$500,11,FALSE)</f>
        <v>42109</v>
      </c>
      <c r="N39" s="4">
        <f>VLOOKUP(CONCATENATE($A39,N$1),'P6 Dump'!$A$1:$N$500,11,FALSE)</f>
        <v>42123</v>
      </c>
      <c r="O39" s="4">
        <f>VLOOKUP(CONCATENATE($A39,O$1),'P6 Dump'!$A$1:$N$500,11,FALSE)</f>
        <v>42125</v>
      </c>
      <c r="P39" s="4">
        <f>VLOOKUP(CONCATENATE($A39,P$1),'P6 Dump'!$A$1:$N$500,11,FALSE)</f>
        <v>42130</v>
      </c>
      <c r="Q39" s="4">
        <f>VLOOKUP(CONCATENATE($A39,Q$1),'P6 Dump'!$A$1:$N$500,11,FALSE)</f>
        <v>42145</v>
      </c>
      <c r="R39" s="4">
        <f>VLOOKUP(CONCATENATE($A39,R$1),'P6 Dump'!$A$1:$N$500,11,FALSE)</f>
        <v>42145</v>
      </c>
      <c r="S39" s="4">
        <f>VLOOKUP(CONCATENATE($A39,S$1),'P6 Dump'!$A$1:$N$500,11,FALSE)</f>
        <v>42313</v>
      </c>
      <c r="T39" s="4">
        <f>VLOOKUP(CONCATENATE($A39,T$1),'P6 Dump'!$A$1:$N$500,11,FALSE)</f>
        <v>42159</v>
      </c>
      <c r="U39" s="4">
        <f>VLOOKUP(CONCATENATE($A39,U$1),'P6 Dump'!$A$1:$N$500,11,FALSE)</f>
        <v>42173</v>
      </c>
      <c r="V39" s="4">
        <f>VLOOKUP(CONCATENATE($A39,V$1),'P6 Dump'!$A$1:$N$500,11,FALSE)</f>
        <v>42201</v>
      </c>
    </row>
    <row r="40" spans="1:22" x14ac:dyDescent="0.25">
      <c r="A40" s="22"/>
      <c r="B40" s="19"/>
      <c r="C40" s="3" t="s">
        <v>98</v>
      </c>
      <c r="D40" s="4">
        <f>VLOOKUP(CONCATENATE($A39,D$1),'P6 Dump'!$A$1:$N$500,12,FALSE)</f>
        <v>42034</v>
      </c>
      <c r="E40" s="4">
        <f>VLOOKUP(CONCATENATE($A39,E$1),'P6 Dump'!$A$1:$N$500,12,FALSE)</f>
        <v>42052</v>
      </c>
      <c r="F40" s="4">
        <f>VLOOKUP(CONCATENATE($A39,F$1),'P6 Dump'!$A$1:$N$500,12,FALSE)</f>
        <v>42067</v>
      </c>
      <c r="G40" s="4">
        <f>VLOOKUP(CONCATENATE($A39,G$1),'P6 Dump'!$A$1:$N$500,12,FALSE)</f>
        <v>42075</v>
      </c>
      <c r="H40" s="4">
        <f>VLOOKUP(CONCATENATE($A39,H$1),'P6 Dump'!$A$1:$N$500,12,FALSE)</f>
        <v>42082</v>
      </c>
      <c r="I40" s="4">
        <f>VLOOKUP(CONCATENATE($A39,I$1),'P6 Dump'!$A$1:$N$500,12,FALSE)</f>
        <v>42104</v>
      </c>
      <c r="J40" s="4">
        <f>VLOOKUP(CONCATENATE($A39,J$1),'P6 Dump'!$A$1:$N$500,12,FALSE)</f>
        <v>42111</v>
      </c>
      <c r="K40" s="4">
        <f>VLOOKUP(CONCATENATE($A39,K$1),'P6 Dump'!$A$1:$N$500,12,FALSE)</f>
        <v>42149</v>
      </c>
      <c r="L40" s="4">
        <f>VLOOKUP(CONCATENATE($A39,L$1),'P6 Dump'!$A$1:$N$500,12,FALSE)</f>
        <v>42132</v>
      </c>
      <c r="M40" s="4">
        <f>VLOOKUP(CONCATENATE($A39,M$1),'P6 Dump'!$A$1:$N$500,12,FALSE)</f>
        <v>42139</v>
      </c>
      <c r="N40" s="4">
        <f>VLOOKUP(CONCATENATE($A39,N$1),'P6 Dump'!$A$1:$N$500,12,FALSE)</f>
        <v>42156</v>
      </c>
      <c r="O40" s="4">
        <f>VLOOKUP(CONCATENATE($A39,O$1),'P6 Dump'!$A$1:$N$500,12,FALSE)</f>
        <v>42158</v>
      </c>
      <c r="P40" s="4">
        <f>VLOOKUP(CONCATENATE($A39,P$1),'P6 Dump'!$A$1:$N$500,12,FALSE)</f>
        <v>42163</v>
      </c>
      <c r="Q40" s="4">
        <f>VLOOKUP(CONCATENATE($A39,Q$1),'P6 Dump'!$A$1:$N$500,12,FALSE)</f>
        <v>42177</v>
      </c>
      <c r="R40" s="4">
        <f>VLOOKUP(CONCATENATE($A39,R$1),'P6 Dump'!$A$1:$N$500,12,FALSE)</f>
        <v>42177</v>
      </c>
      <c r="S40" s="4">
        <f>VLOOKUP(CONCATENATE($A39,S$1),'P6 Dump'!$A$1:$N$500,12,FALSE)</f>
        <v>42431</v>
      </c>
      <c r="T40" s="4">
        <f>VLOOKUP(CONCATENATE($A39,T$1),'P6 Dump'!$A$1:$N$500,12,FALSE)</f>
        <v>42191</v>
      </c>
      <c r="U40" s="4">
        <f>VLOOKUP(CONCATENATE($A39,U$1),'P6 Dump'!$A$1:$N$500,12,FALSE)</f>
        <v>42205</v>
      </c>
      <c r="V40" s="4">
        <f>VLOOKUP(CONCATENATE($A39,V$1),'P6 Dump'!$A$1:$N$500,12,FALSE)</f>
        <v>42233</v>
      </c>
    </row>
    <row r="41" spans="1:22" x14ac:dyDescent="0.25">
      <c r="A41" s="22"/>
      <c r="B41" s="19"/>
      <c r="C41" s="3" t="s">
        <v>84</v>
      </c>
      <c r="D41" s="4">
        <f>VLOOKUP(CONCATENATE($A39,D$1),'P6 Dump'!$A$1:$N$500,9,FALSE)</f>
        <v>42034</v>
      </c>
      <c r="E41" s="4">
        <f>VLOOKUP(CONCATENATE($A39,E$1),'P6 Dump'!$A$1:$N$500,9,FALSE)</f>
        <v>42052</v>
      </c>
      <c r="F41" s="4">
        <f>VLOOKUP(CONCATENATE($A39,F$1),'P6 Dump'!$A$1:$N$500,9,FALSE)</f>
        <v>42067</v>
      </c>
      <c r="G41" s="4">
        <f>VLOOKUP(CONCATENATE($A39,G$1),'P6 Dump'!$A$1:$N$500,9,FALSE)</f>
        <v>42075</v>
      </c>
      <c r="H41" s="4">
        <f>VLOOKUP(CONCATENATE($A39,H$1),'P6 Dump'!$A$1:$N$500,9,FALSE)</f>
        <v>42082</v>
      </c>
      <c r="I41" s="4">
        <f>VLOOKUP(CONCATENATE($A39,I$1),'P6 Dump'!$A$1:$N$500,9,FALSE)</f>
        <v>42104</v>
      </c>
      <c r="J41" s="4">
        <f>VLOOKUP(CONCATENATE($A39,J$1),'P6 Dump'!$A$1:$N$500,9,FALSE)</f>
        <v>42111</v>
      </c>
      <c r="K41" s="4">
        <f>VLOOKUP(CONCATENATE($A39,K$1),'P6 Dump'!$A$1:$N$500,9,FALSE)</f>
        <v>42149</v>
      </c>
      <c r="L41" s="4">
        <f>VLOOKUP(CONCATENATE($A39,L$1),'P6 Dump'!$A$1:$N$500,9,FALSE)</f>
        <v>42132</v>
      </c>
      <c r="M41" s="4">
        <f>VLOOKUP(CONCATENATE($A39,M$1),'P6 Dump'!$A$1:$N$500,9,FALSE)</f>
        <v>42139</v>
      </c>
      <c r="N41" s="4">
        <f>VLOOKUP(CONCATENATE($A39,N$1),'P6 Dump'!$A$1:$N$500,9,FALSE)</f>
        <v>42156</v>
      </c>
      <c r="O41" s="4">
        <f>VLOOKUP(CONCATENATE($A39,O$1),'P6 Dump'!$A$1:$N$500,9,FALSE)</f>
        <v>42158</v>
      </c>
      <c r="P41" s="4">
        <f>VLOOKUP(CONCATENATE($A39,P$1),'P6 Dump'!$A$1:$N$500,9,FALSE)</f>
        <v>42163</v>
      </c>
      <c r="Q41" s="4">
        <f>VLOOKUP(CONCATENATE($A39,Q$1),'P6 Dump'!$A$1:$N$500,9,FALSE)</f>
        <v>42177</v>
      </c>
      <c r="R41" s="4">
        <f>VLOOKUP(CONCATENATE($A39,R$1),'P6 Dump'!$A$1:$N$500,9,FALSE)</f>
        <v>42177</v>
      </c>
      <c r="S41" s="4">
        <f>VLOOKUP(CONCATENATE($A39,S$1),'P6 Dump'!$A$1:$N$500,9,FALSE)</f>
        <v>42432</v>
      </c>
      <c r="T41" s="4">
        <f>VLOOKUP(CONCATENATE($A39,T$1),'P6 Dump'!$A$1:$N$500,9,FALSE)</f>
        <v>42191</v>
      </c>
      <c r="U41" s="4">
        <f>VLOOKUP(CONCATENATE($A39,U$1),'P6 Dump'!$A$1:$N$500,9,FALSE)</f>
        <v>42205</v>
      </c>
      <c r="V41" s="4">
        <f>VLOOKUP(CONCATENATE($A39,V$1),'P6 Dump'!$A$1:$N$500,9,FALSE)</f>
        <v>42233</v>
      </c>
    </row>
    <row r="42" spans="1:22" x14ac:dyDescent="0.25">
      <c r="A42" s="22"/>
      <c r="B42" s="19"/>
      <c r="C42" s="3" t="s">
        <v>96</v>
      </c>
      <c r="D42" s="5">
        <f>VLOOKUP(CONCATENATE($A39,D$1),'P6 Dump'!$A$1:$N$500,13,FALSE)</f>
        <v>0</v>
      </c>
      <c r="E42" s="5">
        <f>VLOOKUP(CONCATENATE($A39,E$1),'P6 Dump'!$A$1:$N$500,13,FALSE)</f>
        <v>0</v>
      </c>
      <c r="F42" s="5">
        <f>VLOOKUP(CONCATENATE($A39,F$1),'P6 Dump'!$A$1:$N$500,13,FALSE)</f>
        <v>0</v>
      </c>
      <c r="G42" s="5">
        <f>VLOOKUP(CONCATENATE($A39,G$1),'P6 Dump'!$A$1:$N$500,13,FALSE)</f>
        <v>0</v>
      </c>
      <c r="H42" s="5">
        <f>VLOOKUP(CONCATENATE($A39,H$1),'P6 Dump'!$A$1:$N$500,13,FALSE)</f>
        <v>0</v>
      </c>
      <c r="I42" s="5">
        <f>VLOOKUP(CONCATENATE($A39,I$1),'P6 Dump'!$A$1:$N$500,13,FALSE)</f>
        <v>0</v>
      </c>
      <c r="J42" s="5">
        <f>VLOOKUP(CONCATENATE($A39,J$1),'P6 Dump'!$A$1:$N$500,13,FALSE)</f>
        <v>0</v>
      </c>
      <c r="K42" s="5">
        <f>VLOOKUP(CONCATENATE($A39,K$1),'P6 Dump'!$A$1:$N$500,13,FALSE)</f>
        <v>0</v>
      </c>
      <c r="L42" s="5">
        <f>VLOOKUP(CONCATENATE($A39,L$1),'P6 Dump'!$A$1:$N$500,13,FALSE)</f>
        <v>0</v>
      </c>
      <c r="M42" s="5">
        <f>VLOOKUP(CONCATENATE($A39,M$1),'P6 Dump'!$A$1:$N$500,13,FALSE)</f>
        <v>0</v>
      </c>
      <c r="N42" s="5">
        <f>VLOOKUP(CONCATENATE($A39,N$1),'P6 Dump'!$A$1:$N$500,13,FALSE)</f>
        <v>0</v>
      </c>
      <c r="O42" s="5">
        <f>VLOOKUP(CONCATENATE($A39,O$1),'P6 Dump'!$A$1:$N$500,13,FALSE)</f>
        <v>0</v>
      </c>
      <c r="P42" s="5">
        <f>VLOOKUP(CONCATENATE($A39,P$1),'P6 Dump'!$A$1:$N$500,13,FALSE)</f>
        <v>0</v>
      </c>
      <c r="Q42" s="5">
        <f>VLOOKUP(CONCATENATE($A39,Q$1),'P6 Dump'!$A$1:$N$500,13,FALSE)</f>
        <v>0</v>
      </c>
      <c r="R42" s="5">
        <f>VLOOKUP(CONCATENATE($A39,R$1),'P6 Dump'!$A$1:$N$500,13,FALSE)</f>
        <v>0</v>
      </c>
      <c r="S42" s="5">
        <f>VLOOKUP(CONCATENATE($A39,S$1),'P6 Dump'!$A$1:$N$500,13,FALSE)</f>
        <v>-1</v>
      </c>
      <c r="T42" s="5">
        <f>VLOOKUP(CONCATENATE($A39,T$1),'P6 Dump'!$A$1:$N$500,13,FALSE)</f>
        <v>0</v>
      </c>
      <c r="U42" s="5">
        <f>VLOOKUP(CONCATENATE($A39,U$1),'P6 Dump'!$A$1:$N$500,13,FALSE)</f>
        <v>0</v>
      </c>
      <c r="V42" s="5">
        <f>VLOOKUP(CONCATENATE($A39,V$1),'P6 Dump'!$A$1:$N$500,13,FALSE)</f>
        <v>0</v>
      </c>
    </row>
    <row r="43" spans="1:22" ht="30" customHeight="1" x14ac:dyDescent="0.25">
      <c r="A43" s="23"/>
      <c r="B43" s="20"/>
      <c r="C43" s="6" t="s">
        <v>94</v>
      </c>
      <c r="D43" s="7">
        <f>VLOOKUP(CONCATENATE($A39,D$1),'P6 Dump'!$A$1:$N$500,14,FALSE)</f>
        <v>0</v>
      </c>
      <c r="E43" s="7">
        <f>VLOOKUP(CONCATENATE($A39,E$1),'P6 Dump'!$A$1:$N$500,14,FALSE)</f>
        <v>0</v>
      </c>
      <c r="F43" s="7">
        <f>VLOOKUP(CONCATENATE($A39,F$1),'P6 Dump'!$A$1:$N$500,14,FALSE)</f>
        <v>0</v>
      </c>
      <c r="G43" s="7">
        <f>VLOOKUP(CONCATENATE($A39,G$1),'P6 Dump'!$A$1:$N$500,14,FALSE)</f>
        <v>0</v>
      </c>
      <c r="H43" s="7">
        <f>VLOOKUP(CONCATENATE($A39,H$1),'P6 Dump'!$A$1:$N$500,14,FALSE)</f>
        <v>0</v>
      </c>
      <c r="I43" s="7">
        <f>VLOOKUP(CONCATENATE($A39,I$1),'P6 Dump'!$A$1:$N$500,14,FALSE)</f>
        <v>0</v>
      </c>
      <c r="J43" s="7">
        <f>VLOOKUP(CONCATENATE($A39,J$1),'P6 Dump'!$A$1:$N$500,14,FALSE)</f>
        <v>0</v>
      </c>
      <c r="K43" s="7">
        <f>VLOOKUP(CONCATENATE($A39,K$1),'P6 Dump'!$A$1:$N$500,14,FALSE)</f>
        <v>0</v>
      </c>
      <c r="L43" s="7">
        <f>VLOOKUP(CONCATENATE($A39,L$1),'P6 Dump'!$A$1:$N$500,14,FALSE)</f>
        <v>0</v>
      </c>
      <c r="M43" s="7">
        <f>VLOOKUP(CONCATENATE($A39,M$1),'P6 Dump'!$A$1:$N$500,14,FALSE)</f>
        <v>0</v>
      </c>
      <c r="N43" s="7">
        <f>VLOOKUP(CONCATENATE($A39,N$1),'P6 Dump'!$A$1:$N$500,14,FALSE)</f>
        <v>0</v>
      </c>
      <c r="O43" s="7">
        <f>VLOOKUP(CONCATENATE($A39,O$1),'P6 Dump'!$A$1:$N$500,14,FALSE)</f>
        <v>0</v>
      </c>
      <c r="P43" s="7">
        <f>VLOOKUP(CONCATENATE($A39,P$1),'P6 Dump'!$A$1:$N$500,14,FALSE)</f>
        <v>0</v>
      </c>
      <c r="Q43" s="7">
        <f>VLOOKUP(CONCATENATE($A39,Q$1),'P6 Dump'!$A$1:$N$500,14,FALSE)</f>
        <v>0</v>
      </c>
      <c r="R43" s="7">
        <f>VLOOKUP(CONCATENATE($A39,R$1),'P6 Dump'!$A$1:$N$500,14,FALSE)</f>
        <v>0</v>
      </c>
      <c r="S43" s="7">
        <f>VLOOKUP(CONCATENATE($A39,S$1),'P6 Dump'!$A$1:$N$500,14,FALSE)</f>
        <v>0</v>
      </c>
      <c r="T43" s="7">
        <f>VLOOKUP(CONCATENATE($A39,T$1),'P6 Dump'!$A$1:$N$500,14,FALSE)</f>
        <v>0</v>
      </c>
      <c r="U43" s="7">
        <f>VLOOKUP(CONCATENATE($A39,U$1),'P6 Dump'!$A$1:$N$500,14,FALSE)</f>
        <v>0</v>
      </c>
      <c r="V43" s="7">
        <f>VLOOKUP(CONCATENATE($A39,V$1),'P6 Dump'!$A$1:$N$500,14,FALSE)</f>
        <v>0</v>
      </c>
    </row>
    <row r="45" spans="1:22" x14ac:dyDescent="0.25">
      <c r="A45" s="21" t="s">
        <v>918</v>
      </c>
      <c r="B45" s="18" t="str">
        <f>VLOOKUP('Procurement Plan'!$A45:A49,'MR#'!$A$1:$B$50,2,FALSE)</f>
        <v>Pre-Insulated Pipe Supports</v>
      </c>
      <c r="C45" s="3" t="s">
        <v>97</v>
      </c>
      <c r="D45" s="4">
        <f>VLOOKUP(CONCATENATE($A45,D$1),'P6 Dump'!$A$1:$N$500,11,FALSE)</f>
        <v>41919</v>
      </c>
      <c r="E45" s="4">
        <f>VLOOKUP(CONCATENATE($A45,E$1),'P6 Dump'!$A$1:$N$500,11,FALSE)</f>
        <v>41935</v>
      </c>
      <c r="F45" s="4">
        <f>VLOOKUP(CONCATENATE($A45,F$1),'P6 Dump'!$A$1:$N$500,11,FALSE)</f>
        <v>41950</v>
      </c>
      <c r="G45" s="4">
        <f>VLOOKUP(CONCATENATE($A45,G$1),'P6 Dump'!$A$1:$N$500,11,FALSE)</f>
        <v>41960</v>
      </c>
      <c r="H45" s="4">
        <f>VLOOKUP(CONCATENATE($A45,H$1),'P6 Dump'!$A$1:$N$500,11,FALSE)</f>
        <v>41967</v>
      </c>
      <c r="I45" s="4">
        <f>VLOOKUP(CONCATENATE($A45,I$1),'P6 Dump'!$A$1:$N$500,11,FALSE)</f>
        <v>41988</v>
      </c>
      <c r="J45" s="4">
        <f>VLOOKUP(CONCATENATE($A45,J$1),'P6 Dump'!$A$1:$N$500,11,FALSE)</f>
        <v>42009</v>
      </c>
      <c r="K45" s="4">
        <f>VLOOKUP(CONCATENATE($A45,K$1),'P6 Dump'!$A$1:$N$500,11,FALSE)</f>
        <v>42044</v>
      </c>
      <c r="L45" s="4">
        <f>VLOOKUP(CONCATENATE($A45,L$1),'P6 Dump'!$A$1:$N$500,11,FALSE)</f>
        <v>42030</v>
      </c>
      <c r="M45" s="4">
        <f>VLOOKUP(CONCATENATE($A45,M$1),'P6 Dump'!$A$1:$N$500,11,FALSE)</f>
        <v>42037</v>
      </c>
      <c r="N45" s="4">
        <f>VLOOKUP(CONCATENATE($A45,N$1),'P6 Dump'!$A$1:$N$500,11,FALSE)</f>
        <v>42052</v>
      </c>
      <c r="O45" s="4">
        <f>VLOOKUP(CONCATENATE($A45,O$1),'P6 Dump'!$A$1:$N$500,11,FALSE)</f>
        <v>42054</v>
      </c>
      <c r="P45" s="4">
        <f>VLOOKUP(CONCATENATE($A45,P$1),'P6 Dump'!$A$1:$N$500,11,FALSE)</f>
        <v>42059</v>
      </c>
      <c r="Q45" s="4">
        <f>VLOOKUP(CONCATENATE($A45,Q$1),'P6 Dump'!$A$1:$N$500,11,FALSE)</f>
        <v>42073</v>
      </c>
      <c r="R45" s="4">
        <f>VLOOKUP(CONCATENATE($A45,R$1),'P6 Dump'!$A$1:$N$500,11,FALSE)</f>
        <v>42073</v>
      </c>
      <c r="S45" s="4">
        <f>VLOOKUP(CONCATENATE($A45,S$1),'P6 Dump'!$A$1:$N$500,11,FALSE)</f>
        <v>42255</v>
      </c>
      <c r="T45" s="4">
        <f>VLOOKUP(CONCATENATE($A45,T$1),'P6 Dump'!$A$1:$N$500,11,FALSE)</f>
        <v>42087</v>
      </c>
      <c r="U45" s="4">
        <f>VLOOKUP(CONCATENATE($A45,U$1),'P6 Dump'!$A$1:$N$500,11,FALSE)</f>
        <v>42102</v>
      </c>
      <c r="V45" s="4">
        <f>VLOOKUP(CONCATENATE($A45,V$1),'P6 Dump'!$A$1:$N$500,11,FALSE)</f>
        <v>42130</v>
      </c>
    </row>
    <row r="46" spans="1:22" x14ac:dyDescent="0.25">
      <c r="A46" s="22"/>
      <c r="B46" s="19"/>
      <c r="C46" s="3" t="s">
        <v>98</v>
      </c>
      <c r="D46" s="4">
        <f>VLOOKUP(CONCATENATE($A45,D$1),'P6 Dump'!$A$1:$N$500,12,FALSE)</f>
        <v>41992</v>
      </c>
      <c r="E46" s="4">
        <f>VLOOKUP(CONCATENATE($A45,E$1),'P6 Dump'!$A$1:$N$500,12,FALSE)</f>
        <v>42023</v>
      </c>
      <c r="F46" s="4">
        <f>VLOOKUP(CONCATENATE($A45,F$1),'P6 Dump'!$A$1:$N$500,12,FALSE)</f>
        <v>42038</v>
      </c>
      <c r="G46" s="4">
        <f>VLOOKUP(CONCATENATE($A45,G$1),'P6 Dump'!$A$1:$N$500,12,FALSE)</f>
        <v>42046</v>
      </c>
      <c r="H46" s="4">
        <f>VLOOKUP(CONCATENATE($A45,H$1),'P6 Dump'!$A$1:$N$500,12,FALSE)</f>
        <v>42054</v>
      </c>
      <c r="I46" s="4">
        <f>VLOOKUP(CONCATENATE($A45,I$1),'P6 Dump'!$A$1:$N$500,12,FALSE)</f>
        <v>42075</v>
      </c>
      <c r="J46" s="4">
        <f>VLOOKUP(CONCATENATE($A45,J$1),'P6 Dump'!$A$1:$N$500,12,FALSE)</f>
        <v>42082</v>
      </c>
      <c r="K46" s="4">
        <f>VLOOKUP(CONCATENATE($A45,K$1),'P6 Dump'!$A$1:$N$500,12,FALSE)</f>
        <v>42118</v>
      </c>
      <c r="L46" s="4">
        <f>VLOOKUP(CONCATENATE($A45,L$1),'P6 Dump'!$A$1:$N$500,12,FALSE)</f>
        <v>42104</v>
      </c>
      <c r="M46" s="4">
        <f>VLOOKUP(CONCATENATE($A45,M$1),'P6 Dump'!$A$1:$N$500,12,FALSE)</f>
        <v>42111</v>
      </c>
      <c r="N46" s="4">
        <f>VLOOKUP(CONCATENATE($A45,N$1),'P6 Dump'!$A$1:$N$500,12,FALSE)</f>
        <v>42125</v>
      </c>
      <c r="O46" s="4">
        <f>VLOOKUP(CONCATENATE($A45,O$1),'P6 Dump'!$A$1:$N$500,12,FALSE)</f>
        <v>42129</v>
      </c>
      <c r="P46" s="4">
        <f>VLOOKUP(CONCATENATE($A45,P$1),'P6 Dump'!$A$1:$N$500,12,FALSE)</f>
        <v>42132</v>
      </c>
      <c r="Q46" s="4">
        <f>VLOOKUP(CONCATENATE($A45,Q$1),'P6 Dump'!$A$1:$N$500,12,FALSE)</f>
        <v>42149</v>
      </c>
      <c r="R46" s="4">
        <f>VLOOKUP(CONCATENATE($A45,R$1),'P6 Dump'!$A$1:$N$500,12,FALSE)</f>
        <v>42149</v>
      </c>
      <c r="S46" s="4">
        <f>VLOOKUP(CONCATENATE($A45,S$1),'P6 Dump'!$A$1:$N$500,12,FALSE)</f>
        <v>42331</v>
      </c>
      <c r="T46" s="4">
        <f>VLOOKUP(CONCATENATE($A45,T$1),'P6 Dump'!$A$1:$N$500,12,FALSE)</f>
        <v>42163</v>
      </c>
      <c r="U46" s="4">
        <f>VLOOKUP(CONCATENATE($A45,U$1),'P6 Dump'!$A$1:$N$500,12,FALSE)</f>
        <v>42177</v>
      </c>
      <c r="V46" s="4">
        <f>VLOOKUP(CONCATENATE($A45,V$1),'P6 Dump'!$A$1:$N$500,12,FALSE)</f>
        <v>42205</v>
      </c>
    </row>
    <row r="47" spans="1:22" x14ac:dyDescent="0.25">
      <c r="A47" s="22"/>
      <c r="B47" s="19"/>
      <c r="C47" s="3" t="s">
        <v>84</v>
      </c>
      <c r="D47" s="4" t="str">
        <f>VLOOKUP(CONCATENATE($A45,D$1),'P6 Dump'!$A$1:$N$500,9,FALSE)</f>
        <v>09-Jan-15 A</v>
      </c>
      <c r="E47" s="4" t="str">
        <f>VLOOKUP(CONCATENATE($A45,E$1),'P6 Dump'!$A$1:$N$500,9,FALSE)</f>
        <v>13-Jan-15 A</v>
      </c>
      <c r="F47" s="4">
        <f>VLOOKUP(CONCATENATE($A45,F$1),'P6 Dump'!$A$1:$N$500,9,FALSE)</f>
        <v>42030</v>
      </c>
      <c r="G47" s="4">
        <f>VLOOKUP(CONCATENATE($A45,G$1),'P6 Dump'!$A$1:$N$500,9,FALSE)</f>
        <v>42038</v>
      </c>
      <c r="H47" s="4">
        <f>VLOOKUP(CONCATENATE($A45,H$1),'P6 Dump'!$A$1:$N$500,9,FALSE)</f>
        <v>42045</v>
      </c>
      <c r="I47" s="4">
        <f>VLOOKUP(CONCATENATE($A45,I$1),'P6 Dump'!$A$1:$N$500,9,FALSE)</f>
        <v>42067</v>
      </c>
      <c r="J47" s="4">
        <f>VLOOKUP(CONCATENATE($A45,J$1),'P6 Dump'!$A$1:$N$500,9,FALSE)</f>
        <v>42074</v>
      </c>
      <c r="K47" s="4">
        <f>VLOOKUP(CONCATENATE($A45,K$1),'P6 Dump'!$A$1:$N$500,9,FALSE)</f>
        <v>42110</v>
      </c>
      <c r="L47" s="4">
        <f>VLOOKUP(CONCATENATE($A45,L$1),'P6 Dump'!$A$1:$N$500,9,FALSE)</f>
        <v>42095</v>
      </c>
      <c r="M47" s="4">
        <f>VLOOKUP(CONCATENATE($A45,M$1),'P6 Dump'!$A$1:$N$500,9,FALSE)</f>
        <v>42103</v>
      </c>
      <c r="N47" s="4">
        <f>VLOOKUP(CONCATENATE($A45,N$1),'P6 Dump'!$A$1:$N$500,9,FALSE)</f>
        <v>42117</v>
      </c>
      <c r="O47" s="4">
        <f>VLOOKUP(CONCATENATE($A45,O$1),'P6 Dump'!$A$1:$N$500,9,FALSE)</f>
        <v>42121</v>
      </c>
      <c r="P47" s="4">
        <f>VLOOKUP(CONCATENATE($A45,P$1),'P6 Dump'!$A$1:$N$500,9,FALSE)</f>
        <v>42124</v>
      </c>
      <c r="Q47" s="4">
        <f>VLOOKUP(CONCATENATE($A45,Q$1),'P6 Dump'!$A$1:$N$500,9,FALSE)</f>
        <v>42138</v>
      </c>
      <c r="R47" s="4">
        <f>VLOOKUP(CONCATENATE($A45,R$1),'P6 Dump'!$A$1:$N$500,9,FALSE)</f>
        <v>42138</v>
      </c>
      <c r="S47" s="4">
        <f>VLOOKUP(CONCATENATE($A45,S$1),'P6 Dump'!$A$1:$N$500,9,FALSE)</f>
        <v>42320</v>
      </c>
      <c r="T47" s="4">
        <f>VLOOKUP(CONCATENATE($A45,T$1),'P6 Dump'!$A$1:$N$500,9,FALSE)</f>
        <v>42152</v>
      </c>
      <c r="U47" s="4">
        <f>VLOOKUP(CONCATENATE($A45,U$1),'P6 Dump'!$A$1:$N$500,9,FALSE)</f>
        <v>42166</v>
      </c>
      <c r="V47" s="4">
        <f>VLOOKUP(CONCATENATE($A45,V$1),'P6 Dump'!$A$1:$N$500,9,FALSE)</f>
        <v>42195</v>
      </c>
    </row>
    <row r="48" spans="1:22" x14ac:dyDescent="0.25">
      <c r="A48" s="22"/>
      <c r="B48" s="19"/>
      <c r="C48" s="3" t="s">
        <v>96</v>
      </c>
      <c r="D48" s="5">
        <f>VLOOKUP(CONCATENATE($A45,D$1),'P6 Dump'!$A$1:$N$500,13,FALSE)</f>
        <v>-5</v>
      </c>
      <c r="E48" s="5">
        <f>VLOOKUP(CONCATENATE($A45,E$1),'P6 Dump'!$A$1:$N$500,13,FALSE)</f>
        <v>4</v>
      </c>
      <c r="F48" s="5">
        <f>VLOOKUP(CONCATENATE($A45,F$1),'P6 Dump'!$A$1:$N$500,13,FALSE)</f>
        <v>6</v>
      </c>
      <c r="G48" s="5">
        <f>VLOOKUP(CONCATENATE($A45,G$1),'P6 Dump'!$A$1:$N$500,13,FALSE)</f>
        <v>6</v>
      </c>
      <c r="H48" s="5">
        <f>VLOOKUP(CONCATENATE($A45,H$1),'P6 Dump'!$A$1:$N$500,13,FALSE)</f>
        <v>6</v>
      </c>
      <c r="I48" s="5">
        <f>VLOOKUP(CONCATENATE($A45,I$1),'P6 Dump'!$A$1:$N$500,13,FALSE)</f>
        <v>6</v>
      </c>
      <c r="J48" s="5">
        <f>VLOOKUP(CONCATENATE($A45,J$1),'P6 Dump'!$A$1:$N$500,13,FALSE)</f>
        <v>6</v>
      </c>
      <c r="K48" s="5">
        <f>VLOOKUP(CONCATENATE($A45,K$1),'P6 Dump'!$A$1:$N$500,13,FALSE)</f>
        <v>6</v>
      </c>
      <c r="L48" s="5">
        <f>VLOOKUP(CONCATENATE($A45,L$1),'P6 Dump'!$A$1:$N$500,13,FALSE)</f>
        <v>6</v>
      </c>
      <c r="M48" s="5">
        <f>VLOOKUP(CONCATENATE($A45,M$1),'P6 Dump'!$A$1:$N$500,13,FALSE)</f>
        <v>6</v>
      </c>
      <c r="N48" s="5">
        <f>VLOOKUP(CONCATENATE($A45,N$1),'P6 Dump'!$A$1:$N$500,13,FALSE)</f>
        <v>6</v>
      </c>
      <c r="O48" s="5">
        <f>VLOOKUP(CONCATENATE($A45,O$1),'P6 Dump'!$A$1:$N$500,13,FALSE)</f>
        <v>6</v>
      </c>
      <c r="P48" s="5">
        <f>VLOOKUP(CONCATENATE($A45,P$1),'P6 Dump'!$A$1:$N$500,13,FALSE)</f>
        <v>6</v>
      </c>
      <c r="Q48" s="5">
        <f>VLOOKUP(CONCATENATE($A45,Q$1),'P6 Dump'!$A$1:$N$500,13,FALSE)</f>
        <v>6</v>
      </c>
      <c r="R48" s="5">
        <f>VLOOKUP(CONCATENATE($A45,R$1),'P6 Dump'!$A$1:$N$500,13,FALSE)</f>
        <v>6</v>
      </c>
      <c r="S48" s="5">
        <f>VLOOKUP(CONCATENATE($A45,S$1),'P6 Dump'!$A$1:$N$500,13,FALSE)</f>
        <v>7</v>
      </c>
      <c r="T48" s="5">
        <f>VLOOKUP(CONCATENATE($A45,T$1),'P6 Dump'!$A$1:$N$500,13,FALSE)</f>
        <v>7</v>
      </c>
      <c r="U48" s="5">
        <f>VLOOKUP(CONCATENATE($A45,U$1),'P6 Dump'!$A$1:$N$500,13,FALSE)</f>
        <v>7</v>
      </c>
      <c r="V48" s="5">
        <f>VLOOKUP(CONCATENATE($A45,V$1),'P6 Dump'!$A$1:$N$500,13,FALSE)</f>
        <v>6</v>
      </c>
    </row>
    <row r="49" spans="1:22" ht="30" x14ac:dyDescent="0.25">
      <c r="A49" s="23"/>
      <c r="B49" s="20"/>
      <c r="C49" s="6" t="s">
        <v>94</v>
      </c>
      <c r="D49" s="7" t="str">
        <f>VLOOKUP(CONCATENATE($A45,D$1),'P6 Dump'!$A$1:$N$500,14,FALSE)</f>
        <v>Waiting for Shoe Info</v>
      </c>
      <c r="E49" s="7">
        <f>VLOOKUP(CONCATENATE($A45,E$1),'P6 Dump'!$A$1:$N$500,14,FALSE)</f>
        <v>0</v>
      </c>
      <c r="F49" s="7">
        <f>VLOOKUP(CONCATENATE($A45,F$1),'P6 Dump'!$A$1:$N$500,14,FALSE)</f>
        <v>0</v>
      </c>
      <c r="G49" s="7">
        <f>VLOOKUP(CONCATENATE($A45,G$1),'P6 Dump'!$A$1:$N$500,14,FALSE)</f>
        <v>0</v>
      </c>
      <c r="H49" s="7">
        <f>VLOOKUP(CONCATENATE($A45,H$1),'P6 Dump'!$A$1:$N$500,14,FALSE)</f>
        <v>0</v>
      </c>
      <c r="I49" s="7">
        <f>VLOOKUP(CONCATENATE($A45,I$1),'P6 Dump'!$A$1:$N$500,14,FALSE)</f>
        <v>0</v>
      </c>
      <c r="J49" s="7">
        <f>VLOOKUP(CONCATENATE($A45,J$1),'P6 Dump'!$A$1:$N$500,14,FALSE)</f>
        <v>0</v>
      </c>
      <c r="K49" s="7">
        <f>VLOOKUP(CONCATENATE($A45,K$1),'P6 Dump'!$A$1:$N$500,14,FALSE)</f>
        <v>0</v>
      </c>
      <c r="L49" s="7">
        <f>VLOOKUP(CONCATENATE($A45,L$1),'P6 Dump'!$A$1:$N$500,14,FALSE)</f>
        <v>0</v>
      </c>
      <c r="M49" s="7">
        <f>VLOOKUP(CONCATENATE($A45,M$1),'P6 Dump'!$A$1:$N$500,14,FALSE)</f>
        <v>0</v>
      </c>
      <c r="N49" s="7">
        <f>VLOOKUP(CONCATENATE($A45,N$1),'P6 Dump'!$A$1:$N$500,14,FALSE)</f>
        <v>0</v>
      </c>
      <c r="O49" s="7">
        <f>VLOOKUP(CONCATENATE($A45,O$1),'P6 Dump'!$A$1:$N$500,14,FALSE)</f>
        <v>0</v>
      </c>
      <c r="P49" s="7">
        <f>VLOOKUP(CONCATENATE($A45,P$1),'P6 Dump'!$A$1:$N$500,14,FALSE)</f>
        <v>0</v>
      </c>
      <c r="Q49" s="7">
        <f>VLOOKUP(CONCATENATE($A45,Q$1),'P6 Dump'!$A$1:$N$500,14,FALSE)</f>
        <v>0</v>
      </c>
      <c r="R49" s="7">
        <f>VLOOKUP(CONCATENATE($A45,R$1),'P6 Dump'!$A$1:$N$500,14,FALSE)</f>
        <v>0</v>
      </c>
      <c r="S49" s="7">
        <f>VLOOKUP(CONCATENATE($A45,S$1),'P6 Dump'!$A$1:$N$500,14,FALSE)</f>
        <v>0</v>
      </c>
      <c r="T49" s="7">
        <f>VLOOKUP(CONCATENATE($A45,T$1),'P6 Dump'!$A$1:$N$500,14,FALSE)</f>
        <v>0</v>
      </c>
      <c r="U49" s="7">
        <f>VLOOKUP(CONCATENATE($A45,U$1),'P6 Dump'!$A$1:$N$500,14,FALSE)</f>
        <v>0</v>
      </c>
      <c r="V49" s="7">
        <f>VLOOKUP(CONCATENATE($A45,V$1),'P6 Dump'!$A$1:$N$500,14,FALSE)</f>
        <v>0</v>
      </c>
    </row>
    <row r="51" spans="1:22" x14ac:dyDescent="0.25">
      <c r="A51" s="21" t="s">
        <v>914</v>
      </c>
      <c r="B51" s="18" t="str">
        <f>VLOOKUP('Procurement Plan'!$A51:A55,'MR#'!$A$1:$B$50,2,FALSE)</f>
        <v>ASME Pipe &amp; Fittings</v>
      </c>
      <c r="C51" s="3" t="s">
        <v>97</v>
      </c>
      <c r="D51" s="5">
        <f>VLOOKUP(CONCATENATE($A51,D$1),'P6 Dump'!$A$1:$N$500,11,FALSE)</f>
        <v>0</v>
      </c>
      <c r="E51" s="5">
        <f>VLOOKUP(CONCATENATE($A51,E$1),'P6 Dump'!$A$1:$N$500,11,FALSE)</f>
        <v>0</v>
      </c>
      <c r="F51" s="5">
        <f>VLOOKUP(CONCATENATE($A51,F$1),'P6 Dump'!$A$1:$N$500,11,FALSE)</f>
        <v>0</v>
      </c>
      <c r="G51" s="5">
        <f>VLOOKUP(CONCATENATE($A51,G$1),'P6 Dump'!$A$1:$N$500,11,FALSE)</f>
        <v>0</v>
      </c>
      <c r="H51" s="5">
        <f>VLOOKUP(CONCATENATE($A51,H$1),'P6 Dump'!$A$1:$N$500,11,FALSE)</f>
        <v>0</v>
      </c>
      <c r="I51" s="5">
        <f>VLOOKUP(CONCATENATE($A51,I$1),'P6 Dump'!$A$1:$N$500,11,FALSE)</f>
        <v>0</v>
      </c>
      <c r="J51" s="5">
        <f>VLOOKUP(CONCATENATE($A51,J$1),'P6 Dump'!$A$1:$N$500,11,FALSE)</f>
        <v>0</v>
      </c>
      <c r="K51" s="5">
        <f>VLOOKUP(CONCATENATE($A51,K$1),'P6 Dump'!$A$1:$N$500,11,FALSE)</f>
        <v>0</v>
      </c>
      <c r="L51" s="5">
        <f>VLOOKUP(CONCATENATE($A51,L$1),'P6 Dump'!$A$1:$N$500,11,FALSE)</f>
        <v>0</v>
      </c>
      <c r="M51" s="5">
        <f>VLOOKUP(CONCATENATE($A51,M$1),'P6 Dump'!$A$1:$N$500,11,FALSE)</f>
        <v>0</v>
      </c>
      <c r="N51" s="5">
        <f>VLOOKUP(CONCATENATE($A51,N$1),'P6 Dump'!$A$1:$N$500,11,FALSE)</f>
        <v>0</v>
      </c>
      <c r="O51" s="5">
        <f>VLOOKUP(CONCATENATE($A51,O$1),'P6 Dump'!$A$1:$N$500,11,FALSE)</f>
        <v>0</v>
      </c>
      <c r="P51" s="5">
        <f>VLOOKUP(CONCATENATE($A51,P$1),'P6 Dump'!$A$1:$N$500,11,FALSE)</f>
        <v>0</v>
      </c>
      <c r="Q51" s="5">
        <f>VLOOKUP(CONCATENATE($A51,Q$1),'P6 Dump'!$A$1:$N$500,11,FALSE)</f>
        <v>0</v>
      </c>
      <c r="R51" s="5">
        <f>VLOOKUP(CONCATENATE($A51,R$1),'P6 Dump'!$A$1:$N$500,11,FALSE)</f>
        <v>0</v>
      </c>
      <c r="S51" s="5">
        <f>VLOOKUP(CONCATENATE($A51,S$1),'P6 Dump'!$A$1:$N$500,11,FALSE)</f>
        <v>0</v>
      </c>
      <c r="T51" s="5">
        <f>VLOOKUP(CONCATENATE($A51,T$1),'P6 Dump'!$A$1:$N$500,11,FALSE)</f>
        <v>0</v>
      </c>
      <c r="U51" s="5">
        <f>VLOOKUP(CONCATENATE($A51,U$1),'P6 Dump'!$A$1:$N$500,11,FALSE)</f>
        <v>0</v>
      </c>
      <c r="V51" s="5">
        <f>VLOOKUP(CONCATENATE($A51,V$1),'P6 Dump'!$A$1:$N$500,11,FALSE)</f>
        <v>0</v>
      </c>
    </row>
    <row r="52" spans="1:22" x14ac:dyDescent="0.25">
      <c r="A52" s="22"/>
      <c r="B52" s="19"/>
      <c r="C52" s="3" t="s">
        <v>98</v>
      </c>
      <c r="D52" s="4">
        <f>VLOOKUP(CONCATENATE($A51,D$1),'P6 Dump'!$A$1:$N$500,12,FALSE)</f>
        <v>41971</v>
      </c>
      <c r="E52" s="4">
        <f>VLOOKUP(CONCATENATE($A51,E$1),'P6 Dump'!$A$1:$N$500,12,FALSE)</f>
        <v>41988</v>
      </c>
      <c r="F52" s="4">
        <f>VLOOKUP(CONCATENATE($A51,F$1),'P6 Dump'!$A$1:$N$500,12,FALSE)</f>
        <v>42016</v>
      </c>
      <c r="G52" s="4">
        <f>VLOOKUP(CONCATENATE($A51,G$1),'P6 Dump'!$A$1:$N$500,12,FALSE)</f>
        <v>42024</v>
      </c>
      <c r="H52" s="4">
        <f>VLOOKUP(CONCATENATE($A51,H$1),'P6 Dump'!$A$1:$N$500,12,FALSE)</f>
        <v>42031</v>
      </c>
      <c r="I52" s="4">
        <f>VLOOKUP(CONCATENATE($A51,I$1),'P6 Dump'!$A$1:$N$500,12,FALSE)</f>
        <v>42053</v>
      </c>
      <c r="J52" s="4">
        <f>VLOOKUP(CONCATENATE($A51,J$1),'P6 Dump'!$A$1:$N$500,12,FALSE)</f>
        <v>42060</v>
      </c>
      <c r="K52" s="4">
        <f>VLOOKUP(CONCATENATE($A51,K$1),'P6 Dump'!$A$1:$N$500,12,FALSE)</f>
        <v>42095</v>
      </c>
      <c r="L52" s="4">
        <f>VLOOKUP(CONCATENATE($A51,L$1),'P6 Dump'!$A$1:$N$500,12,FALSE)</f>
        <v>42081</v>
      </c>
      <c r="M52" s="4">
        <f>VLOOKUP(CONCATENATE($A51,M$1),'P6 Dump'!$A$1:$N$500,12,FALSE)</f>
        <v>42088</v>
      </c>
      <c r="N52" s="4">
        <f>VLOOKUP(CONCATENATE($A51,N$1),'P6 Dump'!$A$1:$N$500,12,FALSE)</f>
        <v>42103</v>
      </c>
      <c r="O52" s="4">
        <f>VLOOKUP(CONCATENATE($A51,O$1),'P6 Dump'!$A$1:$N$500,12,FALSE)</f>
        <v>42107</v>
      </c>
      <c r="P52" s="4">
        <f>VLOOKUP(CONCATENATE($A51,P$1),'P6 Dump'!$A$1:$N$500,12,FALSE)</f>
        <v>42110</v>
      </c>
      <c r="Q52" s="4">
        <f>VLOOKUP(CONCATENATE($A51,Q$1),'P6 Dump'!$A$1:$N$500,12,FALSE)</f>
        <v>42124</v>
      </c>
      <c r="R52" s="4">
        <f>VLOOKUP(CONCATENATE($A51,R$1),'P6 Dump'!$A$1:$N$500,12,FALSE)</f>
        <v>42124</v>
      </c>
      <c r="S52" s="4">
        <f>VLOOKUP(CONCATENATE($A51,S$1),'P6 Dump'!$A$1:$N$500,12,FALSE)</f>
        <v>42334</v>
      </c>
      <c r="T52" s="4">
        <f>VLOOKUP(CONCATENATE($A51,T$1),'P6 Dump'!$A$1:$N$500,12,FALSE)</f>
        <v>42138</v>
      </c>
      <c r="U52" s="4">
        <f>VLOOKUP(CONCATENATE($A51,U$1),'P6 Dump'!$A$1:$N$500,12,FALSE)</f>
        <v>42153</v>
      </c>
      <c r="V52" s="4">
        <f>VLOOKUP(CONCATENATE($A51,V$1),'P6 Dump'!$A$1:$N$500,12,FALSE)</f>
        <v>42181</v>
      </c>
    </row>
    <row r="53" spans="1:22" x14ac:dyDescent="0.25">
      <c r="A53" s="22"/>
      <c r="B53" s="19"/>
      <c r="C53" s="3" t="s">
        <v>84</v>
      </c>
      <c r="D53" s="4" t="str">
        <f>VLOOKUP(CONCATENATE($A51,D$1),'P6 Dump'!$A$1:$N$500,9,FALSE)</f>
        <v>28-Nov-14 A</v>
      </c>
      <c r="E53" s="4" t="str">
        <f>VLOOKUP(CONCATENATE($A51,E$1),'P6 Dump'!$A$1:$N$500,9,FALSE)</f>
        <v>15-Dec-14 A</v>
      </c>
      <c r="F53" s="4">
        <f>VLOOKUP(CONCATENATE($A51,F$1),'P6 Dump'!$A$1:$N$500,9,FALSE)</f>
        <v>42027</v>
      </c>
      <c r="G53" s="4">
        <f>VLOOKUP(CONCATENATE($A51,G$1),'P6 Dump'!$A$1:$N$500,9,FALSE)</f>
        <v>42037</v>
      </c>
      <c r="H53" s="4">
        <f>VLOOKUP(CONCATENATE($A51,H$1),'P6 Dump'!$A$1:$N$500,9,FALSE)</f>
        <v>42044</v>
      </c>
      <c r="I53" s="4">
        <f>VLOOKUP(CONCATENATE($A51,I$1),'P6 Dump'!$A$1:$N$500,9,FALSE)</f>
        <v>42066</v>
      </c>
      <c r="J53" s="4">
        <f>VLOOKUP(CONCATENATE($A51,J$1),'P6 Dump'!$A$1:$N$500,9,FALSE)</f>
        <v>42073</v>
      </c>
      <c r="K53" s="4">
        <f>VLOOKUP(CONCATENATE($A51,K$1),'P6 Dump'!$A$1:$N$500,9,FALSE)</f>
        <v>42109</v>
      </c>
      <c r="L53" s="4">
        <f>VLOOKUP(CONCATENATE($A51,L$1),'P6 Dump'!$A$1:$N$500,9,FALSE)</f>
        <v>42094</v>
      </c>
      <c r="M53" s="4">
        <f>VLOOKUP(CONCATENATE($A51,M$1),'P6 Dump'!$A$1:$N$500,9,FALSE)</f>
        <v>42102</v>
      </c>
      <c r="N53" s="4">
        <f>VLOOKUP(CONCATENATE($A51,N$1),'P6 Dump'!$A$1:$N$500,9,FALSE)</f>
        <v>42116</v>
      </c>
      <c r="O53" s="4">
        <f>VLOOKUP(CONCATENATE($A51,O$1),'P6 Dump'!$A$1:$N$500,9,FALSE)</f>
        <v>42118</v>
      </c>
      <c r="P53" s="4">
        <f>VLOOKUP(CONCATENATE($A51,P$1),'P6 Dump'!$A$1:$N$500,9,FALSE)</f>
        <v>42123</v>
      </c>
      <c r="Q53" s="4">
        <f>VLOOKUP(CONCATENATE($A51,Q$1),'P6 Dump'!$A$1:$N$500,9,FALSE)</f>
        <v>42137</v>
      </c>
      <c r="R53" s="4">
        <f>VLOOKUP(CONCATENATE($A51,R$1),'P6 Dump'!$A$1:$N$500,9,FALSE)</f>
        <v>42137</v>
      </c>
      <c r="S53" s="4">
        <f>VLOOKUP(CONCATENATE($A51,S$1),'P6 Dump'!$A$1:$N$500,9,FALSE)</f>
        <v>42347</v>
      </c>
      <c r="T53" s="4">
        <f>VLOOKUP(CONCATENATE($A51,T$1),'P6 Dump'!$A$1:$N$500,9,FALSE)</f>
        <v>42151</v>
      </c>
      <c r="U53" s="4">
        <f>VLOOKUP(CONCATENATE($A51,U$1),'P6 Dump'!$A$1:$N$500,9,FALSE)</f>
        <v>42165</v>
      </c>
      <c r="V53" s="4">
        <f>VLOOKUP(CONCATENATE($A51,V$1),'P6 Dump'!$A$1:$N$500,9,FALSE)</f>
        <v>42194</v>
      </c>
    </row>
    <row r="54" spans="1:22" x14ac:dyDescent="0.25">
      <c r="A54" s="22"/>
      <c r="B54" s="19"/>
      <c r="C54" s="3" t="s">
        <v>96</v>
      </c>
      <c r="D54" s="5">
        <f>VLOOKUP(CONCATENATE($A51,D$1),'P6 Dump'!$A$1:$N$500,13,FALSE)</f>
        <v>0</v>
      </c>
      <c r="E54" s="5">
        <f>VLOOKUP(CONCATENATE($A51,E$1),'P6 Dump'!$A$1:$N$500,13,FALSE)</f>
        <v>0</v>
      </c>
      <c r="F54" s="5">
        <f>VLOOKUP(CONCATENATE($A51,F$1),'P6 Dump'!$A$1:$N$500,13,FALSE)</f>
        <v>-9</v>
      </c>
      <c r="G54" s="5">
        <f>VLOOKUP(CONCATENATE($A51,G$1),'P6 Dump'!$A$1:$N$500,13,FALSE)</f>
        <v>-9</v>
      </c>
      <c r="H54" s="5">
        <f>VLOOKUP(CONCATENATE($A51,H$1),'P6 Dump'!$A$1:$N$500,13,FALSE)</f>
        <v>-9</v>
      </c>
      <c r="I54" s="5">
        <f>VLOOKUP(CONCATENATE($A51,I$1),'P6 Dump'!$A$1:$N$500,13,FALSE)</f>
        <v>-9</v>
      </c>
      <c r="J54" s="5">
        <f>VLOOKUP(CONCATENATE($A51,J$1),'P6 Dump'!$A$1:$N$500,13,FALSE)</f>
        <v>-9</v>
      </c>
      <c r="K54" s="5">
        <f>VLOOKUP(CONCATENATE($A51,K$1),'P6 Dump'!$A$1:$N$500,13,FALSE)</f>
        <v>-9</v>
      </c>
      <c r="L54" s="5">
        <f>VLOOKUP(CONCATENATE($A51,L$1),'P6 Dump'!$A$1:$N$500,13,FALSE)</f>
        <v>-9</v>
      </c>
      <c r="M54" s="5">
        <f>VLOOKUP(CONCATENATE($A51,M$1),'P6 Dump'!$A$1:$N$500,13,FALSE)</f>
        <v>-9</v>
      </c>
      <c r="N54" s="5">
        <f>VLOOKUP(CONCATENATE($A51,N$1),'P6 Dump'!$A$1:$N$500,13,FALSE)</f>
        <v>-9</v>
      </c>
      <c r="O54" s="5">
        <f>VLOOKUP(CONCATENATE($A51,O$1),'P6 Dump'!$A$1:$N$500,13,FALSE)</f>
        <v>-9</v>
      </c>
      <c r="P54" s="5">
        <f>VLOOKUP(CONCATENATE($A51,P$1),'P6 Dump'!$A$1:$N$500,13,FALSE)</f>
        <v>-9</v>
      </c>
      <c r="Q54" s="5">
        <f>VLOOKUP(CONCATENATE($A51,Q$1),'P6 Dump'!$A$1:$N$500,13,FALSE)</f>
        <v>-9</v>
      </c>
      <c r="R54" s="5">
        <f>VLOOKUP(CONCATENATE($A51,R$1),'P6 Dump'!$A$1:$N$500,13,FALSE)</f>
        <v>-9</v>
      </c>
      <c r="S54" s="5">
        <f>VLOOKUP(CONCATENATE($A51,S$1),'P6 Dump'!$A$1:$N$500,13,FALSE)</f>
        <v>-9</v>
      </c>
      <c r="T54" s="5">
        <f>VLOOKUP(CONCATENATE($A51,T$1),'P6 Dump'!$A$1:$N$500,13,FALSE)</f>
        <v>-9</v>
      </c>
      <c r="U54" s="5">
        <f>VLOOKUP(CONCATENATE($A51,U$1),'P6 Dump'!$A$1:$N$500,13,FALSE)</f>
        <v>-8</v>
      </c>
      <c r="V54" s="5">
        <f>VLOOKUP(CONCATENATE($A51,V$1),'P6 Dump'!$A$1:$N$500,13,FALSE)</f>
        <v>-8</v>
      </c>
    </row>
    <row r="55" spans="1:22" ht="30" customHeight="1" x14ac:dyDescent="0.25">
      <c r="A55" s="23"/>
      <c r="B55" s="20"/>
      <c r="C55" s="6" t="s">
        <v>94</v>
      </c>
      <c r="D55" s="7" t="str">
        <f>VLOOKUP(CONCATENATE($A51,D$1),'P6 Dump'!$A$1:$N$500,14,FALSE)</f>
        <v>Rev.A</v>
      </c>
      <c r="E55" s="7">
        <f>VLOOKUP(CONCATENATE($A51,E$1),'P6 Dump'!$A$1:$N$500,14,FALSE)</f>
        <v>0</v>
      </c>
      <c r="F55" s="7">
        <f>VLOOKUP(CONCATENATE($A51,F$1),'P6 Dump'!$A$1:$N$500,14,FALSE)</f>
        <v>0</v>
      </c>
      <c r="G55" s="7">
        <f>VLOOKUP(CONCATENATE($A51,G$1),'P6 Dump'!$A$1:$N$500,14,FALSE)</f>
        <v>0</v>
      </c>
      <c r="H55" s="7">
        <f>VLOOKUP(CONCATENATE($A51,H$1),'P6 Dump'!$A$1:$N$500,14,FALSE)</f>
        <v>0</v>
      </c>
      <c r="I55" s="7">
        <f>VLOOKUP(CONCATENATE($A51,I$1),'P6 Dump'!$A$1:$N$500,14,FALSE)</f>
        <v>0</v>
      </c>
      <c r="J55" s="7">
        <f>VLOOKUP(CONCATENATE($A51,J$1),'P6 Dump'!$A$1:$N$500,14,FALSE)</f>
        <v>0</v>
      </c>
      <c r="K55" s="7">
        <f>VLOOKUP(CONCATENATE($A51,K$1),'P6 Dump'!$A$1:$N$500,14,FALSE)</f>
        <v>0</v>
      </c>
      <c r="L55" s="7">
        <f>VLOOKUP(CONCATENATE($A51,L$1),'P6 Dump'!$A$1:$N$500,14,FALSE)</f>
        <v>0</v>
      </c>
      <c r="M55" s="7">
        <f>VLOOKUP(CONCATENATE($A51,M$1),'P6 Dump'!$A$1:$N$500,14,FALSE)</f>
        <v>0</v>
      </c>
      <c r="N55" s="7">
        <f>VLOOKUP(CONCATENATE($A51,N$1),'P6 Dump'!$A$1:$N$500,14,FALSE)</f>
        <v>0</v>
      </c>
      <c r="O55" s="7">
        <f>VLOOKUP(CONCATENATE($A51,O$1),'P6 Dump'!$A$1:$N$500,14,FALSE)</f>
        <v>0</v>
      </c>
      <c r="P55" s="7">
        <f>VLOOKUP(CONCATENATE($A51,P$1),'P6 Dump'!$A$1:$N$500,14,FALSE)</f>
        <v>0</v>
      </c>
      <c r="Q55" s="7">
        <f>VLOOKUP(CONCATENATE($A51,Q$1),'P6 Dump'!$A$1:$N$500,14,FALSE)</f>
        <v>0</v>
      </c>
      <c r="R55" s="7">
        <f>VLOOKUP(CONCATENATE($A51,R$1),'P6 Dump'!$A$1:$N$500,14,FALSE)</f>
        <v>0</v>
      </c>
      <c r="S55" s="7">
        <f>VLOOKUP(CONCATENATE($A51,S$1),'P6 Dump'!$A$1:$N$500,14,FALSE)</f>
        <v>0</v>
      </c>
      <c r="T55" s="7">
        <f>VLOOKUP(CONCATENATE($A51,T$1),'P6 Dump'!$A$1:$N$500,14,FALSE)</f>
        <v>0</v>
      </c>
      <c r="U55" s="7">
        <f>VLOOKUP(CONCATENATE($A51,U$1),'P6 Dump'!$A$1:$N$500,14,FALSE)</f>
        <v>0</v>
      </c>
      <c r="V55" s="7">
        <f>VLOOKUP(CONCATENATE($A51,V$1),'P6 Dump'!$A$1:$N$500,14,FALSE)</f>
        <v>0</v>
      </c>
    </row>
    <row r="57" spans="1:22" x14ac:dyDescent="0.25">
      <c r="A57" s="21" t="s">
        <v>919</v>
      </c>
      <c r="B57" s="18" t="str">
        <f>VLOOKUP('Procurement Plan'!$A57:A61,'MR#'!$A$1:$B$50,2,FALSE)</f>
        <v xml:space="preserve">Structural Steel for Flowlines </v>
      </c>
      <c r="C57" s="3" t="s">
        <v>97</v>
      </c>
      <c r="D57" s="5">
        <f>VLOOKUP(CONCATENATE($A57,D$1),'P6 Dump'!$A$1:$N$500,11,FALSE)</f>
        <v>0</v>
      </c>
      <c r="E57" s="5">
        <f>VLOOKUP(CONCATENATE($A57,E$1),'P6 Dump'!$A$1:$N$500,11,FALSE)</f>
        <v>0</v>
      </c>
      <c r="F57" s="5">
        <f>VLOOKUP(CONCATENATE($A57,F$1),'P6 Dump'!$A$1:$N$500,11,FALSE)</f>
        <v>0</v>
      </c>
      <c r="G57" s="4">
        <f>VLOOKUP(CONCATENATE($A57,G$1),'P6 Dump'!$A$1:$N$500,11,FALSE)</f>
        <v>41988</v>
      </c>
      <c r="H57" s="4">
        <f>VLOOKUP(CONCATENATE($A57,H$1),'P6 Dump'!$A$1:$N$500,11,FALSE)</f>
        <v>42009</v>
      </c>
      <c r="I57" s="4">
        <f>VLOOKUP(CONCATENATE($A57,I$1),'P6 Dump'!$A$1:$N$500,11,FALSE)</f>
        <v>42030</v>
      </c>
      <c r="J57" s="4">
        <f>VLOOKUP(CONCATENATE($A57,J$1),'P6 Dump'!$A$1:$N$500,11,FALSE)</f>
        <v>42037</v>
      </c>
      <c r="K57" s="4">
        <f>VLOOKUP(CONCATENATE($A57,K$1),'P6 Dump'!$A$1:$N$500,11,FALSE)</f>
        <v>42073</v>
      </c>
      <c r="L57" s="4">
        <f>VLOOKUP(CONCATENATE($A57,L$1),'P6 Dump'!$A$1:$N$500,11,FALSE)</f>
        <v>42059</v>
      </c>
      <c r="M57" s="4">
        <f>VLOOKUP(CONCATENATE($A57,M$1),'P6 Dump'!$A$1:$N$500,11,FALSE)</f>
        <v>42066</v>
      </c>
      <c r="N57" s="4">
        <f>VLOOKUP(CONCATENATE($A57,N$1),'P6 Dump'!$A$1:$N$500,11,FALSE)</f>
        <v>42080</v>
      </c>
      <c r="O57" s="4">
        <f>VLOOKUP(CONCATENATE($A57,O$1),'P6 Dump'!$A$1:$N$500,11,FALSE)</f>
        <v>42082</v>
      </c>
      <c r="P57" s="4">
        <f>VLOOKUP(CONCATENATE($A57,P$1),'P6 Dump'!$A$1:$N$500,11,FALSE)</f>
        <v>42087</v>
      </c>
      <c r="Q57" s="4">
        <f>VLOOKUP(CONCATENATE($A57,Q$1),'P6 Dump'!$A$1:$N$500,11,FALSE)</f>
        <v>42116</v>
      </c>
      <c r="R57" s="4">
        <f>VLOOKUP(CONCATENATE($A57,R$1),'P6 Dump'!$A$1:$N$500,11,FALSE)</f>
        <v>42116</v>
      </c>
      <c r="S57" s="4">
        <f>VLOOKUP(CONCATENATE($A57,S$1),'P6 Dump'!$A$1:$N$500,11,FALSE)</f>
        <v>42172</v>
      </c>
      <c r="T57" s="4">
        <f>VLOOKUP(CONCATENATE($A57,T$1),'P6 Dump'!$A$1:$N$500,11,FALSE)</f>
        <v>42130</v>
      </c>
      <c r="U57" s="4">
        <f>VLOOKUP(CONCATENATE($A57,U$1),'P6 Dump'!$A$1:$N$500,11,FALSE)</f>
        <v>42145</v>
      </c>
      <c r="V57" s="4">
        <f>VLOOKUP(CONCATENATE($A57,V$1),'P6 Dump'!$A$1:$N$500,11,FALSE)</f>
        <v>42173</v>
      </c>
    </row>
    <row r="58" spans="1:22" x14ac:dyDescent="0.25">
      <c r="A58" s="22"/>
      <c r="B58" s="19"/>
      <c r="C58" s="3" t="s">
        <v>98</v>
      </c>
      <c r="D58" s="4">
        <f>VLOOKUP(CONCATENATE($A57,D$1),'P6 Dump'!$A$1:$N$500,12,FALSE)</f>
        <v>42048</v>
      </c>
      <c r="E58" s="4">
        <f>VLOOKUP(CONCATENATE($A57,E$1),'P6 Dump'!$A$1:$N$500,12,FALSE)</f>
        <v>42066</v>
      </c>
      <c r="F58" s="4">
        <f>VLOOKUP(CONCATENATE($A57,F$1),'P6 Dump'!$A$1:$N$500,12,FALSE)</f>
        <v>42081</v>
      </c>
      <c r="G58" s="4">
        <f>VLOOKUP(CONCATENATE($A57,G$1),'P6 Dump'!$A$1:$N$500,12,FALSE)</f>
        <v>42089</v>
      </c>
      <c r="H58" s="4">
        <f>VLOOKUP(CONCATENATE($A57,H$1),'P6 Dump'!$A$1:$N$500,12,FALSE)</f>
        <v>42096</v>
      </c>
      <c r="I58" s="4">
        <f>VLOOKUP(CONCATENATE($A57,I$1),'P6 Dump'!$A$1:$N$500,12,FALSE)</f>
        <v>42118</v>
      </c>
      <c r="J58" s="4">
        <f>VLOOKUP(CONCATENATE($A57,J$1),'P6 Dump'!$A$1:$N$500,12,FALSE)</f>
        <v>42125</v>
      </c>
      <c r="K58" s="4">
        <f>VLOOKUP(CONCATENATE($A57,K$1),'P6 Dump'!$A$1:$N$500,12,FALSE)</f>
        <v>42163</v>
      </c>
      <c r="L58" s="4">
        <f>VLOOKUP(CONCATENATE($A57,L$1),'P6 Dump'!$A$1:$N$500,12,FALSE)</f>
        <v>42149</v>
      </c>
      <c r="M58" s="4">
        <f>VLOOKUP(CONCATENATE($A57,M$1),'P6 Dump'!$A$1:$N$500,12,FALSE)</f>
        <v>42156</v>
      </c>
      <c r="N58" s="4">
        <f>VLOOKUP(CONCATENATE($A57,N$1),'P6 Dump'!$A$1:$N$500,12,FALSE)</f>
        <v>42170</v>
      </c>
      <c r="O58" s="4">
        <f>VLOOKUP(CONCATENATE($A57,O$1),'P6 Dump'!$A$1:$N$500,12,FALSE)</f>
        <v>42172</v>
      </c>
      <c r="P58" s="4">
        <f>VLOOKUP(CONCATENATE($A57,P$1),'P6 Dump'!$A$1:$N$500,12,FALSE)</f>
        <v>42179</v>
      </c>
      <c r="Q58" s="4">
        <f>VLOOKUP(CONCATENATE($A57,Q$1),'P6 Dump'!$A$1:$N$500,12,FALSE)</f>
        <v>42208</v>
      </c>
      <c r="R58" s="4">
        <f>VLOOKUP(CONCATENATE($A57,R$1),'P6 Dump'!$A$1:$N$500,12,FALSE)</f>
        <v>42208</v>
      </c>
      <c r="S58" s="4">
        <f>VLOOKUP(CONCATENATE($A57,S$1),'P6 Dump'!$A$1:$N$500,12,FALSE)</f>
        <v>42306</v>
      </c>
      <c r="T58" s="4">
        <f>VLOOKUP(CONCATENATE($A57,T$1),'P6 Dump'!$A$1:$N$500,12,FALSE)</f>
        <v>42222</v>
      </c>
      <c r="U58" s="4">
        <f>VLOOKUP(CONCATENATE($A57,U$1),'P6 Dump'!$A$1:$N$500,12,FALSE)</f>
        <v>42236</v>
      </c>
      <c r="V58" s="4">
        <f>VLOOKUP(CONCATENATE($A57,V$1),'P6 Dump'!$A$1:$N$500,12,FALSE)</f>
        <v>42265</v>
      </c>
    </row>
    <row r="59" spans="1:22" x14ac:dyDescent="0.25">
      <c r="A59" s="22"/>
      <c r="B59" s="19"/>
      <c r="C59" s="3" t="s">
        <v>84</v>
      </c>
      <c r="D59" s="4">
        <f>VLOOKUP(CONCATENATE($A57,D$1),'P6 Dump'!$A$1:$N$500,9,FALSE)</f>
        <v>42048</v>
      </c>
      <c r="E59" s="4">
        <f>VLOOKUP(CONCATENATE($A57,E$1),'P6 Dump'!$A$1:$N$500,9,FALSE)</f>
        <v>42066</v>
      </c>
      <c r="F59" s="4">
        <f>VLOOKUP(CONCATENATE($A57,F$1),'P6 Dump'!$A$1:$N$500,9,FALSE)</f>
        <v>42081</v>
      </c>
      <c r="G59" s="4">
        <f>VLOOKUP(CONCATENATE($A57,G$1),'P6 Dump'!$A$1:$N$500,9,FALSE)</f>
        <v>42089</v>
      </c>
      <c r="H59" s="4">
        <f>VLOOKUP(CONCATENATE($A57,H$1),'P6 Dump'!$A$1:$N$500,9,FALSE)</f>
        <v>42096</v>
      </c>
      <c r="I59" s="4">
        <f>VLOOKUP(CONCATENATE($A57,I$1),'P6 Dump'!$A$1:$N$500,9,FALSE)</f>
        <v>42118</v>
      </c>
      <c r="J59" s="4">
        <f>VLOOKUP(CONCATENATE($A57,J$1),'P6 Dump'!$A$1:$N$500,9,FALSE)</f>
        <v>42125</v>
      </c>
      <c r="K59" s="4">
        <f>VLOOKUP(CONCATENATE($A57,K$1),'P6 Dump'!$A$1:$N$500,9,FALSE)</f>
        <v>42163</v>
      </c>
      <c r="L59" s="4">
        <f>VLOOKUP(CONCATENATE($A57,L$1),'P6 Dump'!$A$1:$N$500,9,FALSE)</f>
        <v>42149</v>
      </c>
      <c r="M59" s="4">
        <f>VLOOKUP(CONCATENATE($A57,M$1),'P6 Dump'!$A$1:$N$500,9,FALSE)</f>
        <v>42156</v>
      </c>
      <c r="N59" s="4">
        <f>VLOOKUP(CONCATENATE($A57,N$1),'P6 Dump'!$A$1:$N$500,9,FALSE)</f>
        <v>42170</v>
      </c>
      <c r="O59" s="4">
        <f>VLOOKUP(CONCATENATE($A57,O$1),'P6 Dump'!$A$1:$N$500,9,FALSE)</f>
        <v>42172</v>
      </c>
      <c r="P59" s="4">
        <f>VLOOKUP(CONCATENATE($A57,P$1),'P6 Dump'!$A$1:$N$500,9,FALSE)</f>
        <v>42179</v>
      </c>
      <c r="Q59" s="4">
        <f>VLOOKUP(CONCATENATE($A57,Q$1),'P6 Dump'!$A$1:$N$500,9,FALSE)</f>
        <v>42208</v>
      </c>
      <c r="R59" s="4">
        <f>VLOOKUP(CONCATENATE($A57,R$1),'P6 Dump'!$A$1:$N$500,9,FALSE)</f>
        <v>42208</v>
      </c>
      <c r="S59" s="4">
        <f>VLOOKUP(CONCATENATE($A57,S$1),'P6 Dump'!$A$1:$N$500,9,FALSE)</f>
        <v>42306</v>
      </c>
      <c r="T59" s="4">
        <f>VLOOKUP(CONCATENATE($A57,T$1),'P6 Dump'!$A$1:$N$500,9,FALSE)</f>
        <v>42222</v>
      </c>
      <c r="U59" s="4">
        <f>VLOOKUP(CONCATENATE($A57,U$1),'P6 Dump'!$A$1:$N$500,9,FALSE)</f>
        <v>42236</v>
      </c>
      <c r="V59" s="4">
        <f>VLOOKUP(CONCATENATE($A57,V$1),'P6 Dump'!$A$1:$N$500,9,FALSE)</f>
        <v>42265</v>
      </c>
    </row>
    <row r="60" spans="1:22" x14ac:dyDescent="0.25">
      <c r="A60" s="22"/>
      <c r="B60" s="19"/>
      <c r="C60" s="3" t="s">
        <v>96</v>
      </c>
      <c r="D60" s="5">
        <f>VLOOKUP(CONCATENATE($A57,D$1),'P6 Dump'!$A$1:$N$500,13,FALSE)</f>
        <v>0</v>
      </c>
      <c r="E60" s="5">
        <f>VLOOKUP(CONCATENATE($A57,E$1),'P6 Dump'!$A$1:$N$500,13,FALSE)</f>
        <v>0</v>
      </c>
      <c r="F60" s="5">
        <f>VLOOKUP(CONCATENATE($A57,F$1),'P6 Dump'!$A$1:$N$500,13,FALSE)</f>
        <v>0</v>
      </c>
      <c r="G60" s="5">
        <f>VLOOKUP(CONCATENATE($A57,G$1),'P6 Dump'!$A$1:$N$500,13,FALSE)</f>
        <v>0</v>
      </c>
      <c r="H60" s="5">
        <f>VLOOKUP(CONCATENATE($A57,H$1),'P6 Dump'!$A$1:$N$500,13,FALSE)</f>
        <v>0</v>
      </c>
      <c r="I60" s="5">
        <f>VLOOKUP(CONCATENATE($A57,I$1),'P6 Dump'!$A$1:$N$500,13,FALSE)</f>
        <v>0</v>
      </c>
      <c r="J60" s="5">
        <f>VLOOKUP(CONCATENATE($A57,J$1),'P6 Dump'!$A$1:$N$500,13,FALSE)</f>
        <v>0</v>
      </c>
      <c r="K60" s="5">
        <f>VLOOKUP(CONCATENATE($A57,K$1),'P6 Dump'!$A$1:$N$500,13,FALSE)</f>
        <v>0</v>
      </c>
      <c r="L60" s="5">
        <f>VLOOKUP(CONCATENATE($A57,L$1),'P6 Dump'!$A$1:$N$500,13,FALSE)</f>
        <v>0</v>
      </c>
      <c r="M60" s="5">
        <f>VLOOKUP(CONCATENATE($A57,M$1),'P6 Dump'!$A$1:$N$500,13,FALSE)</f>
        <v>0</v>
      </c>
      <c r="N60" s="5">
        <f>VLOOKUP(CONCATENATE($A57,N$1),'P6 Dump'!$A$1:$N$500,13,FALSE)</f>
        <v>0</v>
      </c>
      <c r="O60" s="5">
        <f>VLOOKUP(CONCATENATE($A57,O$1),'P6 Dump'!$A$1:$N$500,13,FALSE)</f>
        <v>0</v>
      </c>
      <c r="P60" s="5">
        <f>VLOOKUP(CONCATENATE($A57,P$1),'P6 Dump'!$A$1:$N$500,13,FALSE)</f>
        <v>0</v>
      </c>
      <c r="Q60" s="5">
        <f>VLOOKUP(CONCATENATE($A57,Q$1),'P6 Dump'!$A$1:$N$500,13,FALSE)</f>
        <v>0</v>
      </c>
      <c r="R60" s="5">
        <f>VLOOKUP(CONCATENATE($A57,R$1),'P6 Dump'!$A$1:$N$500,13,FALSE)</f>
        <v>0</v>
      </c>
      <c r="S60" s="5">
        <f>VLOOKUP(CONCATENATE($A57,S$1),'P6 Dump'!$A$1:$N$500,13,FALSE)</f>
        <v>0</v>
      </c>
      <c r="T60" s="5">
        <f>VLOOKUP(CONCATENATE($A57,T$1),'P6 Dump'!$A$1:$N$500,13,FALSE)</f>
        <v>0</v>
      </c>
      <c r="U60" s="5">
        <f>VLOOKUP(CONCATENATE($A57,U$1),'P6 Dump'!$A$1:$N$500,13,FALSE)</f>
        <v>0</v>
      </c>
      <c r="V60" s="5">
        <f>VLOOKUP(CONCATENATE($A57,V$1),'P6 Dump'!$A$1:$N$500,13,FALSE)</f>
        <v>0</v>
      </c>
    </row>
    <row r="61" spans="1:22" ht="30" customHeight="1" x14ac:dyDescent="0.25">
      <c r="A61" s="23"/>
      <c r="B61" s="20"/>
      <c r="C61" s="6" t="s">
        <v>94</v>
      </c>
      <c r="D61" s="7">
        <f>VLOOKUP(CONCATENATE($A57,D$1),'P6 Dump'!$A$1:$N$500,14,FALSE)</f>
        <v>0</v>
      </c>
      <c r="E61" s="7">
        <f>VLOOKUP(CONCATENATE($A57,E$1),'P6 Dump'!$A$1:$N$500,14,FALSE)</f>
        <v>0</v>
      </c>
      <c r="F61" s="7">
        <f>VLOOKUP(CONCATENATE($A57,F$1),'P6 Dump'!$A$1:$N$500,14,FALSE)</f>
        <v>0</v>
      </c>
      <c r="G61" s="7">
        <f>VLOOKUP(CONCATENATE($A57,G$1),'P6 Dump'!$A$1:$N$500,14,FALSE)</f>
        <v>0</v>
      </c>
      <c r="H61" s="7">
        <f>VLOOKUP(CONCATENATE($A57,H$1),'P6 Dump'!$A$1:$N$500,14,FALSE)</f>
        <v>0</v>
      </c>
      <c r="I61" s="7">
        <f>VLOOKUP(CONCATENATE($A57,I$1),'P6 Dump'!$A$1:$N$500,14,FALSE)</f>
        <v>0</v>
      </c>
      <c r="J61" s="7">
        <f>VLOOKUP(CONCATENATE($A57,J$1),'P6 Dump'!$A$1:$N$500,14,FALSE)</f>
        <v>0</v>
      </c>
      <c r="K61" s="7">
        <f>VLOOKUP(CONCATENATE($A57,K$1),'P6 Dump'!$A$1:$N$500,14,FALSE)</f>
        <v>0</v>
      </c>
      <c r="L61" s="7">
        <f>VLOOKUP(CONCATENATE($A57,L$1),'P6 Dump'!$A$1:$N$500,14,FALSE)</f>
        <v>0</v>
      </c>
      <c r="M61" s="7">
        <f>VLOOKUP(CONCATENATE($A57,M$1),'P6 Dump'!$A$1:$N$500,14,FALSE)</f>
        <v>0</v>
      </c>
      <c r="N61" s="7">
        <f>VLOOKUP(CONCATENATE($A57,N$1),'P6 Dump'!$A$1:$N$500,14,FALSE)</f>
        <v>0</v>
      </c>
      <c r="O61" s="7">
        <f>VLOOKUP(CONCATENATE($A57,O$1),'P6 Dump'!$A$1:$N$500,14,FALSE)</f>
        <v>0</v>
      </c>
      <c r="P61" s="7">
        <f>VLOOKUP(CONCATENATE($A57,P$1),'P6 Dump'!$A$1:$N$500,14,FALSE)</f>
        <v>0</v>
      </c>
      <c r="Q61" s="7">
        <f>VLOOKUP(CONCATENATE($A57,Q$1),'P6 Dump'!$A$1:$N$500,14,FALSE)</f>
        <v>0</v>
      </c>
      <c r="R61" s="7">
        <f>VLOOKUP(CONCATENATE($A57,R$1),'P6 Dump'!$A$1:$N$500,14,FALSE)</f>
        <v>0</v>
      </c>
      <c r="S61" s="7">
        <f>VLOOKUP(CONCATENATE($A57,S$1),'P6 Dump'!$A$1:$N$500,14,FALSE)</f>
        <v>0</v>
      </c>
      <c r="T61" s="7">
        <f>VLOOKUP(CONCATENATE($A57,T$1),'P6 Dump'!$A$1:$N$500,14,FALSE)</f>
        <v>0</v>
      </c>
      <c r="U61" s="7">
        <f>VLOOKUP(CONCATENATE($A57,U$1),'P6 Dump'!$A$1:$N$500,14,FALSE)</f>
        <v>0</v>
      </c>
      <c r="V61" s="7">
        <f>VLOOKUP(CONCATENATE($A57,V$1),'P6 Dump'!$A$1:$N$500,14,FALSE)</f>
        <v>0</v>
      </c>
    </row>
  </sheetData>
  <mergeCells count="20">
    <mergeCell ref="A51:A55"/>
    <mergeCell ref="B51:B55"/>
    <mergeCell ref="A57:A61"/>
    <mergeCell ref="B57:B61"/>
    <mergeCell ref="A15:A19"/>
    <mergeCell ref="B15:B19"/>
    <mergeCell ref="A45:A49"/>
    <mergeCell ref="B45:B49"/>
    <mergeCell ref="B3:B7"/>
    <mergeCell ref="A3:A7"/>
    <mergeCell ref="A9:A13"/>
    <mergeCell ref="B9:B13"/>
    <mergeCell ref="A39:A43"/>
    <mergeCell ref="B39:B43"/>
    <mergeCell ref="A21:A25"/>
    <mergeCell ref="B21:B25"/>
    <mergeCell ref="A27:A31"/>
    <mergeCell ref="B27:B31"/>
    <mergeCell ref="A33:A37"/>
    <mergeCell ref="B33:B37"/>
  </mergeCells>
  <conditionalFormatting sqref="D5:U5">
    <cfRule type="timePeriod" dxfId="39" priority="47" timePeriod="lastWeek">
      <formula>AND(TODAY()-ROUNDDOWN(D5,0)&gt;=(WEEKDAY(TODAY())),TODAY()-ROUNDDOWN(D5,0)&lt;(WEEKDAY(TODAY())+7))</formula>
    </cfRule>
    <cfRule type="containsText" dxfId="38" priority="48" operator="containsText" text="A">
      <formula>NOT(ISERROR(SEARCH("A",D5)))</formula>
    </cfRule>
  </conditionalFormatting>
  <conditionalFormatting sqref="D11:U11">
    <cfRule type="timePeriod" dxfId="37" priority="39" timePeriod="lastWeek">
      <formula>AND(TODAY()-ROUNDDOWN(D11,0)&gt;=(WEEKDAY(TODAY())),TODAY()-ROUNDDOWN(D11,0)&lt;(WEEKDAY(TODAY())+7))</formula>
    </cfRule>
    <cfRule type="containsText" dxfId="36" priority="40" operator="containsText" text="A">
      <formula>NOT(ISERROR(SEARCH("A",D11)))</formula>
    </cfRule>
  </conditionalFormatting>
  <conditionalFormatting sqref="D17:U17">
    <cfRule type="timePeriod" dxfId="35" priority="37" timePeriod="lastWeek">
      <formula>AND(TODAY()-ROUNDDOWN(D17,0)&gt;=(WEEKDAY(TODAY())),TODAY()-ROUNDDOWN(D17,0)&lt;(WEEKDAY(TODAY())+7))</formula>
    </cfRule>
    <cfRule type="containsText" dxfId="34" priority="38" operator="containsText" text="A">
      <formula>NOT(ISERROR(SEARCH("A",D17)))</formula>
    </cfRule>
  </conditionalFormatting>
  <conditionalFormatting sqref="D23:U23">
    <cfRule type="timePeriod" dxfId="33" priority="35" timePeriod="lastWeek">
      <formula>AND(TODAY()-ROUNDDOWN(D23,0)&gt;=(WEEKDAY(TODAY())),TODAY()-ROUNDDOWN(D23,0)&lt;(WEEKDAY(TODAY())+7))</formula>
    </cfRule>
    <cfRule type="containsText" dxfId="32" priority="36" operator="containsText" text="A">
      <formula>NOT(ISERROR(SEARCH("A",D23)))</formula>
    </cfRule>
  </conditionalFormatting>
  <conditionalFormatting sqref="D29:U29">
    <cfRule type="timePeriod" dxfId="31" priority="33" timePeriod="lastWeek">
      <formula>AND(TODAY()-ROUNDDOWN(D29,0)&gt;=(WEEKDAY(TODAY())),TODAY()-ROUNDDOWN(D29,0)&lt;(WEEKDAY(TODAY())+7))</formula>
    </cfRule>
    <cfRule type="containsText" dxfId="30" priority="34" operator="containsText" text="A">
      <formula>NOT(ISERROR(SEARCH("A",D29)))</formula>
    </cfRule>
  </conditionalFormatting>
  <conditionalFormatting sqref="D35:U35">
    <cfRule type="timePeriod" dxfId="29" priority="31" timePeriod="lastWeek">
      <formula>AND(TODAY()-ROUNDDOWN(D35,0)&gt;=(WEEKDAY(TODAY())),TODAY()-ROUNDDOWN(D35,0)&lt;(WEEKDAY(TODAY())+7))</formula>
    </cfRule>
    <cfRule type="containsText" dxfId="28" priority="32" operator="containsText" text="A">
      <formula>NOT(ISERROR(SEARCH("A",D35)))</formula>
    </cfRule>
  </conditionalFormatting>
  <conditionalFormatting sqref="D47:U47">
    <cfRule type="timePeriod" dxfId="27" priority="27" timePeriod="lastWeek">
      <formula>AND(TODAY()-ROUNDDOWN(D47,0)&gt;=(WEEKDAY(TODAY())),TODAY()-ROUNDDOWN(D47,0)&lt;(WEEKDAY(TODAY())+7))</formula>
    </cfRule>
    <cfRule type="containsText" dxfId="26" priority="28" operator="containsText" text="A">
      <formula>NOT(ISERROR(SEARCH("A",D47)))</formula>
    </cfRule>
  </conditionalFormatting>
  <conditionalFormatting sqref="D41:U41">
    <cfRule type="timePeriod" dxfId="25" priority="25" timePeriod="lastWeek">
      <formula>AND(TODAY()-ROUNDDOWN(D41,0)&gt;=(WEEKDAY(TODAY())),TODAY()-ROUNDDOWN(D41,0)&lt;(WEEKDAY(TODAY())+7))</formula>
    </cfRule>
    <cfRule type="containsText" dxfId="24" priority="26" operator="containsText" text="A">
      <formula>NOT(ISERROR(SEARCH("A",D41)))</formula>
    </cfRule>
  </conditionalFormatting>
  <conditionalFormatting sqref="D53:U53">
    <cfRule type="timePeriod" dxfId="23" priority="23" timePeriod="lastWeek">
      <formula>AND(TODAY()-ROUNDDOWN(D53,0)&gt;=(WEEKDAY(TODAY())),TODAY()-ROUNDDOWN(D53,0)&lt;(WEEKDAY(TODAY())+7))</formula>
    </cfRule>
    <cfRule type="containsText" dxfId="22" priority="24" operator="containsText" text="A">
      <formula>NOT(ISERROR(SEARCH("A",D53)))</formula>
    </cfRule>
  </conditionalFormatting>
  <conditionalFormatting sqref="D59:U59">
    <cfRule type="timePeriod" dxfId="21" priority="21" timePeriod="lastWeek">
      <formula>AND(TODAY()-ROUNDDOWN(D59,0)&gt;=(WEEKDAY(TODAY())),TODAY()-ROUNDDOWN(D59,0)&lt;(WEEKDAY(TODAY())+7))</formula>
    </cfRule>
    <cfRule type="containsText" dxfId="20" priority="22" operator="containsText" text="A">
      <formula>NOT(ISERROR(SEARCH("A",D59)))</formula>
    </cfRule>
  </conditionalFormatting>
  <conditionalFormatting sqref="V5">
    <cfRule type="timePeriod" dxfId="19" priority="19" timePeriod="lastWeek">
      <formula>AND(TODAY()-ROUNDDOWN(V5,0)&gt;=(WEEKDAY(TODAY())),TODAY()-ROUNDDOWN(V5,0)&lt;(WEEKDAY(TODAY())+7))</formula>
    </cfRule>
    <cfRule type="containsText" dxfId="18" priority="20" operator="containsText" text="A">
      <formula>NOT(ISERROR(SEARCH("A",V5)))</formula>
    </cfRule>
  </conditionalFormatting>
  <conditionalFormatting sqref="V11">
    <cfRule type="timePeriod" dxfId="17" priority="17" timePeriod="lastWeek">
      <formula>AND(TODAY()-ROUNDDOWN(V11,0)&gt;=(WEEKDAY(TODAY())),TODAY()-ROUNDDOWN(V11,0)&lt;(WEEKDAY(TODAY())+7))</formula>
    </cfRule>
    <cfRule type="containsText" dxfId="16" priority="18" operator="containsText" text="A">
      <formula>NOT(ISERROR(SEARCH("A",V11)))</formula>
    </cfRule>
  </conditionalFormatting>
  <conditionalFormatting sqref="V17">
    <cfRule type="timePeriod" dxfId="15" priority="15" timePeriod="lastWeek">
      <formula>AND(TODAY()-ROUNDDOWN(V17,0)&gt;=(WEEKDAY(TODAY())),TODAY()-ROUNDDOWN(V17,0)&lt;(WEEKDAY(TODAY())+7))</formula>
    </cfRule>
    <cfRule type="containsText" dxfId="14" priority="16" operator="containsText" text="A">
      <formula>NOT(ISERROR(SEARCH("A",V17)))</formula>
    </cfRule>
  </conditionalFormatting>
  <conditionalFormatting sqref="V23">
    <cfRule type="timePeriod" dxfId="13" priority="13" timePeriod="lastWeek">
      <formula>AND(TODAY()-ROUNDDOWN(V23,0)&gt;=(WEEKDAY(TODAY())),TODAY()-ROUNDDOWN(V23,0)&lt;(WEEKDAY(TODAY())+7))</formula>
    </cfRule>
    <cfRule type="containsText" dxfId="12" priority="14" operator="containsText" text="A">
      <formula>NOT(ISERROR(SEARCH("A",V23)))</formula>
    </cfRule>
  </conditionalFormatting>
  <conditionalFormatting sqref="V29">
    <cfRule type="timePeriod" dxfId="11" priority="11" timePeriod="lastWeek">
      <formula>AND(TODAY()-ROUNDDOWN(V29,0)&gt;=(WEEKDAY(TODAY())),TODAY()-ROUNDDOWN(V29,0)&lt;(WEEKDAY(TODAY())+7))</formula>
    </cfRule>
    <cfRule type="containsText" dxfId="10" priority="12" operator="containsText" text="A">
      <formula>NOT(ISERROR(SEARCH("A",V29)))</formula>
    </cfRule>
  </conditionalFormatting>
  <conditionalFormatting sqref="V35">
    <cfRule type="timePeriod" dxfId="9" priority="9" timePeriod="lastWeek">
      <formula>AND(TODAY()-ROUNDDOWN(V35,0)&gt;=(WEEKDAY(TODAY())),TODAY()-ROUNDDOWN(V35,0)&lt;(WEEKDAY(TODAY())+7))</formula>
    </cfRule>
    <cfRule type="containsText" dxfId="8" priority="10" operator="containsText" text="A">
      <formula>NOT(ISERROR(SEARCH("A",V35)))</formula>
    </cfRule>
  </conditionalFormatting>
  <conditionalFormatting sqref="V47">
    <cfRule type="timePeriod" dxfId="7" priority="7" timePeriod="lastWeek">
      <formula>AND(TODAY()-ROUNDDOWN(V47,0)&gt;=(WEEKDAY(TODAY())),TODAY()-ROUNDDOWN(V47,0)&lt;(WEEKDAY(TODAY())+7))</formula>
    </cfRule>
    <cfRule type="containsText" dxfId="6" priority="8" operator="containsText" text="A">
      <formula>NOT(ISERROR(SEARCH("A",V47)))</formula>
    </cfRule>
  </conditionalFormatting>
  <conditionalFormatting sqref="V41">
    <cfRule type="timePeriod" dxfId="5" priority="5" timePeriod="lastWeek">
      <formula>AND(TODAY()-ROUNDDOWN(V41,0)&gt;=(WEEKDAY(TODAY())),TODAY()-ROUNDDOWN(V41,0)&lt;(WEEKDAY(TODAY())+7))</formula>
    </cfRule>
    <cfRule type="containsText" dxfId="4" priority="6" operator="containsText" text="A">
      <formula>NOT(ISERROR(SEARCH("A",V41)))</formula>
    </cfRule>
  </conditionalFormatting>
  <conditionalFormatting sqref="V53">
    <cfRule type="timePeriod" dxfId="3" priority="3" timePeriod="lastWeek">
      <formula>AND(TODAY()-ROUNDDOWN(V53,0)&gt;=(WEEKDAY(TODAY())),TODAY()-ROUNDDOWN(V53,0)&lt;(WEEKDAY(TODAY())+7))</formula>
    </cfRule>
    <cfRule type="containsText" dxfId="2" priority="4" operator="containsText" text="A">
      <formula>NOT(ISERROR(SEARCH("A",V53)))</formula>
    </cfRule>
  </conditionalFormatting>
  <conditionalFormatting sqref="V59">
    <cfRule type="timePeriod" dxfId="1" priority="1" timePeriod="lastWeek">
      <formula>AND(TODAY()-ROUNDDOWN(V59,0)&gt;=(WEEKDAY(TODAY())),TODAY()-ROUNDDOWN(V59,0)&lt;(WEEKDAY(TODAY())+7))</formula>
    </cfRule>
    <cfRule type="containsText" dxfId="0" priority="2" operator="containsText" text="A">
      <formula>NOT(ISERROR(SEARCH("A",V59)))</formula>
    </cfRule>
  </conditionalFormatting>
  <printOptions horizontalCentered="1" verticalCentered="1"/>
  <pageMargins left="0.39370078740157483" right="0.39370078740157483" top="0.39370078740157483" bottom="0.39370078740157483" header="0.19685039370078741" footer="0.19685039370078741"/>
  <pageSetup paperSize="17" scale="69" orientation="landscape" r:id="rId1"/>
  <headerFooter>
    <oddHeader>&amp;LDVN001.2E Devon Pike 1A Flowlines&amp;CProcurement Plan&amp;R&amp;D</oddHeader>
    <oddFooter>&amp;L&amp;Z&amp;F&amp;RPage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7.5703125" bestFit="1" customWidth="1"/>
    <col min="2" max="2" width="39.42578125" bestFit="1" customWidth="1"/>
  </cols>
  <sheetData>
    <row r="1" spans="1:2" x14ac:dyDescent="0.25">
      <c r="A1" t="s">
        <v>910</v>
      </c>
      <c r="B1" t="s">
        <v>70</v>
      </c>
    </row>
    <row r="2" spans="1:2" x14ac:dyDescent="0.25">
      <c r="A2" t="s">
        <v>911</v>
      </c>
      <c r="B2" t="s">
        <v>99</v>
      </c>
    </row>
    <row r="3" spans="1:2" x14ac:dyDescent="0.25">
      <c r="A3" t="s">
        <v>912</v>
      </c>
      <c r="B3" t="s">
        <v>175</v>
      </c>
    </row>
    <row r="4" spans="1:2" x14ac:dyDescent="0.25">
      <c r="A4" t="s">
        <v>913</v>
      </c>
      <c r="B4" t="s">
        <v>174</v>
      </c>
    </row>
    <row r="5" spans="1:2" x14ac:dyDescent="0.25">
      <c r="A5" t="s">
        <v>914</v>
      </c>
      <c r="B5" t="s">
        <v>424</v>
      </c>
    </row>
    <row r="6" spans="1:2" x14ac:dyDescent="0.25">
      <c r="A6" t="s">
        <v>915</v>
      </c>
      <c r="B6" t="s">
        <v>176</v>
      </c>
    </row>
    <row r="7" spans="1:2" x14ac:dyDescent="0.25">
      <c r="A7" t="s">
        <v>916</v>
      </c>
      <c r="B7" t="s">
        <v>181</v>
      </c>
    </row>
    <row r="8" spans="1:2" x14ac:dyDescent="0.25">
      <c r="A8" t="s">
        <v>917</v>
      </c>
      <c r="B8" t="s">
        <v>182</v>
      </c>
    </row>
    <row r="9" spans="1:2" x14ac:dyDescent="0.25">
      <c r="A9" t="s">
        <v>918</v>
      </c>
      <c r="B9" t="s">
        <v>425</v>
      </c>
    </row>
    <row r="10" spans="1:2" x14ac:dyDescent="0.25">
      <c r="A10" t="s">
        <v>919</v>
      </c>
      <c r="B10" t="s">
        <v>426</v>
      </c>
    </row>
  </sheetData>
  <sortState ref="A1:B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P6 Dump</vt:lpstr>
      <vt:lpstr>Procurement Plan</vt:lpstr>
      <vt:lpstr>MR#</vt:lpstr>
      <vt:lpstr>'Procurement Plan'!Print_Area</vt:lpstr>
    </vt:vector>
  </TitlesOfParts>
  <Company>Wood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Jaime</dc:creator>
  <cp:lastModifiedBy>Javier Jaime</cp:lastModifiedBy>
  <cp:lastPrinted>2015-01-20T21:55:54Z</cp:lastPrinted>
  <dcterms:created xsi:type="dcterms:W3CDTF">2014-12-05T15:06:37Z</dcterms:created>
  <dcterms:modified xsi:type="dcterms:W3CDTF">2016-01-07T19:20:31Z</dcterms:modified>
</cp:coreProperties>
</file>