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univmurcia-my.sharepoint.com/personal/javierpg_um_es/Documents/Investigación/Producción científica/Artículos/Curso 2021-2022/PASTOR/"/>
    </mc:Choice>
  </mc:AlternateContent>
  <xr:revisionPtr revIDLastSave="0" documentId="8_{A770F2B1-7C1A-46D0-9846-D172C128B353}" xr6:coauthVersionLast="46" xr6:coauthVersionMax="46" xr10:uidLastSave="{00000000-0000-0000-0000-000000000000}"/>
  <bookViews>
    <workbookView xWindow="-120" yWindow="-120" windowWidth="27870" windowHeight="16440" xr2:uid="{00000000-000D-0000-FFFF-FFFF00000000}"/>
  </bookViews>
  <sheets>
    <sheet name="scholar" sheetId="1" r:id="rId1"/>
    <sheet name="scopus" sheetId="2" r:id="rId2"/>
    <sheet name="metho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E6" i="3"/>
  <c r="D6" i="3"/>
  <c r="C5" i="3"/>
  <c r="C4" i="3"/>
  <c r="B6" i="3"/>
  <c r="C3" i="3" s="1"/>
  <c r="I3" i="1"/>
  <c r="I12" i="2"/>
  <c r="A3" i="2"/>
  <c r="A4" i="2" s="1"/>
  <c r="A5" i="2" s="1"/>
  <c r="A6" i="2" s="1"/>
  <c r="A7" i="2" s="1"/>
  <c r="A8" i="2" s="1"/>
  <c r="A9" i="2" s="1"/>
  <c r="A10" i="2" s="1"/>
  <c r="A11" i="2" s="1"/>
  <c r="A12" i="2" s="1"/>
  <c r="G10" i="2"/>
  <c r="I10" i="2" s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C1" i="3" l="1"/>
  <c r="C6" i="3" s="1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tc={FB7F2890-F3A3-401F-A84E-6DF0C1255F2D}</author>
  </authors>
  <commentList>
    <comment ref="M2" authorId="0" shapeId="0" xr:uid="{FB7F2890-F3A3-401F-A84E-6DF0C1255F2D}">
      <text>
        <t>[Threaded comment]
Your version of Excel allows you to read this threaded comment; however, any edits to it will get removed if the file is opened in a newer version of Excel. Learn more: https://go.microsoft.com/fwlink/?linkid=870924
Comment:
    24 SEPTIEMBRE
"onion services" || "hidden services"
35 ARTICULOS EN INGLES PUBLICADOS EN CONFS Y JOURNALS
GOOGLE SCHOLAR FITLRADO POR RELEVANCIA
&gt; 500 hidden services
repository: databases, listings, directories, websites
Reply:
    30 páginas, Aproximadamente 3.290 resultados (0,11 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tc={B011B7A5-8419-4F47-A671-F6B7AD1C46B4}</author>
  </authors>
  <commentList>
    <comment ref="L3" authorId="0" shapeId="0" xr:uid="{B011B7A5-8419-4F47-A671-F6B7AD1C46B4}">
      <text>
        <t>[Threaded comment]
Your version of Excel allows you to read this threaded comment; however, any edits to it will get removed if the file is opened in a newer version of Excel. Learn more: https://go.microsoft.com/fwlink/?linkid=870924
Comment:
    47 document results</t>
      </text>
    </comment>
  </commentList>
</comments>
</file>

<file path=xl/sharedStrings.xml><?xml version="1.0" encoding="utf-8"?>
<sst xmlns="http://schemas.openxmlformats.org/spreadsheetml/2006/main" count="201" uniqueCount="63">
  <si>
    <t>Article</t>
  </si>
  <si>
    <t>Year</t>
  </si>
  <si>
    <t>Discovery method</t>
  </si>
  <si>
    <t>Discovery goal</t>
  </si>
  <si>
    <t>Discovery duration</t>
  </si>
  <si>
    <t>Discovery bias</t>
  </si>
  <si>
    <t>Random</t>
  </si>
  <si>
    <t>Relays injection</t>
  </si>
  <si>
    <t>Analysis</t>
  </si>
  <si>
    <t>Discovery location</t>
  </si>
  <si>
    <t>Internal</t>
  </si>
  <si>
    <t>External</t>
  </si>
  <si>
    <t>Search engine bias</t>
  </si>
  <si>
    <t>Ahmia</t>
  </si>
  <si>
    <t>Security</t>
  </si>
  <si>
    <t>Tor crawling</t>
  </si>
  <si>
    <t>BUbiNG</t>
  </si>
  <si>
    <t>Search engines</t>
  </si>
  <si>
    <t>Identification</t>
  </si>
  <si>
    <t>MASSDEAL</t>
  </si>
  <si>
    <t>Link-Grabber</t>
  </si>
  <si>
    <t xml:space="preserve"> Analysis</t>
  </si>
  <si>
    <t>POSTER</t>
  </si>
  <si>
    <t>Both</t>
  </si>
  <si>
    <t>OnionScan Dark Web</t>
  </si>
  <si>
    <t>Tor2web</t>
  </si>
  <si>
    <t>Crawler</t>
  </si>
  <si>
    <t>Onions search engines</t>
  </si>
  <si>
    <t>Dark crawler</t>
  </si>
  <si>
    <t>Dataset creation</t>
  </si>
  <si>
    <t>Discovered hidden services</t>
  </si>
  <si>
    <t>Repository bias</t>
  </si>
  <si>
    <t>Seeding bias</t>
  </si>
  <si>
    <t>Others</t>
  </si>
  <si>
    <t>Ahmia, VisiTor, Harry71, Hidden Wiki</t>
  </si>
  <si>
    <t>Automatic tool</t>
  </si>
  <si>
    <t>Daily discovery</t>
  </si>
  <si>
    <t>Article 7 of Scholar results</t>
  </si>
  <si>
    <t>Article 15 of Scholar results</t>
  </si>
  <si>
    <t>Article 4 of Scholar results</t>
  </si>
  <si>
    <t>Article 14 of Scholar results</t>
  </si>
  <si>
    <t>Article 13 of Scholar results</t>
  </si>
  <si>
    <t>Article 21 of Scholar results</t>
  </si>
  <si>
    <t>Article 24 of Scholar results</t>
  </si>
  <si>
    <t>Article 17 of Scholar results</t>
  </si>
  <si>
    <t>Onions search engine + Tor crawling</t>
  </si>
  <si>
    <t>Ahmia, FreshOnion, WebCrawler</t>
  </si>
  <si>
    <t>Search engines bias</t>
  </si>
  <si>
    <t>Article 30 of Scholar results</t>
  </si>
  <si>
    <t>Identification and analysis</t>
  </si>
  <si>
    <t xml:space="preserve"> Both</t>
  </si>
  <si>
    <t>ATOL</t>
  </si>
  <si>
    <t>Search engines + Tor crawling</t>
  </si>
  <si>
    <t>Repositories</t>
  </si>
  <si>
    <t>Repositories + Tor crawling + Relay injection</t>
  </si>
  <si>
    <t>Repositories + Tor crawling</t>
  </si>
  <si>
    <t>Onions search engines + Repositories</t>
  </si>
  <si>
    <t>Onions search engines + Tor crawling</t>
  </si>
  <si>
    <t>Non-onion seach engines</t>
  </si>
  <si>
    <t>Non-onions seach engines</t>
  </si>
  <si>
    <t>Tools</t>
  </si>
  <si>
    <t>Hidden Wiki, Ahmia, Google</t>
  </si>
  <si>
    <t>Tor hidden service crawler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</si>
</sst>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" id="{5B646F92-B057-4861-9887-FB3466BB4F4F}" userId="Javi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1-09-29T16:38:22.95" personId="{5B646F92-B057-4861-9887-FB3466BB4F4F}" id="{FB7F2890-F3A3-401F-A84E-6DF0C1255F2D}">
    <text>24 SEPTIEMBRE
"onion services" || "hidden services"
35 ARTICULOS EN INGLES PUBLICADOS EN CONFS Y JOURNALS
GOOGLE SCHOLAR FITLRADO POR RELEVANCIA
&gt; 500 hidden services
repository: databases, listings, directories, websites</text>
  </threadedComment>
  <threadedComment ref="M2" dT="2021-09-29T16:40:29.99" personId="{5B646F92-B057-4861-9887-FB3466BB4F4F}" id="{1BF3FB41-7554-45EF-8680-A09BFACEE149}" parentId="{FB7F2890-F3A3-401F-A84E-6DF0C1255F2D}">
    <text>30 páginas, Aproximadamente 3.290 resultados (0,11 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3" dT="2021-09-30T08:09:27.58" personId="{5B646F92-B057-4861-9887-FB3466BB4F4F}" id="{B011B7A5-8419-4F47-A671-F6B7AD1C46B4}">
    <text>47 document results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zoomScale="70" zoomScaleNormal="70" workbookViewId="0">
      <selection activeCell="J43" sqref="J43"/>
    </sheetView>
  </sheetViews>
  <sheetFormatPr defaultRowHeight="15" x14ac:dyDescent="0.25"/>
  <cols>
    <col min="1" max="1" width="5.85546875" customWidth="1"/>
    <col min="2" max="2" width="6" style="3" customWidth="1"/>
    <col min="3" max="3" width="14.5703125" customWidth="1"/>
    <col min="4" max="4" width="38.7109375" customWidth="1"/>
    <col min="5" max="5" width="19.140625" customWidth="1"/>
    <col min="6" max="6" width="17.140625" customWidth="1"/>
    <col min="7" max="7" width="17.85546875" customWidth="1"/>
    <col min="8" max="8" width="24.28515625" customWidth="1"/>
    <col min="9" max="9" width="17.5703125" customWidth="1"/>
    <col min="10" max="10" width="32.42578125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5</v>
      </c>
      <c r="F1" s="2" t="s">
        <v>9</v>
      </c>
      <c r="G1" s="2" t="s">
        <v>4</v>
      </c>
      <c r="H1" s="2" t="s">
        <v>30</v>
      </c>
      <c r="I1" s="2" t="s">
        <v>36</v>
      </c>
      <c r="J1" s="2" t="s">
        <v>60</v>
      </c>
    </row>
    <row r="2" spans="1:13" x14ac:dyDescent="0.25">
      <c r="A2" s="1">
        <v>1</v>
      </c>
      <c r="B2" s="1">
        <v>2012</v>
      </c>
      <c r="C2" s="1" t="s">
        <v>14</v>
      </c>
      <c r="D2" s="1" t="s">
        <v>7</v>
      </c>
      <c r="E2" s="1" t="s">
        <v>6</v>
      </c>
      <c r="F2" s="1" t="s">
        <v>10</v>
      </c>
      <c r="G2" s="1">
        <v>2</v>
      </c>
      <c r="H2" s="1">
        <v>58389</v>
      </c>
      <c r="I2" s="1">
        <f>IFERROR(H2/G2,H2)</f>
        <v>29194.5</v>
      </c>
    </row>
    <row r="3" spans="1:13" x14ac:dyDescent="0.25">
      <c r="A3" s="1">
        <v>2</v>
      </c>
      <c r="B3" s="1">
        <v>2014</v>
      </c>
      <c r="C3" s="1" t="s">
        <v>8</v>
      </c>
      <c r="D3" s="1" t="s">
        <v>7</v>
      </c>
      <c r="E3" s="1" t="s">
        <v>6</v>
      </c>
      <c r="F3" s="1" t="s">
        <v>10</v>
      </c>
      <c r="G3" s="1">
        <v>160</v>
      </c>
      <c r="H3" s="1">
        <v>45000</v>
      </c>
      <c r="I3" s="1">
        <f>IFERROR(H3/G3,H3)</f>
        <v>281.25</v>
      </c>
    </row>
    <row r="4" spans="1:13" x14ac:dyDescent="0.25">
      <c r="A4" s="1">
        <v>3</v>
      </c>
      <c r="B4" s="1">
        <v>2013</v>
      </c>
      <c r="C4" s="1" t="s">
        <v>8</v>
      </c>
      <c r="D4" s="1" t="s">
        <v>7</v>
      </c>
      <c r="E4" s="1" t="s">
        <v>6</v>
      </c>
      <c r="F4" s="1" t="s">
        <v>10</v>
      </c>
      <c r="G4" s="1">
        <v>1</v>
      </c>
      <c r="H4" s="1">
        <v>39824</v>
      </c>
      <c r="I4" s="1">
        <f t="shared" ref="I4:I36" si="0">IFERROR(H4/G4,H4)</f>
        <v>39824</v>
      </c>
      <c r="J4" s="1" t="s">
        <v>13</v>
      </c>
    </row>
    <row r="5" spans="1:13" x14ac:dyDescent="0.25">
      <c r="A5" s="1">
        <v>4</v>
      </c>
      <c r="B5" s="1">
        <v>2016</v>
      </c>
      <c r="C5" s="1" t="s">
        <v>14</v>
      </c>
      <c r="D5" s="1" t="s">
        <v>27</v>
      </c>
      <c r="E5" s="1" t="s">
        <v>12</v>
      </c>
      <c r="F5" s="1" t="s">
        <v>11</v>
      </c>
      <c r="G5" s="1">
        <v>1</v>
      </c>
      <c r="H5" s="1">
        <v>790</v>
      </c>
      <c r="I5" s="1">
        <f t="shared" si="0"/>
        <v>790</v>
      </c>
      <c r="J5" s="1" t="s">
        <v>13</v>
      </c>
    </row>
    <row r="6" spans="1:13" x14ac:dyDescent="0.25">
      <c r="A6" s="1">
        <v>5</v>
      </c>
      <c r="B6" s="1">
        <v>2015</v>
      </c>
      <c r="C6" s="1" t="s">
        <v>14</v>
      </c>
      <c r="D6" s="1" t="s">
        <v>27</v>
      </c>
      <c r="E6" s="1" t="s">
        <v>12</v>
      </c>
      <c r="F6" s="1" t="s">
        <v>11</v>
      </c>
      <c r="G6" s="1">
        <v>1</v>
      </c>
      <c r="H6" s="1">
        <v>1000</v>
      </c>
      <c r="I6" s="1">
        <f t="shared" si="0"/>
        <v>1000</v>
      </c>
      <c r="J6" s="1"/>
    </row>
    <row r="7" spans="1:13" x14ac:dyDescent="0.25">
      <c r="A7" s="1">
        <v>6</v>
      </c>
      <c r="B7" s="1">
        <v>2012</v>
      </c>
      <c r="C7" s="1" t="s">
        <v>8</v>
      </c>
      <c r="D7" s="1" t="s">
        <v>53</v>
      </c>
      <c r="E7" s="1" t="s">
        <v>31</v>
      </c>
      <c r="F7" s="1" t="s">
        <v>11</v>
      </c>
      <c r="G7" s="1">
        <v>1</v>
      </c>
      <c r="H7" s="1">
        <v>1171</v>
      </c>
      <c r="I7" s="1">
        <f t="shared" si="0"/>
        <v>1171</v>
      </c>
      <c r="J7" s="1"/>
    </row>
    <row r="8" spans="1:13" x14ac:dyDescent="0.25">
      <c r="A8" s="1">
        <v>7</v>
      </c>
      <c r="B8" s="1">
        <v>2015</v>
      </c>
      <c r="C8" s="1" t="s">
        <v>14</v>
      </c>
      <c r="D8" s="1" t="s">
        <v>27</v>
      </c>
      <c r="E8" s="1" t="s">
        <v>12</v>
      </c>
      <c r="F8" s="1" t="s">
        <v>11</v>
      </c>
      <c r="G8" s="1">
        <v>120</v>
      </c>
      <c r="H8" s="1">
        <v>13243</v>
      </c>
      <c r="I8" s="1">
        <f t="shared" si="0"/>
        <v>110.35833333333333</v>
      </c>
      <c r="J8" s="1"/>
    </row>
    <row r="9" spans="1:13" x14ac:dyDescent="0.25">
      <c r="A9" s="1">
        <v>8</v>
      </c>
      <c r="B9" s="1">
        <v>2015</v>
      </c>
      <c r="C9" s="1" t="s">
        <v>14</v>
      </c>
      <c r="D9" s="1" t="s">
        <v>27</v>
      </c>
      <c r="E9" s="1" t="s">
        <v>12</v>
      </c>
      <c r="F9" s="1" t="s">
        <v>11</v>
      </c>
      <c r="G9" s="1">
        <v>1</v>
      </c>
      <c r="H9" s="1">
        <v>6426</v>
      </c>
      <c r="I9" s="1">
        <f t="shared" si="0"/>
        <v>6426</v>
      </c>
      <c r="J9" s="1"/>
    </row>
    <row r="10" spans="1:13" x14ac:dyDescent="0.25">
      <c r="A10" s="1">
        <v>9</v>
      </c>
      <c r="B10" s="1">
        <v>2013</v>
      </c>
      <c r="C10" s="1" t="s">
        <v>8</v>
      </c>
      <c r="D10" s="1" t="s">
        <v>15</v>
      </c>
      <c r="E10" s="1" t="s">
        <v>32</v>
      </c>
      <c r="F10" s="1" t="s">
        <v>10</v>
      </c>
      <c r="G10" s="1">
        <v>1</v>
      </c>
      <c r="H10" s="1">
        <v>5715</v>
      </c>
      <c r="I10" s="1">
        <f t="shared" si="0"/>
        <v>5715</v>
      </c>
      <c r="J10" s="1" t="s">
        <v>16</v>
      </c>
    </row>
    <row r="11" spans="1:13" x14ac:dyDescent="0.25">
      <c r="A11" s="1">
        <v>10</v>
      </c>
      <c r="B11" s="1">
        <v>2017</v>
      </c>
      <c r="C11" s="1" t="s">
        <v>8</v>
      </c>
      <c r="D11" s="1" t="s">
        <v>15</v>
      </c>
      <c r="E11" s="1" t="s">
        <v>32</v>
      </c>
      <c r="F11" s="1" t="s">
        <v>10</v>
      </c>
      <c r="G11" s="1">
        <v>42</v>
      </c>
      <c r="H11" s="4">
        <v>824324</v>
      </c>
      <c r="I11" s="1">
        <f>IFERROR(H11/G11,H11)</f>
        <v>19626.761904761905</v>
      </c>
      <c r="J11" s="1"/>
    </row>
    <row r="12" spans="1:13" x14ac:dyDescent="0.25">
      <c r="A12" s="1">
        <v>11</v>
      </c>
      <c r="B12" s="1">
        <v>2017</v>
      </c>
      <c r="C12" s="1" t="s">
        <v>8</v>
      </c>
      <c r="D12" s="1" t="s">
        <v>7</v>
      </c>
      <c r="E12" s="1" t="s">
        <v>6</v>
      </c>
      <c r="F12" s="1" t="s">
        <v>10</v>
      </c>
      <c r="G12" s="1">
        <v>180</v>
      </c>
      <c r="H12" s="1">
        <v>352</v>
      </c>
      <c r="I12" s="1">
        <f t="shared" si="0"/>
        <v>1.9555555555555555</v>
      </c>
      <c r="J12" s="1"/>
    </row>
    <row r="13" spans="1:13" x14ac:dyDescent="0.25">
      <c r="A13" s="1">
        <v>12</v>
      </c>
      <c r="B13" s="1">
        <v>2016</v>
      </c>
      <c r="C13" s="1" t="s">
        <v>8</v>
      </c>
      <c r="D13" s="1" t="s">
        <v>52</v>
      </c>
      <c r="E13" s="1" t="s">
        <v>12</v>
      </c>
      <c r="F13" s="1" t="s">
        <v>23</v>
      </c>
      <c r="G13" s="1">
        <v>42</v>
      </c>
      <c r="H13" s="4">
        <v>113014</v>
      </c>
      <c r="I13" s="1">
        <f t="shared" si="0"/>
        <v>2690.8095238095239</v>
      </c>
      <c r="J13" s="1" t="s">
        <v>61</v>
      </c>
    </row>
    <row r="14" spans="1:13" x14ac:dyDescent="0.25">
      <c r="A14" s="1">
        <v>13</v>
      </c>
      <c r="B14" s="1">
        <v>2017</v>
      </c>
      <c r="C14" s="1" t="s">
        <v>8</v>
      </c>
      <c r="D14" s="1" t="s">
        <v>53</v>
      </c>
      <c r="E14" s="1" t="s">
        <v>31</v>
      </c>
      <c r="F14" s="1" t="s">
        <v>11</v>
      </c>
      <c r="G14" s="6">
        <v>1</v>
      </c>
      <c r="H14" s="1">
        <v>7257</v>
      </c>
      <c r="I14" s="1">
        <f t="shared" si="0"/>
        <v>7257</v>
      </c>
      <c r="J14" s="1"/>
    </row>
    <row r="15" spans="1:13" x14ac:dyDescent="0.25">
      <c r="A15" s="1">
        <v>14</v>
      </c>
      <c r="B15" s="1">
        <v>2020</v>
      </c>
      <c r="C15" s="1" t="s">
        <v>14</v>
      </c>
      <c r="D15" s="1" t="s">
        <v>27</v>
      </c>
      <c r="E15" s="1" t="s">
        <v>12</v>
      </c>
      <c r="F15" s="1" t="s">
        <v>11</v>
      </c>
      <c r="H15" s="4">
        <v>11533</v>
      </c>
      <c r="I15" s="1">
        <f t="shared" si="0"/>
        <v>11533</v>
      </c>
      <c r="J15" s="1"/>
    </row>
    <row r="16" spans="1:13" x14ac:dyDescent="0.25">
      <c r="A16" s="1">
        <v>15</v>
      </c>
      <c r="B16" s="1">
        <v>2018</v>
      </c>
      <c r="C16" s="1" t="s">
        <v>8</v>
      </c>
      <c r="D16" s="1" t="s">
        <v>7</v>
      </c>
      <c r="E16" s="1" t="s">
        <v>6</v>
      </c>
      <c r="F16" s="1" t="s">
        <v>10</v>
      </c>
      <c r="G16" s="1">
        <v>150</v>
      </c>
      <c r="H16" s="1">
        <v>173190</v>
      </c>
      <c r="I16" s="1">
        <f t="shared" si="0"/>
        <v>1154.5999999999999</v>
      </c>
      <c r="J16" s="1"/>
    </row>
    <row r="17" spans="1:10" x14ac:dyDescent="0.25">
      <c r="A17" s="1">
        <v>16</v>
      </c>
      <c r="B17" s="1">
        <v>2015</v>
      </c>
      <c r="C17" s="1" t="s">
        <v>18</v>
      </c>
      <c r="D17" s="1" t="s">
        <v>59</v>
      </c>
      <c r="E17" s="1" t="s">
        <v>12</v>
      </c>
      <c r="F17" s="1" t="s">
        <v>11</v>
      </c>
      <c r="G17" s="1">
        <v>35</v>
      </c>
      <c r="H17" s="4">
        <v>170581</v>
      </c>
      <c r="I17" s="1">
        <f t="shared" si="0"/>
        <v>4873.7428571428572</v>
      </c>
      <c r="J17" s="1" t="s">
        <v>19</v>
      </c>
    </row>
    <row r="18" spans="1:10" x14ac:dyDescent="0.25">
      <c r="A18" s="1">
        <v>17</v>
      </c>
      <c r="B18" s="1">
        <v>2018</v>
      </c>
      <c r="C18" s="1" t="s">
        <v>8</v>
      </c>
      <c r="D18" s="1" t="s">
        <v>15</v>
      </c>
      <c r="E18" s="1" t="s">
        <v>32</v>
      </c>
      <c r="F18" s="1" t="s">
        <v>10</v>
      </c>
      <c r="G18" s="1">
        <v>105</v>
      </c>
      <c r="H18" s="1">
        <v>7831</v>
      </c>
      <c r="I18" s="1">
        <f t="shared" si="0"/>
        <v>74.580952380952382</v>
      </c>
      <c r="J18" s="1"/>
    </row>
    <row r="19" spans="1:10" x14ac:dyDescent="0.25">
      <c r="A19" s="1">
        <v>18</v>
      </c>
      <c r="B19" s="1">
        <v>2016</v>
      </c>
      <c r="C19" s="1" t="s">
        <v>14</v>
      </c>
      <c r="D19" s="1" t="s">
        <v>27</v>
      </c>
      <c r="E19" s="1" t="s">
        <v>12</v>
      </c>
      <c r="F19" s="1" t="s">
        <v>11</v>
      </c>
      <c r="G19" s="1">
        <v>1</v>
      </c>
      <c r="H19" s="4">
        <v>1714</v>
      </c>
      <c r="I19" s="1">
        <f t="shared" si="0"/>
        <v>1714</v>
      </c>
      <c r="J19" s="1"/>
    </row>
    <row r="20" spans="1:10" x14ac:dyDescent="0.25">
      <c r="A20" s="1">
        <v>19</v>
      </c>
      <c r="B20" s="1">
        <v>2015</v>
      </c>
      <c r="C20" s="1" t="s">
        <v>14</v>
      </c>
      <c r="D20" s="1" t="s">
        <v>27</v>
      </c>
      <c r="E20" s="1" t="s">
        <v>12</v>
      </c>
      <c r="F20" s="1" t="s">
        <v>11</v>
      </c>
      <c r="G20" s="1">
        <v>30</v>
      </c>
      <c r="H20" s="1">
        <v>3399</v>
      </c>
      <c r="I20" s="1">
        <f t="shared" si="0"/>
        <v>113.3</v>
      </c>
      <c r="J20" s="1"/>
    </row>
    <row r="21" spans="1:10" x14ac:dyDescent="0.25">
      <c r="A21" s="1">
        <v>20</v>
      </c>
      <c r="B21" s="1">
        <v>2021</v>
      </c>
      <c r="C21" s="1" t="s">
        <v>14</v>
      </c>
      <c r="D21" s="1" t="s">
        <v>27</v>
      </c>
      <c r="E21" s="1" t="s">
        <v>12</v>
      </c>
      <c r="F21" s="1" t="s">
        <v>11</v>
      </c>
      <c r="H21" s="4">
        <v>4000</v>
      </c>
      <c r="I21" s="1">
        <f t="shared" si="0"/>
        <v>4000</v>
      </c>
      <c r="J21" s="1"/>
    </row>
    <row r="22" spans="1:10" x14ac:dyDescent="0.25">
      <c r="A22" s="1">
        <v>21</v>
      </c>
      <c r="B22" s="1">
        <v>2018</v>
      </c>
      <c r="C22" s="1" t="s">
        <v>8</v>
      </c>
      <c r="D22" s="1" t="s">
        <v>27</v>
      </c>
      <c r="E22" s="1" t="s">
        <v>12</v>
      </c>
      <c r="F22" s="1" t="s">
        <v>11</v>
      </c>
      <c r="G22" s="1">
        <v>210</v>
      </c>
      <c r="H22" s="1">
        <v>13604</v>
      </c>
      <c r="I22" s="1">
        <f t="shared" si="0"/>
        <v>64.780952380952385</v>
      </c>
      <c r="J22" s="1" t="s">
        <v>34</v>
      </c>
    </row>
    <row r="23" spans="1:10" x14ac:dyDescent="0.25">
      <c r="A23" s="1">
        <v>22</v>
      </c>
      <c r="B23" s="1">
        <v>2016</v>
      </c>
      <c r="C23" s="1" t="s">
        <v>8</v>
      </c>
      <c r="D23" s="1" t="s">
        <v>56</v>
      </c>
      <c r="E23" s="1" t="s">
        <v>12</v>
      </c>
      <c r="F23" s="1" t="s">
        <v>10</v>
      </c>
      <c r="H23" s="4">
        <v>4532</v>
      </c>
      <c r="I23" s="1">
        <f t="shared" si="0"/>
        <v>4532</v>
      </c>
      <c r="J23" s="1" t="s">
        <v>20</v>
      </c>
    </row>
    <row r="24" spans="1:10" x14ac:dyDescent="0.25">
      <c r="A24" s="1">
        <v>23</v>
      </c>
      <c r="B24" s="1">
        <v>2018</v>
      </c>
      <c r="C24" s="1" t="s">
        <v>8</v>
      </c>
      <c r="D24" s="1" t="s">
        <v>55</v>
      </c>
      <c r="E24" s="1" t="s">
        <v>31</v>
      </c>
      <c r="F24" s="1" t="s">
        <v>23</v>
      </c>
      <c r="G24" s="1">
        <v>30</v>
      </c>
      <c r="H24" s="1">
        <v>6227</v>
      </c>
      <c r="I24" s="1">
        <f t="shared" si="0"/>
        <v>207.56666666666666</v>
      </c>
      <c r="J24" s="1" t="s">
        <v>62</v>
      </c>
    </row>
    <row r="25" spans="1:10" x14ac:dyDescent="0.25">
      <c r="A25" s="1">
        <v>24</v>
      </c>
      <c r="B25" s="1">
        <v>2017</v>
      </c>
      <c r="C25" s="1" t="s">
        <v>21</v>
      </c>
      <c r="D25" s="1" t="s">
        <v>55</v>
      </c>
      <c r="E25" s="1" t="s">
        <v>31</v>
      </c>
      <c r="F25" s="1" t="s">
        <v>23</v>
      </c>
      <c r="H25" s="5">
        <v>2527</v>
      </c>
      <c r="I25" s="1">
        <f t="shared" si="0"/>
        <v>2527</v>
      </c>
      <c r="J25" s="1" t="s">
        <v>22</v>
      </c>
    </row>
    <row r="26" spans="1:10" x14ac:dyDescent="0.25">
      <c r="A26" s="1">
        <v>25</v>
      </c>
      <c r="B26" s="1">
        <v>2017</v>
      </c>
      <c r="C26" s="1" t="s">
        <v>8</v>
      </c>
      <c r="D26" s="1" t="s">
        <v>17</v>
      </c>
      <c r="E26" s="1" t="s">
        <v>12</v>
      </c>
      <c r="F26" s="1" t="s">
        <v>11</v>
      </c>
      <c r="G26" s="1">
        <v>9</v>
      </c>
      <c r="H26" s="1">
        <v>9176</v>
      </c>
      <c r="I26" s="1">
        <f t="shared" si="0"/>
        <v>1019.5555555555555</v>
      </c>
      <c r="J26" s="1" t="s">
        <v>26</v>
      </c>
    </row>
    <row r="27" spans="1:10" x14ac:dyDescent="0.25">
      <c r="A27" s="1">
        <v>26</v>
      </c>
      <c r="B27" s="1">
        <v>2017</v>
      </c>
      <c r="C27" s="1" t="s">
        <v>29</v>
      </c>
      <c r="D27" s="1" t="s">
        <v>55</v>
      </c>
      <c r="E27" s="1" t="s">
        <v>31</v>
      </c>
      <c r="F27" s="1" t="s">
        <v>23</v>
      </c>
      <c r="G27" s="1">
        <v>90</v>
      </c>
      <c r="H27" s="1">
        <v>3536</v>
      </c>
      <c r="I27" s="1">
        <f t="shared" si="0"/>
        <v>39.288888888888891</v>
      </c>
      <c r="J27" s="1"/>
    </row>
    <row r="28" spans="1:10" x14ac:dyDescent="0.25">
      <c r="A28" s="1">
        <v>27</v>
      </c>
      <c r="B28" s="1">
        <v>2014</v>
      </c>
      <c r="C28" s="1" t="s">
        <v>8</v>
      </c>
      <c r="D28" s="1" t="s">
        <v>7</v>
      </c>
      <c r="E28" s="1" t="s">
        <v>6</v>
      </c>
      <c r="F28" s="1" t="s">
        <v>10</v>
      </c>
      <c r="G28" s="1">
        <v>28</v>
      </c>
      <c r="H28" s="1">
        <v>13337</v>
      </c>
      <c r="I28" s="1">
        <f t="shared" si="0"/>
        <v>476.32142857142856</v>
      </c>
      <c r="J28" s="1" t="s">
        <v>13</v>
      </c>
    </row>
    <row r="29" spans="1:10" x14ac:dyDescent="0.25">
      <c r="A29" s="1">
        <v>28</v>
      </c>
      <c r="B29" s="1">
        <v>2015</v>
      </c>
      <c r="C29" s="1" t="s">
        <v>14</v>
      </c>
      <c r="D29" s="1" t="s">
        <v>27</v>
      </c>
      <c r="E29" s="1" t="s">
        <v>12</v>
      </c>
      <c r="F29" s="1" t="s">
        <v>11</v>
      </c>
      <c r="H29" s="1">
        <v>1500</v>
      </c>
      <c r="I29" s="1">
        <f t="shared" si="0"/>
        <v>1500</v>
      </c>
      <c r="J29" s="1" t="s">
        <v>24</v>
      </c>
    </row>
    <row r="30" spans="1:10" x14ac:dyDescent="0.25">
      <c r="A30" s="1">
        <v>29</v>
      </c>
      <c r="B30" s="1">
        <v>2017</v>
      </c>
      <c r="C30" s="1" t="s">
        <v>8</v>
      </c>
      <c r="D30" s="1" t="s">
        <v>45</v>
      </c>
      <c r="E30" s="1" t="s">
        <v>12</v>
      </c>
      <c r="F30" s="1" t="s">
        <v>23</v>
      </c>
      <c r="G30" s="6">
        <v>10</v>
      </c>
      <c r="H30" s="1">
        <v>8000</v>
      </c>
      <c r="I30" s="1">
        <f t="shared" si="0"/>
        <v>800</v>
      </c>
      <c r="J30" s="1" t="s">
        <v>25</v>
      </c>
    </row>
    <row r="31" spans="1:10" x14ac:dyDescent="0.25">
      <c r="A31" s="1">
        <v>30</v>
      </c>
      <c r="B31" s="1">
        <v>2018</v>
      </c>
      <c r="C31" s="1" t="s">
        <v>8</v>
      </c>
      <c r="D31" s="1" t="s">
        <v>7</v>
      </c>
      <c r="E31" s="1" t="s">
        <v>6</v>
      </c>
      <c r="F31" s="1" t="s">
        <v>10</v>
      </c>
      <c r="G31" s="1">
        <v>1</v>
      </c>
      <c r="H31" s="1">
        <v>3900</v>
      </c>
      <c r="I31" s="1">
        <f t="shared" si="0"/>
        <v>3900</v>
      </c>
      <c r="J31" s="1" t="s">
        <v>26</v>
      </c>
    </row>
    <row r="32" spans="1:10" x14ac:dyDescent="0.25">
      <c r="A32" s="1">
        <v>31</v>
      </c>
      <c r="B32" s="1">
        <v>2016</v>
      </c>
      <c r="C32" s="1" t="s">
        <v>29</v>
      </c>
      <c r="D32" s="1" t="s">
        <v>27</v>
      </c>
      <c r="E32" s="1" t="s">
        <v>12</v>
      </c>
      <c r="F32" s="1" t="s">
        <v>11</v>
      </c>
      <c r="G32" s="1">
        <v>60</v>
      </c>
      <c r="H32" s="1">
        <v>7931</v>
      </c>
      <c r="I32" s="1">
        <f t="shared" si="0"/>
        <v>132.18333333333334</v>
      </c>
      <c r="J32" s="1" t="s">
        <v>28</v>
      </c>
    </row>
    <row r="33" spans="1:10" x14ac:dyDescent="0.25">
      <c r="A33" s="1">
        <v>32</v>
      </c>
      <c r="B33" s="1">
        <v>2016</v>
      </c>
      <c r="C33" s="1" t="s">
        <v>8</v>
      </c>
      <c r="D33" s="1" t="s">
        <v>53</v>
      </c>
      <c r="E33" s="1" t="s">
        <v>31</v>
      </c>
      <c r="F33" s="1" t="s">
        <v>11</v>
      </c>
      <c r="H33" s="1">
        <v>10163</v>
      </c>
      <c r="I33" s="1">
        <f t="shared" si="0"/>
        <v>10163</v>
      </c>
      <c r="J33" s="1" t="s">
        <v>35</v>
      </c>
    </row>
    <row r="34" spans="1:10" x14ac:dyDescent="0.25">
      <c r="A34" s="1">
        <v>33</v>
      </c>
      <c r="B34" s="1">
        <v>2019</v>
      </c>
      <c r="C34" s="1" t="s">
        <v>29</v>
      </c>
      <c r="D34" s="1" t="s">
        <v>54</v>
      </c>
      <c r="E34" s="1" t="s">
        <v>31</v>
      </c>
      <c r="F34" s="1" t="s">
        <v>23</v>
      </c>
      <c r="G34" s="1">
        <v>730</v>
      </c>
      <c r="H34" s="1">
        <v>46562</v>
      </c>
      <c r="I34" s="1">
        <f t="shared" si="0"/>
        <v>63.783561643835618</v>
      </c>
      <c r="J34" s="1"/>
    </row>
    <row r="35" spans="1:10" x14ac:dyDescent="0.25">
      <c r="A35" s="1">
        <v>34</v>
      </c>
      <c r="B35" s="1">
        <v>2019</v>
      </c>
      <c r="C35" s="1" t="s">
        <v>29</v>
      </c>
      <c r="D35" s="1" t="s">
        <v>53</v>
      </c>
      <c r="E35" s="1" t="s">
        <v>31</v>
      </c>
      <c r="F35" s="1" t="s">
        <v>11</v>
      </c>
      <c r="H35" s="1">
        <v>4000</v>
      </c>
      <c r="I35" s="1">
        <f t="shared" si="0"/>
        <v>4000</v>
      </c>
      <c r="J35" s="1" t="s">
        <v>13</v>
      </c>
    </row>
    <row r="36" spans="1:10" x14ac:dyDescent="0.25">
      <c r="A36" s="1">
        <v>35</v>
      </c>
      <c r="B36" s="1">
        <v>2016</v>
      </c>
      <c r="C36" s="1" t="s">
        <v>29</v>
      </c>
      <c r="D36" s="1" t="s">
        <v>27</v>
      </c>
      <c r="E36" s="1" t="s">
        <v>12</v>
      </c>
      <c r="F36" s="1" t="s">
        <v>11</v>
      </c>
      <c r="H36" s="1">
        <v>18261</v>
      </c>
      <c r="I36" s="1">
        <f t="shared" si="0"/>
        <v>18261</v>
      </c>
      <c r="J36" s="1"/>
    </row>
    <row r="38" spans="1:10" x14ac:dyDescent="0.25">
      <c r="D38" s="1"/>
    </row>
    <row r="39" spans="1:10" x14ac:dyDescent="0.25">
      <c r="D39" s="1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B595-39C8-46B6-8F3D-D0D4E12005F5}">
  <dimension ref="A1:L28"/>
  <sheetViews>
    <sheetView workbookViewId="0">
      <selection activeCell="F32" sqref="F32"/>
    </sheetView>
  </sheetViews>
  <sheetFormatPr defaultRowHeight="15" x14ac:dyDescent="0.25"/>
  <cols>
    <col min="3" max="3" width="25.140625" customWidth="1"/>
    <col min="4" max="4" width="32.28515625" customWidth="1"/>
    <col min="5" max="5" width="15.7109375" customWidth="1"/>
    <col min="6" max="6" width="20.42578125" customWidth="1"/>
    <col min="7" max="7" width="17.7109375" customWidth="1"/>
    <col min="8" max="8" width="24.140625" customWidth="1"/>
    <col min="9" max="9" width="21.28515625" customWidth="1"/>
    <col min="10" max="10" width="26.7109375" customWidth="1"/>
  </cols>
  <sheetData>
    <row r="1" spans="1:12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5</v>
      </c>
      <c r="F1" s="2" t="s">
        <v>9</v>
      </c>
      <c r="G1" s="2" t="s">
        <v>4</v>
      </c>
      <c r="H1" s="2" t="s">
        <v>30</v>
      </c>
      <c r="I1" s="2" t="s">
        <v>36</v>
      </c>
      <c r="J1" s="2" t="s">
        <v>33</v>
      </c>
    </row>
    <row r="2" spans="1:12" x14ac:dyDescent="0.25">
      <c r="A2" s="1">
        <v>36</v>
      </c>
      <c r="B2" s="7" t="s">
        <v>37</v>
      </c>
      <c r="C2" s="7"/>
      <c r="D2" s="7"/>
      <c r="E2" s="7"/>
      <c r="F2" s="7"/>
      <c r="G2" s="7"/>
      <c r="H2" s="7"/>
      <c r="I2" s="7"/>
      <c r="J2" s="7"/>
      <c r="K2" s="1"/>
      <c r="L2" s="1"/>
    </row>
    <row r="3" spans="1:12" x14ac:dyDescent="0.25">
      <c r="A3" s="1">
        <f>A2+1</f>
        <v>37</v>
      </c>
      <c r="B3" s="7" t="s">
        <v>38</v>
      </c>
      <c r="C3" s="7"/>
      <c r="D3" s="7"/>
      <c r="E3" s="7"/>
      <c r="F3" s="7"/>
      <c r="G3" s="7"/>
      <c r="H3" s="7"/>
      <c r="I3" s="7"/>
      <c r="J3" s="7"/>
      <c r="K3" s="1"/>
      <c r="L3" s="1"/>
    </row>
    <row r="4" spans="1:12" x14ac:dyDescent="0.25">
      <c r="A4" s="1">
        <f t="shared" ref="A4:A12" si="0">A3+1</f>
        <v>38</v>
      </c>
      <c r="B4" s="7" t="s">
        <v>39</v>
      </c>
      <c r="C4" s="7"/>
      <c r="D4" s="7"/>
      <c r="E4" s="7"/>
      <c r="F4" s="7"/>
      <c r="G4" s="7"/>
      <c r="H4" s="7"/>
      <c r="I4" s="7"/>
      <c r="J4" s="7"/>
      <c r="K4" s="1"/>
      <c r="L4" s="1"/>
    </row>
    <row r="5" spans="1:12" x14ac:dyDescent="0.25">
      <c r="A5" s="1">
        <f t="shared" si="0"/>
        <v>39</v>
      </c>
      <c r="B5" s="7" t="s">
        <v>40</v>
      </c>
      <c r="C5" s="7"/>
      <c r="D5" s="7"/>
      <c r="E5" s="7"/>
      <c r="F5" s="7"/>
      <c r="G5" s="7"/>
      <c r="H5" s="7"/>
      <c r="I5" s="7"/>
      <c r="J5" s="7"/>
      <c r="K5" s="1"/>
      <c r="L5" s="1"/>
    </row>
    <row r="6" spans="1:12" x14ac:dyDescent="0.25">
      <c r="A6" s="1">
        <f t="shared" si="0"/>
        <v>40</v>
      </c>
      <c r="B6" s="7" t="s">
        <v>41</v>
      </c>
      <c r="C6" s="7"/>
      <c r="D6" s="7"/>
      <c r="E6" s="7"/>
      <c r="F6" s="7"/>
      <c r="G6" s="7"/>
      <c r="H6" s="7"/>
      <c r="I6" s="7"/>
      <c r="J6" s="7"/>
      <c r="K6" s="1"/>
      <c r="L6" s="1"/>
    </row>
    <row r="7" spans="1:12" x14ac:dyDescent="0.25">
      <c r="A7" s="1">
        <f t="shared" si="0"/>
        <v>41</v>
      </c>
      <c r="B7" s="7" t="s">
        <v>42</v>
      </c>
      <c r="C7" s="7"/>
      <c r="D7" s="7"/>
      <c r="E7" s="7"/>
      <c r="F7" s="7"/>
      <c r="G7" s="7"/>
      <c r="H7" s="7"/>
      <c r="I7" s="7"/>
      <c r="J7" s="7"/>
      <c r="K7" s="1"/>
      <c r="L7" s="1"/>
    </row>
    <row r="8" spans="1:12" x14ac:dyDescent="0.25">
      <c r="A8" s="1">
        <f t="shared" si="0"/>
        <v>42</v>
      </c>
      <c r="B8" s="7" t="s">
        <v>43</v>
      </c>
      <c r="C8" s="7"/>
      <c r="D8" s="7"/>
      <c r="E8" s="7"/>
      <c r="F8" s="7"/>
      <c r="G8" s="7"/>
      <c r="H8" s="7"/>
      <c r="I8" s="7"/>
      <c r="J8" s="7"/>
      <c r="K8" s="1"/>
      <c r="L8" s="1"/>
    </row>
    <row r="9" spans="1:12" x14ac:dyDescent="0.25">
      <c r="A9" s="1">
        <f t="shared" si="0"/>
        <v>43</v>
      </c>
      <c r="B9" s="7" t="s">
        <v>44</v>
      </c>
      <c r="C9" s="7"/>
      <c r="D9" s="7"/>
      <c r="E9" s="7"/>
      <c r="F9" s="7"/>
      <c r="G9" s="7"/>
      <c r="H9" s="7"/>
      <c r="I9" s="7"/>
      <c r="J9" s="7"/>
      <c r="K9" s="1"/>
      <c r="L9" s="1"/>
    </row>
    <row r="10" spans="1:12" x14ac:dyDescent="0.25">
      <c r="A10" s="1">
        <f t="shared" si="0"/>
        <v>44</v>
      </c>
      <c r="B10" s="1">
        <v>2017</v>
      </c>
      <c r="C10" s="1" t="s">
        <v>8</v>
      </c>
      <c r="D10" s="1" t="s">
        <v>57</v>
      </c>
      <c r="E10" s="1" t="s">
        <v>47</v>
      </c>
      <c r="F10" s="1" t="s">
        <v>23</v>
      </c>
      <c r="G10" s="1">
        <f>7*30</f>
        <v>210</v>
      </c>
      <c r="H10" s="1">
        <v>28928</v>
      </c>
      <c r="I10" s="1">
        <f>IFERROR(H10/G10,H10)</f>
        <v>137.75238095238095</v>
      </c>
      <c r="J10" s="1" t="s">
        <v>46</v>
      </c>
      <c r="K10" s="1"/>
      <c r="L10" s="1"/>
    </row>
    <row r="11" spans="1:12" x14ac:dyDescent="0.25">
      <c r="A11" s="1">
        <f t="shared" si="0"/>
        <v>45</v>
      </c>
      <c r="B11" s="7" t="s">
        <v>48</v>
      </c>
      <c r="C11" s="7"/>
      <c r="D11" s="7"/>
      <c r="E11" s="7"/>
      <c r="F11" s="7"/>
      <c r="G11" s="7"/>
      <c r="H11" s="7"/>
      <c r="I11" s="7"/>
      <c r="J11" s="7"/>
      <c r="K11" s="1"/>
      <c r="L11" s="1"/>
    </row>
    <row r="12" spans="1:12" x14ac:dyDescent="0.25">
      <c r="A12" s="1">
        <f t="shared" si="0"/>
        <v>46</v>
      </c>
      <c r="B12" s="1">
        <v>2016</v>
      </c>
      <c r="C12" s="1" t="s">
        <v>49</v>
      </c>
      <c r="D12" s="1" t="s">
        <v>55</v>
      </c>
      <c r="E12" s="1" t="s">
        <v>50</v>
      </c>
      <c r="F12" s="1" t="s">
        <v>11</v>
      </c>
      <c r="G12" s="1">
        <v>1</v>
      </c>
      <c r="H12" s="1">
        <v>481</v>
      </c>
      <c r="I12" s="1">
        <f>IFERROR(H12/G12,H12)</f>
        <v>481</v>
      </c>
      <c r="J12" s="1" t="s">
        <v>51</v>
      </c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mergeCells count="9">
    <mergeCell ref="B7:J7"/>
    <mergeCell ref="B8:J8"/>
    <mergeCell ref="B9:J9"/>
    <mergeCell ref="B11:J11"/>
    <mergeCell ref="B2:J2"/>
    <mergeCell ref="B3:J3"/>
    <mergeCell ref="B4:J4"/>
    <mergeCell ref="B5:J5"/>
    <mergeCell ref="B6:J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ECB4-1FC6-4609-AAA8-B6CD449C05AA}">
  <dimension ref="A1:E6"/>
  <sheetViews>
    <sheetView zoomScale="115" zoomScaleNormal="115" workbookViewId="0">
      <selection activeCell="B18" sqref="B18"/>
    </sheetView>
  </sheetViews>
  <sheetFormatPr defaultRowHeight="15" x14ac:dyDescent="0.25"/>
  <cols>
    <col min="2" max="2" width="27.5703125" customWidth="1"/>
    <col min="4" max="4" width="12" bestFit="1" customWidth="1"/>
  </cols>
  <sheetData>
    <row r="1" spans="1:5" x14ac:dyDescent="0.25">
      <c r="A1" s="2" t="s">
        <v>7</v>
      </c>
      <c r="B1" s="6">
        <v>8</v>
      </c>
      <c r="C1" s="6">
        <f>B1/B6</f>
        <v>0.1951219512195122</v>
      </c>
      <c r="D1">
        <v>19.510000000000002</v>
      </c>
      <c r="E1">
        <v>19</v>
      </c>
    </row>
    <row r="2" spans="1:5" x14ac:dyDescent="0.25">
      <c r="A2" s="2" t="s">
        <v>27</v>
      </c>
      <c r="B2" s="6">
        <v>15</v>
      </c>
      <c r="C2" s="6">
        <f>B2/B6</f>
        <v>0.36585365853658536</v>
      </c>
      <c r="D2">
        <v>36.590000000000003</v>
      </c>
      <c r="E2">
        <v>37</v>
      </c>
    </row>
    <row r="3" spans="1:5" x14ac:dyDescent="0.25">
      <c r="A3" s="2" t="s">
        <v>15</v>
      </c>
      <c r="B3" s="6">
        <v>8</v>
      </c>
      <c r="C3" s="6">
        <f>B3/B6</f>
        <v>0.1951219512195122</v>
      </c>
      <c r="D3">
        <v>19.510000000000002</v>
      </c>
      <c r="E3">
        <v>19</v>
      </c>
    </row>
    <row r="4" spans="1:5" x14ac:dyDescent="0.25">
      <c r="A4" s="2" t="s">
        <v>53</v>
      </c>
      <c r="B4" s="6">
        <v>7</v>
      </c>
      <c r="C4" s="6">
        <f>B4/B6</f>
        <v>0.17073170731707318</v>
      </c>
      <c r="D4">
        <v>17.07</v>
      </c>
      <c r="E4">
        <v>17</v>
      </c>
    </row>
    <row r="5" spans="1:5" x14ac:dyDescent="0.25">
      <c r="A5" s="2" t="s">
        <v>58</v>
      </c>
      <c r="B5" s="6">
        <v>3</v>
      </c>
      <c r="C5" s="6">
        <f>B5/B6</f>
        <v>7.3170731707317069E-2</v>
      </c>
      <c r="D5">
        <v>7.32</v>
      </c>
      <c r="E5">
        <v>8</v>
      </c>
    </row>
    <row r="6" spans="1:5" x14ac:dyDescent="0.25">
      <c r="B6" s="6">
        <f>SUM(B1:B5)</f>
        <v>41</v>
      </c>
      <c r="C6" s="6">
        <f>SUM(C1:C5)</f>
        <v>1</v>
      </c>
      <c r="D6" s="6">
        <f>SUM(D1:D5)</f>
        <v>100</v>
      </c>
      <c r="E6" s="6">
        <f>SUM(E1:E5)</f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scholar</vt:lpstr>
      <vt:lpstr>scopus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PG</dc:creator>
  <cp:lastModifiedBy>Javier PG</cp:lastModifiedBy>
  <dcterms:created xsi:type="dcterms:W3CDTF">2015-06-05T18:17:20Z</dcterms:created>
  <dcterms:modified xsi:type="dcterms:W3CDTF">2021-10-04T14:53:56Z</dcterms:modified>
</cp:coreProperties>
</file>