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git\businessCycles\businessCycles\exploreData\"/>
    </mc:Choice>
  </mc:AlternateContent>
  <xr:revisionPtr revIDLastSave="0" documentId="13_ncr:1_{5758FDAE-05BF-4FB3-95A7-C567602A342E}" xr6:coauthVersionLast="43" xr6:coauthVersionMax="43" xr10:uidLastSave="{00000000-0000-0000-0000-000000000000}"/>
  <bookViews>
    <workbookView xWindow="-98" yWindow="-98" windowWidth="19396" windowHeight="10996" xr2:uid="{9BC77090-BDC2-45F0-B586-DC41E87EC11B}"/>
  </bookViews>
  <sheets>
    <sheet name="ResDem" sheetId="1" r:id="rId1"/>
    <sheet name="Firm" sheetId="5" r:id="rId2"/>
    <sheet name="ResDemPerPrice" sheetId="7" r:id="rId3"/>
  </sheets>
  <definedNames>
    <definedName name="DatosExternos_1" localSheetId="1" hidden="1">Firm!$A$1:$D$11</definedName>
    <definedName name="Delta">ResDem!$K$1</definedName>
    <definedName name="elast">ResDem!$K$2</definedName>
    <definedName name="recMag">ResDem!$K$3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K6" i="1"/>
  <c r="E8" i="1"/>
  <c r="E6" i="1"/>
  <c r="E7" i="1"/>
  <c r="F2" i="1"/>
  <c r="F3" i="1" s="1"/>
  <c r="E3" i="1"/>
  <c r="E4" i="1"/>
  <c r="E5" i="1"/>
  <c r="E2" i="1"/>
  <c r="D2" i="1" s="1"/>
  <c r="C2" i="1" s="1"/>
  <c r="D3" i="1" l="1"/>
  <c r="G2" i="1"/>
  <c r="F4" i="1"/>
  <c r="G3" i="1"/>
  <c r="C3" i="1" l="1"/>
  <c r="D4" i="1" s="1"/>
  <c r="F5" i="1"/>
  <c r="G4" i="1"/>
  <c r="G5" i="1" l="1"/>
  <c r="F6" i="1"/>
  <c r="C4" i="1"/>
  <c r="D5" i="1" s="1"/>
  <c r="C5" i="1" s="1"/>
  <c r="D6" i="1" s="1"/>
  <c r="C6" i="1" s="1"/>
  <c r="G6" i="1" l="1"/>
  <c r="F7" i="1"/>
  <c r="F8" i="1" s="1"/>
  <c r="G8" i="1" s="1"/>
  <c r="D7" i="1"/>
  <c r="C7" i="1" l="1"/>
  <c r="D8" i="1" s="1"/>
  <c r="C8" i="1" s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A9B709-F7BF-405F-ACE9-2B55603120DF}" keepAlive="1" name="Consulta - firms" description="Conexión a la consulta 'firms' en el libro." type="5" refreshedVersion="6" background="1" saveData="1">
    <dbPr connection="Provider=Microsoft.Mashup.OleDb.1;Data Source=$Workbook$;Location=firms;Extended Properties=&quot;&quot;" command="SELECT * FROM [firms]"/>
  </connection>
</connections>
</file>

<file path=xl/sharedStrings.xml><?xml version="1.0" encoding="utf-8"?>
<sst xmlns="http://schemas.openxmlformats.org/spreadsheetml/2006/main" count="21" uniqueCount="19">
  <si>
    <t>p</t>
  </si>
  <si>
    <t>k</t>
  </si>
  <si>
    <t>totDem</t>
  </si>
  <si>
    <t>Delta</t>
  </si>
  <si>
    <t>elast</t>
  </si>
  <si>
    <t>Demand</t>
  </si>
  <si>
    <t>Price</t>
  </si>
  <si>
    <t>Calc Dem</t>
  </si>
  <si>
    <t>Calc Price</t>
  </si>
  <si>
    <t>AcumK</t>
  </si>
  <si>
    <t>pAcumK</t>
  </si>
  <si>
    <t>ResD</t>
  </si>
  <si>
    <t>q</t>
  </si>
  <si>
    <t>mc</t>
  </si>
  <si>
    <t>recMag</t>
  </si>
  <si>
    <t>id</t>
  </si>
  <si>
    <t>Etiquetas de fila</t>
  </si>
  <si>
    <t>Total general</t>
  </si>
  <si>
    <t>kPerP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</si>
</sst>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4" fontId="0" fillId="2" borderId="0" xfId="1" applyNumberFormat="1" applyFont="1" applyFill="1"/>
    <xf numFmtId="164" fontId="0" fillId="0" borderId="0" xfId="0" applyNumberFormat="1"/>
    <xf numFmtId="0" fontId="0" fillId="0" borderId="0" xfId="0" applyAlignment="1">
      <alignment horizontal="left"/>
    </xf>
    <xf numFmtId="165" fontId="0" fillId="2" borderId="0" xfId="1" applyNumberFormat="1" applyFont="1" applyFill="1"/>
    <xf numFmtId="0" fontId="0" fillId="0" borderId="0" xfId="0" pivotButton="1"/>
    <xf numFmtId="165" fontId="0" fillId="0" borderId="0" xfId="0" applyNumberFormat="1" applyAlignment="1">
      <alignment horizontal="left"/>
    </xf>
    <xf numFmtId="4" fontId="0" fillId="0" borderId="0" xfId="0" applyNumberFormat="1"/>
  </cellXfs>
  <cellStyles count="2">
    <cellStyle name="Millares" xfId="1" builtinId="3"/>
    <cellStyle name="Normal" xfId="0" builtinId="0"/>
  </cellStyles>
  <dxfs count="3">
    <dxf>
      <numFmt numFmtId="165" formatCode="_-* #,##0.000_-;\-* #,##0.000_-;_-* &quot;-&quot;??_-;_-@_-"/>
    </dxf>
    <dxf>
      <numFmt numFmtId="165" formatCode="_-* #,##0.000_-;\-* #,##0.000_-;_-* &quot;-&quot;??_-;_-@_-"/>
    </dxf>
    <dxf>
      <numFmt numFmtId="165" formatCode="_-* #,##0.000_-;\-* #,##0.0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García Sánchez" refreshedDate="43672.704149884259" createdVersion="6" refreshedVersion="6" minRefreshableVersion="3" recordCount="10" xr:uid="{C98099D5-A031-42EE-BDFD-8FB83B340374}">
  <cacheSource type="worksheet">
    <worksheetSource name="firms"/>
  </cacheSource>
  <cacheFields count="4">
    <cacheField name="id" numFmtId="0">
      <sharedItems containsSemiMixedTypes="0" containsString="0" containsNumber="1" containsInteger="1" minValue="1" maxValue="10"/>
    </cacheField>
    <cacheField name="p" numFmtId="165">
      <sharedItems containsSemiMixedTypes="0" containsString="0" containsNumber="1" minValue="3.3628893001005054" maxValue="6.9956373479217291" count="14">
        <n v="6.7513164905831218"/>
        <n v="4.2096763635054231"/>
        <n v="5.5589052364230156"/>
        <n v="6.145048763602972"/>
        <n v="3.6656814441084862"/>
        <n v="5.7651914721354842"/>
        <n v="5.8376459814608097"/>
        <n v="5.6120033198967576" u="1"/>
        <n v="5.9017710294574499" u="1"/>
        <n v="4.1325434735044837" u="1"/>
        <n v="4.4358748206868768" u="1"/>
        <n v="3.4302370147779584" u="1"/>
        <n v="3.3628893001005054" u="1"/>
        <n v="6.9956373479217291" u="1"/>
      </sharedItems>
    </cacheField>
    <cacheField name="k" numFmtId="165">
      <sharedItems containsSemiMixedTypes="0" containsString="0" containsNumber="1" minValue="2063.0228435620666" maxValue="5216.242466121912"/>
    </cacheField>
    <cacheField name="mc" numFmtId="165">
      <sharedItems containsSemiMixedTypes="0" containsString="0" containsNumber="1" minValue="1.263553140219301" maxValue="2.7206905544735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n v="2604.4953595846891"/>
    <n v="2.0888948445208371"/>
  </r>
  <r>
    <n v="2"/>
    <x v="1"/>
    <n v="5216.242466121912"/>
    <n v="1.263553140219301"/>
  </r>
  <r>
    <n v="3"/>
    <x v="2"/>
    <n v="5215.5819488689303"/>
    <n v="2.7206905544735491"/>
  </r>
  <r>
    <n v="4"/>
    <x v="3"/>
    <n v="3520.49202285707"/>
    <n v="2.6231623627245426"/>
  </r>
  <r>
    <n v="5"/>
    <x v="4"/>
    <n v="3741.8146971613169"/>
    <n v="1.6115941819734871"/>
  </r>
  <r>
    <n v="6"/>
    <x v="5"/>
    <n v="4110.9501672908664"/>
    <n v="1.8367029805667698"/>
  </r>
  <r>
    <n v="7"/>
    <x v="6"/>
    <n v="2063.0228435620666"/>
    <n v="2.3787538022734225"/>
  </r>
  <r>
    <n v="8"/>
    <x v="6"/>
    <n v="2194.9227647855878"/>
    <n v="2.1058319616131485"/>
  </r>
  <r>
    <n v="9"/>
    <x v="5"/>
    <n v="4004.456683062017"/>
    <n v="2.303362098056823"/>
  </r>
  <r>
    <n v="10"/>
    <x v="3"/>
    <n v="4080.4546251893044"/>
    <n v="1.41196391452103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284AD-D79A-4995-B07A-3470D44B8205}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1" firstHeaderRow="1" firstDataRow="1" firstDataCol="1"/>
  <pivotFields count="4">
    <pivotField showAll="0"/>
    <pivotField axis="axisRow" numFmtId="165" showAll="0" sortType="ascending">
      <items count="15">
        <item m="1" x="12"/>
        <item m="1" x="11"/>
        <item x="4"/>
        <item m="1" x="9"/>
        <item x="1"/>
        <item m="1" x="10"/>
        <item x="2"/>
        <item m="1" x="7"/>
        <item x="5"/>
        <item x="6"/>
        <item m="1" x="8"/>
        <item x="3"/>
        <item x="0"/>
        <item m="1" x="13"/>
        <item t="default"/>
      </items>
    </pivotField>
    <pivotField dataField="1" numFmtId="165" showAll="0"/>
    <pivotField numFmtId="165" showAll="0"/>
  </pivotFields>
  <rowFields count="1">
    <field x="1"/>
  </rowFields>
  <rowItems count="8">
    <i>
      <x v="2"/>
    </i>
    <i>
      <x v="4"/>
    </i>
    <i>
      <x v="6"/>
    </i>
    <i>
      <x v="8"/>
    </i>
    <i>
      <x v="9"/>
    </i>
    <i>
      <x v="11"/>
    </i>
    <i>
      <x v="12"/>
    </i>
    <i t="grand">
      <x/>
    </i>
  </rowItems>
  <colItems count="1">
    <i/>
  </colItems>
  <dataFields count="1">
    <dataField name="kPerP" fld="2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1181215-7360-4678-9F61-BDBE23928F92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p" tableColumnId="2"/>
      <queryTableField id="3" name="k" tableColumnId="3"/>
      <queryTableField id="4" name="mc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189FE3-413E-4F1B-924B-111C20B60A06}" name="firms" displayName="firms" ref="A1:D11" tableType="queryTable" totalsRowShown="0">
  <autoFilter ref="A1:D11" xr:uid="{91EB0B8A-6A32-430E-999A-2D923E87F5F6}"/>
  <sortState xmlns:xlrd2="http://schemas.microsoft.com/office/spreadsheetml/2017/richdata2" ref="A2:D11">
    <sortCondition ref="B1:B11"/>
  </sortState>
  <tableColumns count="4">
    <tableColumn id="1" xr3:uid="{212B8A42-3679-4EC3-941D-954D24A88183}" uniqueName="1" name="id" queryTableFieldId="1"/>
    <tableColumn id="2" xr3:uid="{D7FAD8E7-D8A7-4A3E-8C12-D2C3C2FA8DBC}" uniqueName="2" name="p" queryTableFieldId="2" dataDxfId="2" dataCellStyle="Millares"/>
    <tableColumn id="3" xr3:uid="{E1240F9E-C647-4B6C-8872-4846986200E7}" uniqueName="3" name="k" queryTableFieldId="3" dataDxfId="1" dataCellStyle="Millares"/>
    <tableColumn id="4" xr3:uid="{A5ED18B6-B249-4B5B-BD5B-ACE0D7482FAC}" uniqueName="4" name="mc" queryTableFieldId="4" dataDxfId="0" dataCellStyle="Millar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46CB-3313-493D-9BF0-EE47F9D4E9B6}">
  <dimension ref="A1:K11"/>
  <sheetViews>
    <sheetView tabSelected="1" workbookViewId="0">
      <selection activeCell="E12" sqref="E12"/>
    </sheetView>
  </sheetViews>
  <sheetFormatPr baseColWidth="10" defaultRowHeight="14.25" x14ac:dyDescent="0.45"/>
  <cols>
    <col min="1" max="1" width="10.796875" bestFit="1" customWidth="1"/>
    <col min="2" max="3" width="10.9296875" bestFit="1" customWidth="1"/>
    <col min="4" max="4" width="11.9296875" bestFit="1" customWidth="1"/>
    <col min="5" max="6" width="10.86328125" bestFit="1" customWidth="1"/>
    <col min="7" max="7" width="10.73046875" bestFit="1" customWidth="1"/>
  </cols>
  <sheetData>
    <row r="1" spans="1:11" x14ac:dyDescent="0.45">
      <c r="A1" t="s">
        <v>0</v>
      </c>
      <c r="B1" t="s">
        <v>1</v>
      </c>
      <c r="C1" t="s">
        <v>12</v>
      </c>
      <c r="D1" t="s">
        <v>11</v>
      </c>
      <c r="E1" t="s">
        <v>2</v>
      </c>
      <c r="F1" t="s">
        <v>9</v>
      </c>
      <c r="G1" t="s">
        <v>10</v>
      </c>
      <c r="J1" t="s">
        <v>3</v>
      </c>
      <c r="K1">
        <v>600</v>
      </c>
    </row>
    <row r="2" spans="1:11" x14ac:dyDescent="0.45">
      <c r="A2" s="3">
        <v>3.6656814441084862</v>
      </c>
      <c r="B2" s="3">
        <v>3741.8146971613169</v>
      </c>
      <c r="C2" s="3">
        <f t="shared" ref="C2:C8" si="0">+MIN(D2,B2)</f>
        <v>3741.8146971613169</v>
      </c>
      <c r="D2" s="3">
        <f>+E2</f>
        <v>26791.255032847137</v>
      </c>
      <c r="E2" s="3">
        <f t="shared" ref="E2:E8" si="1">+(Delta/A2)^elast</f>
        <v>26791.255032847137</v>
      </c>
      <c r="F2" s="3">
        <f>+B2</f>
        <v>3741.8146971613169</v>
      </c>
      <c r="G2" s="3">
        <f t="shared" ref="G2:G8" si="2">+Delta*F2^(-1/elast)</f>
        <v>9.8086697433590793</v>
      </c>
      <c r="H2" s="6"/>
      <c r="J2" t="s">
        <v>4</v>
      </c>
      <c r="K2">
        <v>2</v>
      </c>
    </row>
    <row r="3" spans="1:11" x14ac:dyDescent="0.45">
      <c r="A3" s="3">
        <v>4.2096763635054231</v>
      </c>
      <c r="B3" s="3">
        <v>5216.242466121912</v>
      </c>
      <c r="C3" s="3">
        <f t="shared" si="0"/>
        <v>5216.242466121912</v>
      </c>
      <c r="D3" s="3">
        <f t="shared" ref="D3:D8" si="3">IF(D2=0,0,E3*(1-C2/D2))</f>
        <v>17477.222254980119</v>
      </c>
      <c r="E3" s="3">
        <f t="shared" si="1"/>
        <v>20314.450671237613</v>
      </c>
      <c r="F3" s="3">
        <f t="shared" ref="F3:F8" si="4">+F2+B3</f>
        <v>8958.0571632832289</v>
      </c>
      <c r="G3" s="3">
        <f t="shared" si="2"/>
        <v>6.3393442418520349</v>
      </c>
      <c r="H3" s="2"/>
      <c r="J3" t="s">
        <v>14</v>
      </c>
      <c r="K3">
        <v>0.4</v>
      </c>
    </row>
    <row r="4" spans="1:11" x14ac:dyDescent="0.45">
      <c r="A4" s="3">
        <v>5.5589052364230156</v>
      </c>
      <c r="B4" s="3">
        <v>5215.5819488689303</v>
      </c>
      <c r="C4" s="3">
        <f t="shared" si="0"/>
        <v>5215.5819488689303</v>
      </c>
      <c r="D4" s="3">
        <f t="shared" si="3"/>
        <v>8172.91019681122</v>
      </c>
      <c r="E4" s="3">
        <f t="shared" si="1"/>
        <v>11649.947266813399</v>
      </c>
      <c r="F4" s="3">
        <f t="shared" si="4"/>
        <v>14173.639112152159</v>
      </c>
      <c r="G4" s="3">
        <f t="shared" si="2"/>
        <v>5.0397682370885937</v>
      </c>
      <c r="H4" s="2"/>
    </row>
    <row r="5" spans="1:11" x14ac:dyDescent="0.45">
      <c r="A5" s="3">
        <v>5.7651914721354842</v>
      </c>
      <c r="B5" s="3">
        <v>8115.4068503528833</v>
      </c>
      <c r="C5" s="3">
        <f t="shared" si="0"/>
        <v>3919.2036807405075</v>
      </c>
      <c r="D5" s="3">
        <f t="shared" si="3"/>
        <v>3919.2036807405075</v>
      </c>
      <c r="E5" s="3">
        <f t="shared" si="1"/>
        <v>10831.161453920968</v>
      </c>
      <c r="F5" s="3">
        <f t="shared" si="4"/>
        <v>22289.045962505043</v>
      </c>
      <c r="G5" s="3">
        <f t="shared" si="2"/>
        <v>4.0188843653438022</v>
      </c>
      <c r="H5" s="2"/>
      <c r="J5" t="s">
        <v>6</v>
      </c>
      <c r="K5" t="s">
        <v>5</v>
      </c>
    </row>
    <row r="6" spans="1:11" x14ac:dyDescent="0.45">
      <c r="A6" s="3">
        <v>5.8376459814608097</v>
      </c>
      <c r="B6" s="3">
        <v>4257.9456083476543</v>
      </c>
      <c r="C6" s="3">
        <f t="shared" si="0"/>
        <v>0</v>
      </c>
      <c r="D6" s="3">
        <f t="shared" si="3"/>
        <v>0</v>
      </c>
      <c r="E6" s="3">
        <f t="shared" si="1"/>
        <v>10563.965947941979</v>
      </c>
      <c r="F6" s="3">
        <f t="shared" si="4"/>
        <v>26546.991570852697</v>
      </c>
      <c r="G6" s="3">
        <f t="shared" si="2"/>
        <v>3.6825071133180707</v>
      </c>
      <c r="H6" s="2"/>
      <c r="I6" t="s">
        <v>7</v>
      </c>
      <c r="J6" s="8">
        <v>3</v>
      </c>
      <c r="K6" s="2">
        <f>+(Delta/(J6/(1-recMag)))^elast</f>
        <v>14400</v>
      </c>
    </row>
    <row r="7" spans="1:11" x14ac:dyDescent="0.45">
      <c r="A7" s="3">
        <v>6.145048763602972</v>
      </c>
      <c r="B7" s="3">
        <v>7600.9466480463743</v>
      </c>
      <c r="C7" s="3">
        <f t="shared" si="0"/>
        <v>0</v>
      </c>
      <c r="D7" s="3">
        <f t="shared" si="3"/>
        <v>0</v>
      </c>
      <c r="E7" s="3">
        <f t="shared" si="1"/>
        <v>9533.4882067747458</v>
      </c>
      <c r="F7" s="3">
        <f t="shared" si="4"/>
        <v>34147.938218899071</v>
      </c>
      <c r="G7" s="3">
        <f t="shared" si="2"/>
        <v>3.246900700592422</v>
      </c>
      <c r="H7" s="2"/>
      <c r="I7" t="s">
        <v>8</v>
      </c>
      <c r="J7" s="3">
        <f>+Delta*K7^(-1/elast)*(1-recMag)</f>
        <v>3</v>
      </c>
      <c r="K7" s="5">
        <v>14400</v>
      </c>
    </row>
    <row r="8" spans="1:11" x14ac:dyDescent="0.45">
      <c r="A8" s="3">
        <v>6.7513164905831218</v>
      </c>
      <c r="B8" s="3">
        <v>2604.4953595846891</v>
      </c>
      <c r="C8" s="3">
        <f t="shared" si="0"/>
        <v>0</v>
      </c>
      <c r="D8" s="3">
        <f t="shared" si="3"/>
        <v>0</v>
      </c>
      <c r="E8" s="3">
        <f t="shared" si="1"/>
        <v>7898.1534246174688</v>
      </c>
      <c r="F8" s="3">
        <f t="shared" si="4"/>
        <v>36752.43357848376</v>
      </c>
      <c r="G8" s="3">
        <f t="shared" si="2"/>
        <v>3.1297395620598349</v>
      </c>
      <c r="H8" s="2"/>
    </row>
    <row r="9" spans="1:11" x14ac:dyDescent="0.45">
      <c r="A9" s="3"/>
      <c r="B9" s="3"/>
      <c r="C9" s="1"/>
      <c r="D9" s="1"/>
      <c r="E9" s="2"/>
      <c r="F9" s="2"/>
      <c r="G9" s="4"/>
      <c r="H9" s="2"/>
    </row>
    <row r="10" spans="1:11" x14ac:dyDescent="0.45">
      <c r="A10" s="3"/>
      <c r="B10" s="3"/>
      <c r="C10" s="1"/>
      <c r="D10" s="1"/>
      <c r="E10" s="2"/>
      <c r="F10" s="2"/>
      <c r="G10" s="4"/>
      <c r="H10" s="2"/>
    </row>
    <row r="11" spans="1:11" x14ac:dyDescent="0.45">
      <c r="A11" s="3"/>
      <c r="B11" s="3"/>
      <c r="C11" s="1"/>
      <c r="D11" s="1"/>
      <c r="E11" s="2"/>
      <c r="F11" s="2"/>
      <c r="G11" s="4"/>
      <c r="H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06DCE-EDA6-4045-8A4A-46C33B07606E}">
  <dimension ref="A1:K11"/>
  <sheetViews>
    <sheetView workbookViewId="0">
      <selection activeCell="B5" sqref="B5:B6"/>
    </sheetView>
  </sheetViews>
  <sheetFormatPr baseColWidth="10" defaultRowHeight="14.25" x14ac:dyDescent="0.45"/>
  <cols>
    <col min="1" max="1" width="4.46484375" style="7" bestFit="1" customWidth="1"/>
    <col min="2" max="2" width="6.3984375" style="7" bestFit="1" customWidth="1"/>
    <col min="3" max="3" width="9.86328125" style="7" bestFit="1" customWidth="1"/>
    <col min="4" max="4" width="6.3984375" style="7" bestFit="1" customWidth="1"/>
    <col min="5" max="5" width="11.1328125" style="7" bestFit="1" customWidth="1"/>
    <col min="6" max="6" width="9.73046875" style="7" bestFit="1" customWidth="1"/>
    <col min="7" max="7" width="12.1328125" style="7" bestFit="1" customWidth="1"/>
    <col min="8" max="8" width="8.86328125" style="7" bestFit="1" customWidth="1"/>
    <col min="9" max="9" width="11.265625" style="7" bestFit="1" customWidth="1"/>
    <col min="10" max="11" width="12.265625" style="7" bestFit="1" customWidth="1"/>
    <col min="12" max="12" width="13.796875" bestFit="1" customWidth="1"/>
  </cols>
  <sheetData>
    <row r="1" spans="1:11" x14ac:dyDescent="0.45">
      <c r="A1" t="s">
        <v>15</v>
      </c>
      <c r="B1" t="s">
        <v>0</v>
      </c>
      <c r="C1" t="s">
        <v>1</v>
      </c>
      <c r="D1" t="s">
        <v>13</v>
      </c>
      <c r="E1"/>
      <c r="F1"/>
      <c r="G1"/>
      <c r="H1"/>
      <c r="I1"/>
      <c r="J1"/>
      <c r="K1"/>
    </row>
    <row r="2" spans="1:11" x14ac:dyDescent="0.45">
      <c r="A2">
        <v>5</v>
      </c>
      <c r="B2" s="3">
        <v>3.6656814441084862</v>
      </c>
      <c r="C2" s="3">
        <v>3741.8146971613169</v>
      </c>
      <c r="D2" s="3">
        <v>1.6115941819734871</v>
      </c>
      <c r="E2"/>
      <c r="F2"/>
      <c r="G2"/>
      <c r="H2"/>
      <c r="I2"/>
      <c r="J2"/>
      <c r="K2"/>
    </row>
    <row r="3" spans="1:11" x14ac:dyDescent="0.45">
      <c r="A3">
        <v>2</v>
      </c>
      <c r="B3" s="3">
        <v>4.2096763635054231</v>
      </c>
      <c r="C3" s="3">
        <v>5216.242466121912</v>
      </c>
      <c r="D3" s="3">
        <v>1.263553140219301</v>
      </c>
      <c r="E3"/>
      <c r="F3"/>
      <c r="G3"/>
      <c r="H3"/>
      <c r="I3"/>
      <c r="J3"/>
      <c r="K3"/>
    </row>
    <row r="4" spans="1:11" x14ac:dyDescent="0.45">
      <c r="A4">
        <v>3</v>
      </c>
      <c r="B4" s="3">
        <v>5.5589052364230156</v>
      </c>
      <c r="C4" s="3">
        <v>5215.5819488689303</v>
      </c>
      <c r="D4" s="3">
        <v>2.7206905544735491</v>
      </c>
      <c r="E4"/>
      <c r="F4"/>
      <c r="G4"/>
      <c r="H4"/>
      <c r="I4"/>
      <c r="J4"/>
      <c r="K4"/>
    </row>
    <row r="5" spans="1:11" x14ac:dyDescent="0.45">
      <c r="A5">
        <v>6</v>
      </c>
      <c r="B5" s="3">
        <v>5.7651914721354842</v>
      </c>
      <c r="C5" s="3">
        <v>4110.9501672908664</v>
      </c>
      <c r="D5" s="3">
        <v>1.8367029805667698</v>
      </c>
      <c r="E5"/>
      <c r="F5"/>
      <c r="G5"/>
      <c r="H5"/>
      <c r="I5"/>
      <c r="J5"/>
      <c r="K5"/>
    </row>
    <row r="6" spans="1:11" x14ac:dyDescent="0.45">
      <c r="A6">
        <v>9</v>
      </c>
      <c r="B6" s="3">
        <v>5.7651914721354842</v>
      </c>
      <c r="C6" s="3">
        <v>4004.456683062017</v>
      </c>
      <c r="D6" s="3">
        <v>2.303362098056823</v>
      </c>
      <c r="E6"/>
      <c r="F6"/>
      <c r="G6"/>
      <c r="H6"/>
      <c r="I6"/>
      <c r="J6"/>
      <c r="K6"/>
    </row>
    <row r="7" spans="1:11" x14ac:dyDescent="0.45">
      <c r="A7">
        <v>7</v>
      </c>
      <c r="B7" s="3">
        <v>5.8376459814608097</v>
      </c>
      <c r="C7" s="3">
        <v>2063.0228435620666</v>
      </c>
      <c r="D7" s="3">
        <v>2.3787538022734225</v>
      </c>
      <c r="E7"/>
      <c r="F7"/>
      <c r="G7"/>
      <c r="H7"/>
      <c r="I7"/>
      <c r="J7"/>
      <c r="K7"/>
    </row>
    <row r="8" spans="1:11" x14ac:dyDescent="0.45">
      <c r="A8">
        <v>8</v>
      </c>
      <c r="B8" s="3">
        <v>5.8376459814608097</v>
      </c>
      <c r="C8" s="3">
        <v>2194.9227647855878</v>
      </c>
      <c r="D8" s="3">
        <v>2.1058319616131485</v>
      </c>
      <c r="E8"/>
      <c r="F8"/>
      <c r="G8"/>
      <c r="H8"/>
      <c r="I8"/>
      <c r="J8"/>
      <c r="K8"/>
    </row>
    <row r="9" spans="1:11" x14ac:dyDescent="0.45">
      <c r="A9">
        <v>4</v>
      </c>
      <c r="B9" s="3">
        <v>6.145048763602972</v>
      </c>
      <c r="C9" s="3">
        <v>3520.49202285707</v>
      </c>
      <c r="D9" s="3">
        <v>2.6231623627245426</v>
      </c>
      <c r="E9"/>
      <c r="F9"/>
      <c r="G9"/>
      <c r="H9"/>
      <c r="I9"/>
      <c r="J9"/>
      <c r="K9"/>
    </row>
    <row r="10" spans="1:11" x14ac:dyDescent="0.45">
      <c r="A10">
        <v>10</v>
      </c>
      <c r="B10" s="3">
        <v>6.145048763602972</v>
      </c>
      <c r="C10" s="3">
        <v>4080.4546251893044</v>
      </c>
      <c r="D10" s="3">
        <v>1.4119639145210385</v>
      </c>
      <c r="E10"/>
      <c r="F10"/>
      <c r="G10"/>
      <c r="H10"/>
      <c r="I10"/>
      <c r="J10"/>
      <c r="K10"/>
    </row>
    <row r="11" spans="1:11" x14ac:dyDescent="0.45">
      <c r="A11">
        <v>1</v>
      </c>
      <c r="B11" s="3">
        <v>6.7513164905831218</v>
      </c>
      <c r="C11" s="3">
        <v>2604.4953595846891</v>
      </c>
      <c r="D11" s="3">
        <v>2.0888948445208371</v>
      </c>
      <c r="E11"/>
      <c r="F11"/>
      <c r="G11"/>
      <c r="H11"/>
      <c r="I11"/>
      <c r="J11"/>
      <c r="K1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50E9-6633-47E9-AAD2-F188A577FDB3}">
  <dimension ref="A3:B11"/>
  <sheetViews>
    <sheetView workbookViewId="0">
      <selection activeCell="A4" sqref="A4:B10"/>
    </sheetView>
  </sheetViews>
  <sheetFormatPr baseColWidth="10" defaultRowHeight="14.25" x14ac:dyDescent="0.45"/>
  <cols>
    <col min="1" max="1" width="16" bestFit="1" customWidth="1"/>
    <col min="2" max="2" width="8.73046875" bestFit="1" customWidth="1"/>
  </cols>
  <sheetData>
    <row r="3" spans="1:2" x14ac:dyDescent="0.45">
      <c r="A3" s="9" t="s">
        <v>16</v>
      </c>
      <c r="B3" t="s">
        <v>18</v>
      </c>
    </row>
    <row r="4" spans="1:2" x14ac:dyDescent="0.45">
      <c r="A4" s="10">
        <v>3.6656814441084862</v>
      </c>
      <c r="B4" s="11">
        <v>3741.8146971613169</v>
      </c>
    </row>
    <row r="5" spans="1:2" x14ac:dyDescent="0.45">
      <c r="A5" s="10">
        <v>4.2096763635054231</v>
      </c>
      <c r="B5" s="11">
        <v>5216.242466121912</v>
      </c>
    </row>
    <row r="6" spans="1:2" x14ac:dyDescent="0.45">
      <c r="A6" s="10">
        <v>5.5589052364230156</v>
      </c>
      <c r="B6" s="11">
        <v>5215.5819488689303</v>
      </c>
    </row>
    <row r="7" spans="1:2" x14ac:dyDescent="0.45">
      <c r="A7" s="10">
        <v>5.7651914721354842</v>
      </c>
      <c r="B7" s="11">
        <v>8115.4068503528833</v>
      </c>
    </row>
    <row r="8" spans="1:2" x14ac:dyDescent="0.45">
      <c r="A8" s="10">
        <v>5.8376459814608097</v>
      </c>
      <c r="B8" s="11">
        <v>4257.9456083476543</v>
      </c>
    </row>
    <row r="9" spans="1:2" x14ac:dyDescent="0.45">
      <c r="A9" s="10">
        <v>6.145048763602972</v>
      </c>
      <c r="B9" s="11">
        <v>7600.9466480463743</v>
      </c>
    </row>
    <row r="10" spans="1:2" x14ac:dyDescent="0.45">
      <c r="A10" s="10">
        <v>6.7513164905831218</v>
      </c>
      <c r="B10" s="11">
        <v>2604.4953595846891</v>
      </c>
    </row>
    <row r="11" spans="1:2" x14ac:dyDescent="0.45">
      <c r="A11" s="10" t="s">
        <v>17</v>
      </c>
      <c r="B11" s="11">
        <v>36752.43357848376</v>
      </c>
    </row>
  </sheetData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6763BCBAFA67408190A712FD36223F" ma:contentTypeVersion="15" ma:contentTypeDescription="Create a new document." ma:contentTypeScope="" ma:versionID="6d1f734965581bf5b26c8db5996b0936">
  <xsd:schema xmlns:xsd="http://www.w3.org/2001/XMLSchema" xmlns:xs="http://www.w3.org/2001/XMLSchema" xmlns:p="http://schemas.microsoft.com/office/2006/metadata/properties" xmlns:ns3="e822fe52-ccc6-4e65-ada6-09e4674bd52d" xmlns:ns4="03f23efe-5dd8-4413-b03d-62f9190f34d7" targetNamespace="http://schemas.microsoft.com/office/2006/metadata/properties" ma:root="true" ma:fieldsID="9176b49c3259b4b62baf6749d3f8bff4" ns3:_="" ns4:_="">
    <xsd:import namespace="e822fe52-ccc6-4e65-ada6-09e4674bd52d"/>
    <xsd:import namespace="03f23efe-5dd8-4413-b03d-62f9190f34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22fe52-ccc6-4e65-ada6-09e4674bd5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23efe-5dd8-4413-b03d-62f9190f34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d a 4 6 e 1 6 f - 2 b 9 e - 4 7 d 7 - b 1 4 6 - 9 8 8 5 8 6 c 2 e 0 7 9 "   x m l n s = " h t t p : / / s c h e m a s . m i c r o s o f t . c o m / D a t a M a s h u p " > A A A A A E I E A A B Q S w M E F A A C A A g A t o b 6 T p R k e 8 i m A A A A + A A A A B I A H A B D b 2 5 m a W c v U G F j a 2 F n Z S 5 4 b W w g o h g A K K A U A A A A A A A A A A A A A A A A A A A A A A A A A A A A h Y / B C o I w H I d f R X Z 3 m x M p 5 O 8 k u i Z E Q X Q d c + l I Z 7 j Z f L c O P V K v k F B W t 4 6 / j + / w / R 6 3 O + R j 2 w R X 1 V v d m Q x F m K J A G d m V 2 l Q Z G t w p X K K c w 1 b I s 6 h U M M n G p q M t M 1 Q 7 d 0 k J 8 d 5 j H + O u r w i j N C L H Y r O X t W o F + s j 6 v x x q Y 5 0 w U i E O h 1 c M Z 3 g R 4 S R h M U 5 o B G T G U G j z V d h U j C m Q H w j r o X F D r 7 i y 4 W o H Z J 5 A 3 i / 4 E 1 B L A w Q U A A I A C A C 2 h v p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o b 6 T h i w r 6 s 6 A Q A A P Q I A A B M A H A B G b 3 J t d W x h c y 9 T Z W N 0 a W 9 u M S 5 t I K I Y A C i g F A A A A A A A A A A A A A A A A A A A A A A A A A A A A I W P T U v D Q B C G 7 4 H 8 h 2 W 9 p L A G W t S D k o O k i l 7 8 o P X U e N h s p n V 0 P 8 L O J l h L / 7 t b K 1 S L x b 3 M z M P s O + 9 L o A I 6 y y b b O r x I k z S h F + m h Y X P 0 h l j B N I Q 0 Y f H d e 1 y A j a S k P h 8 7 1 R m w I b t G D X n p b I g D Z b w 8 r 5 4 I P F W v s k e o F h i q u i O 0 Q F Q u l Q b a H + G 9 1 c 7 D W A Z Z f Z 3 M F f V 8 I G Z j 0 G g w g C + 4 4 I J d W e U a t I t i O D o d C f b Y u Q C T s N R Q 7 N r 8 z l l 4 H o i t 3 y M e / 8 g a P m T j i L X e G d d j b H m M M J V 1 X H / Y s A A 3 I J t o O d s G F G z 2 z S + 1 n i i p p a c i + O 6 n 8 B R b x 5 Q 0 N U b t n d 7 U S 0 t z 5 0 3 p d G f s d N k C Z Q d t i N W K t z F Z i G v M d q Y G v x Z s x d / + Y E b t w U g 5 2 O O O + A F X w 3 9 t / Q 6 x c Y N N v H J r w 9 l J v l l a r w d p g v a A / M U n U E s B A i 0 A F A A C A A g A t o b 6 T p R k e 8 i m A A A A + A A A A B I A A A A A A A A A A A A A A A A A A A A A A E N v b m Z p Z y 9 Q Y W N r Y W d l L n h t b F B L A Q I t A B Q A A g A I A L a G + k 4 P y u m r p A A A A O k A A A A T A A A A A A A A A A A A A A A A A P I A A A B b Q 2 9 u d G V u d F 9 U e X B l c 1 0 u e G 1 s U E s B A i 0 A F A A C A A g A t o b 6 T h i w r 6 s 6 A Q A A P Q I A A B M A A A A A A A A A A A A A A A A A 4 w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s A A A A A A A A j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y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Z p c m 1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c C Z x d W 9 0 O y w m c X V v d D t r J n F 1 b 3 Q 7 L C Z x d W 9 0 O 2 1 j J n F 1 b 3 Q 7 X S I g L z 4 8 R W 5 0 c n k g V H l w Z T 0 i R m l s b E N v b H V t b l R 5 c G V z I i B W Y W x 1 Z T 0 i c 0 F 3 V U Z C U T 0 9 I i A v P j x F b n R y e S B U e X B l P S J G a W x s T G F z d F V w Z G F 0 Z W Q i I F Z h b H V l P S J k M j A x O S 0 w N y 0 y N l Q x O T o 1 M z o 0 N C 4 2 M D Y y N j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M 3 Z W R h O D I 1 M S 0 z O T U 5 L T R j Y 2 M t O G F m Z i 0 x Y 2 V h Y m I 1 Y m Q 5 Z j I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m l y b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y b X M v V G l w b y B j Y W 1 i a W F k b z E u e 2 l k L D B 9 J n F 1 b 3 Q 7 L C Z x d W 9 0 O 1 N l Y 3 R p b 2 4 x L 2 Z p c m 1 z L 1 R p c G 8 g Y 2 F t Y m l h Z G 8 u e 3 A s M X 0 m c X V v d D s s J n F 1 b 3 Q 7 U 2 V j d G l v b j E v Z m l y b X M v V G l w b y B j Y W 1 i a W F k b y 5 7 a y w y f S Z x d W 9 0 O y w m c X V v d D t T Z W N 0 a W 9 u M S 9 m a X J t c y 9 U a X B v I G N h b W J p Y W R v L n t t Y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a X J t c y 9 U a X B v I G N h b W J p Y W R v M S 5 7 a W Q s M H 0 m c X V v d D s s J n F 1 b 3 Q 7 U 2 V j d G l v b j E v Z m l y b X M v V G l w b y B j Y W 1 i a W F k b y 5 7 c C w x f S Z x d W 9 0 O y w m c X V v d D t T Z W N 0 a W 9 u M S 9 m a X J t c y 9 U a X B v I G N h b W J p Y W R v L n t r L D J 9 J n F 1 b 3 Q 7 L C Z x d W 9 0 O 1 N l Y 3 R p b 2 4 x L 2 Z p c m 1 z L 1 R p c G 8 g Y 2 F t Y m l h Z G 8 u e 2 1 j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J t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J t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J t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J t c y 9 U a X B v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9 O T g R A o B V G g X 7 b c / H m O L A A A A A A A g A A A A A A E G Y A A A A B A A A g A A A A Z Y d G Z n m t 1 1 Q a a 0 n x 1 N m 1 C A O R C k o f Z + N R k B T f w m c 6 O 5 U A A A A A D o A A A A A C A A A g A A A A c P J L 4 1 R U H n D 8 z T P g G w 0 R 2 X c D b F 4 v S s 8 N A z g a E S X X V M t Q A A A A B o y y f / 5 M G Y 5 n y 6 J l N Z h 0 / X + h z K y o s X e j l A A s 0 A Q p 3 L 3 s f J w f u Q + I r A T C 7 H M h a o F V L W a V K A A 1 C 0 r B s p v U A Q n 0 4 + 4 V J / x C + W V S e x m G K 1 Y z J n Z A A A A A o I W 1 I A B n H z B P M + 0 j 0 f f a I R 0 6 r P i J r Q D o L l Q O 9 e s A i e m l 0 9 E v T d F a w k R R 9 7 k k / h U 2 D z c 4 2 J N 1 v 7 9 J 8 U 4 U T X Z o 8 A = = < / D a t a M a s h u p > 
</file>

<file path=customXml/itemProps1.xml><?xml version="1.0" encoding="utf-8"?>
<ds:datastoreItem xmlns:ds="http://schemas.openxmlformats.org/officeDocument/2006/customXml" ds:itemID="{82102ADC-2717-42FE-88F6-1C78F9AF8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22fe52-ccc6-4e65-ada6-09e4674bd52d"/>
    <ds:schemaRef ds:uri="03f23efe-5dd8-4413-b03d-62f9190f34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3D458F-5B4F-4D4C-80F6-7810B3846F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10BF99-0D4F-44BC-A0DE-3B98E5A27D92}">
  <ds:schemaRefs>
    <ds:schemaRef ds:uri="http://purl.org/dc/elements/1.1/"/>
    <ds:schemaRef ds:uri="http://schemas.openxmlformats.org/package/2006/metadata/core-properties"/>
    <ds:schemaRef ds:uri="03f23efe-5dd8-4413-b03d-62f9190f34d7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e822fe52-ccc6-4e65-ada6-09e4674bd52d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FBE3C80-88C8-4FBF-BF83-54A387292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ResDem</vt:lpstr>
      <vt:lpstr>Firm</vt:lpstr>
      <vt:lpstr>ResDemPerPrice</vt:lpstr>
      <vt:lpstr>Delta</vt:lpstr>
      <vt:lpstr>elast</vt:lpstr>
      <vt:lpstr>recMag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García Sánchez</dc:creator>
  <cp:lastModifiedBy>Javier García Sánchez</cp:lastModifiedBy>
  <dcterms:created xsi:type="dcterms:W3CDTF">2019-07-25T14:29:50Z</dcterms:created>
  <dcterms:modified xsi:type="dcterms:W3CDTF">2019-07-26T22:59:17Z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0x010100476763BCBAFA67408190A712FD36223F</vt:lpwstr>
  </property>
</Properties>
</file>