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tcomunicamos\"/>
    </mc:Choice>
  </mc:AlternateContent>
  <bookViews>
    <workbookView xWindow="0" yWindow="0" windowWidth="20490" windowHeight="7620"/>
  </bookViews>
  <sheets>
    <sheet name="Hoja3" sheetId="3" r:id="rId1"/>
  </sheets>
  <definedNames>
    <definedName name="_xlnm._FilterDatabase" localSheetId="0" hidden="1">Hoja3!$A$1:$W$142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2" i="3" l="1"/>
  <c r="W72" i="3"/>
  <c r="Q22" i="3" l="1"/>
  <c r="Q80" i="3"/>
  <c r="H112" i="3"/>
  <c r="J112" i="3"/>
  <c r="J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I147" i="3"/>
  <c r="H147" i="3"/>
  <c r="G147" i="3"/>
  <c r="E147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2" i="3"/>
  <c r="W112" i="3" l="1"/>
  <c r="W147" i="3"/>
</calcChain>
</file>

<file path=xl/sharedStrings.xml><?xml version="1.0" encoding="utf-8"?>
<sst xmlns="http://schemas.openxmlformats.org/spreadsheetml/2006/main" count="270" uniqueCount="179">
  <si>
    <t>Día</t>
  </si>
  <si>
    <t>Concepto / Referencia</t>
  </si>
  <si>
    <t>cargo</t>
  </si>
  <si>
    <t>Abono</t>
  </si>
  <si>
    <t>Saldo</t>
  </si>
  <si>
    <t>VENTAS DEBITO/144817591 TERMINALES PUNTO DE VENTA</t>
  </si>
  <si>
    <t xml:space="preserve">DEPOSITO EN EFECTIVO/0004144  </t>
  </si>
  <si>
    <t xml:space="preserve">DEPOSITO EN EFECTIVO/0004143  </t>
  </si>
  <si>
    <t xml:space="preserve">DEPOSITO EN EFECTIVO/0004142  </t>
  </si>
  <si>
    <t xml:space="preserve">DEPOSITO EN EFECTIVO/0004141  </t>
  </si>
  <si>
    <t xml:space="preserve">DEPOSITO EN EFECTIVO/0004140  </t>
  </si>
  <si>
    <t xml:space="preserve">DEPOSITO EN EFECTIVO/0004139  </t>
  </si>
  <si>
    <t xml:space="preserve">DEPOSITO EN EFECTIVO/0004135  </t>
  </si>
  <si>
    <t xml:space="preserve">DEPOSITO EN EFECTIVO/0004134  </t>
  </si>
  <si>
    <t xml:space="preserve">DEPOSITO EN EFECTIVO/0004133  </t>
  </si>
  <si>
    <t xml:space="preserve">DEPOSITO EN EFECTIVO/0004132  </t>
  </si>
  <si>
    <t xml:space="preserve">DEPOSITO EN EFECTIVO/0004131  </t>
  </si>
  <si>
    <t xml:space="preserve">DEPOSITO EN EFECTIVO/0004130  </t>
  </si>
  <si>
    <t xml:space="preserve">DEPOSITO EN EFECTIVO/0004129  </t>
  </si>
  <si>
    <t xml:space="preserve">DEPOSITO EN EFECTIVO/0004128  </t>
  </si>
  <si>
    <t xml:space="preserve">DEPOSITO EN EFECTIVO/0004127  </t>
  </si>
  <si>
    <t xml:space="preserve">DEPOSITO EN EFECTIVO/0004126  </t>
  </si>
  <si>
    <t xml:space="preserve">DEPOSITO EN EFECTIVO/0004122  </t>
  </si>
  <si>
    <t xml:space="preserve">DEPOSITO EN EFECTIVO/0004121  </t>
  </si>
  <si>
    <t xml:space="preserve">DEPOSITO EN EFECTIVO/0004118  </t>
  </si>
  <si>
    <t xml:space="preserve">DEPOSITO EN EFECTIVO/0004117  </t>
  </si>
  <si>
    <t xml:space="preserve">DEPOSITO EN EFECTIVO/0004116  </t>
  </si>
  <si>
    <t xml:space="preserve">DEPOSITO EN EFECTIVO/0004115  </t>
  </si>
  <si>
    <t xml:space="preserve">DEPOSITO EN EFECTIVO/0004114  </t>
  </si>
  <si>
    <t xml:space="preserve">DEPOSITO EN EFECTIVO/0004113  </t>
  </si>
  <si>
    <t xml:space="preserve">DEPOSITO EN EFECTIVO/0004112  </t>
  </si>
  <si>
    <t xml:space="preserve">DEPOSITO EN EFECTIVO/0004111  </t>
  </si>
  <si>
    <t xml:space="preserve">DEPOSITO EN EFECTIVO/0004110  </t>
  </si>
  <si>
    <t xml:space="preserve">DEPOSITO EN EFECTIVO/0004109  </t>
  </si>
  <si>
    <t xml:space="preserve">DEPOSITO EN EFECTIVO/0004106  </t>
  </si>
  <si>
    <t xml:space="preserve">DEPOSITO EN EFECTIVO/0004105  </t>
  </si>
  <si>
    <t xml:space="preserve">DEPOSITO EN EFECTIVO/0004104  </t>
  </si>
  <si>
    <t xml:space="preserve">DEPOSITO EN EFECTIVO/0004101  </t>
  </si>
  <si>
    <t xml:space="preserve">DEPOSITO EN EFECTIVO/0004100  </t>
  </si>
  <si>
    <t xml:space="preserve">DEPOSITO EN EFECTIVO/0004099  </t>
  </si>
  <si>
    <t xml:space="preserve">DEPOSITO EN EFECTIVO/0004098  </t>
  </si>
  <si>
    <t xml:space="preserve">DEPOSITO EN EFECTIVO/0004097  </t>
  </si>
  <si>
    <t xml:space="preserve">DEPOSITO EN EFECTIVO/0004096  </t>
  </si>
  <si>
    <t>VENTAS CREDITO/144739575 TERMINALES PUNTO DE VENTA</t>
  </si>
  <si>
    <t xml:space="preserve">DEPOSITO EN EFECTIVO/0004091  </t>
  </si>
  <si>
    <t xml:space="preserve">DEPOSITO EN EFECTIVO/0004090  </t>
  </si>
  <si>
    <t>SPEI RECIBIDOSANTANDER/0107091072  014 2494004TRASPASO A BBVA</t>
  </si>
  <si>
    <t xml:space="preserve">DEPOSITO EN EFECTIVO/0004085  </t>
  </si>
  <si>
    <t xml:space="preserve">DEPOSITO EN EFECTIVO/0004084  </t>
  </si>
  <si>
    <t xml:space="preserve">DEPOSITO EN EFECTIVO/0004083  </t>
  </si>
  <si>
    <t xml:space="preserve">DEPOSITO EN EFECTIVO/0004082  </t>
  </si>
  <si>
    <t xml:space="preserve">DEPOSITO EN EFECTIVO/0004081  </t>
  </si>
  <si>
    <t xml:space="preserve">DEPOSITO EN EFECTIVO/0004078  </t>
  </si>
  <si>
    <t xml:space="preserve">DEPOSITO EN EFECTIVO/0004077  </t>
  </si>
  <si>
    <t xml:space="preserve">DEPOSITO EN EFECTIVO/0004076  </t>
  </si>
  <si>
    <t xml:space="preserve">DEPOSITO EN EFECTIVO/0004075  </t>
  </si>
  <si>
    <t>SPEI RECIBIDOMIFEL/0100664193  042 0000001Reembolso</t>
  </si>
  <si>
    <t>SPEI RECIBIDOSANTANDER/0196340062  014 3382021TRASPASO A BBVA</t>
  </si>
  <si>
    <t xml:space="preserve">DEPOSITO EN EFECTIVO/0004068  </t>
  </si>
  <si>
    <t xml:space="preserve">DEPOSITO EN EFECTIVO/0004067  </t>
  </si>
  <si>
    <t xml:space="preserve">DEPOSITO EN EFECTIVO/0004066  </t>
  </si>
  <si>
    <t xml:space="preserve">DEPOSITO EN EFECTIVO/0004062  </t>
  </si>
  <si>
    <t xml:space="preserve">DEPOSITO EN EFECTIVO/0004061  </t>
  </si>
  <si>
    <t xml:space="preserve">DEPOSITO EN EFECTIVO/0004060  </t>
  </si>
  <si>
    <t xml:space="preserve">COMPENSACION POR RETRASO/COMP SPEI  </t>
  </si>
  <si>
    <t>DEPOSITO EFECTIVO PRACTIC/******6281 FEB11 16:50 PRAC      9171 FOLIO:8755</t>
  </si>
  <si>
    <t xml:space="preserve">DEPOSITO EN EFECTIVO/0004056  </t>
  </si>
  <si>
    <t xml:space="preserve">DEPOSITO EN EFECTIVO/0004055  </t>
  </si>
  <si>
    <t xml:space="preserve">DEPOSITO EN EFECTIVO/0004053  </t>
  </si>
  <si>
    <t xml:space="preserve">DEPOSITO EN EFECTIVO/0004052  </t>
  </si>
  <si>
    <t xml:space="preserve">DEPOSITO EN EFECTIVO/0004051  </t>
  </si>
  <si>
    <t xml:space="preserve">DEPOSITO EN EFECTIVO/0004050  </t>
  </si>
  <si>
    <t>SPEI RECIBIDOAZTECA/0185140040  127 1102202TRASPASO A BBVA</t>
  </si>
  <si>
    <t>DEPOSITO EFECTIVO PRACTIC/******6281 FEB10 16:49 PRAC      9171 FOLIO:8329</t>
  </si>
  <si>
    <t>DEPOSITO EFECTIVO PRACTIC/******6281 FEB10 16:45 PRAC      9171 FOLIO:8327</t>
  </si>
  <si>
    <t>DEPOSITO EFECTIVO PRACTIC/******6281 FEB10 16:41 PRAC      9171 FOLIO:8325</t>
  </si>
  <si>
    <t xml:space="preserve">DEPOSITO EN EFECTIVO/0004043  </t>
  </si>
  <si>
    <t xml:space="preserve">DEPOSITO EN EFECTIVO/0004042  </t>
  </si>
  <si>
    <t xml:space="preserve">DEPOSITO EN EFECTIVO/0004041  </t>
  </si>
  <si>
    <t xml:space="preserve">DEPOSITO EN EFECTIVO/0004040  </t>
  </si>
  <si>
    <t xml:space="preserve">DEPOSITO EN EFECTIVO/0004039  </t>
  </si>
  <si>
    <t xml:space="preserve">DEPOSITO EN EFECTIVO/0004038  </t>
  </si>
  <si>
    <t xml:space="preserve">DEPOSITO EN EFECTIVO/0004034  </t>
  </si>
  <si>
    <t xml:space="preserve">DEPOSITO EN EFECTIVO/0004033  </t>
  </si>
  <si>
    <t xml:space="preserve">DEPOSITO EN EFECTIVO/0004032  </t>
  </si>
  <si>
    <t xml:space="preserve">DEPOSITO EN EFECTIVO/0004031  </t>
  </si>
  <si>
    <t xml:space="preserve">DEPOSITO EN EFECTIVO/0004030  </t>
  </si>
  <si>
    <t xml:space="preserve">DEPOSITO EN EFECTIVO/0004029  </t>
  </si>
  <si>
    <t xml:space="preserve">DEPOSITO EN EFECTIVO/0004028  </t>
  </si>
  <si>
    <t xml:space="preserve">DEPOSITO EN EFECTIVO/0004027  </t>
  </si>
  <si>
    <t xml:space="preserve">DEPOSITO EN EFECTIVO/0004026  </t>
  </si>
  <si>
    <t xml:space="preserve">DEPOSITO EN EFECTIVO/0004024  </t>
  </si>
  <si>
    <t xml:space="preserve">DEPOSITO EN EFECTIVO/0004023  </t>
  </si>
  <si>
    <t xml:space="preserve">DEPOSITO EN EFECTIVO/0004022  </t>
  </si>
  <si>
    <t xml:space="preserve">DEPOSITO EN EFECTIVO/0004021  </t>
  </si>
  <si>
    <t xml:space="preserve">DEPOSITO EN EFECTIVO/0004020  </t>
  </si>
  <si>
    <t xml:space="preserve">DEPOSITO EN EFECTIVO/0004019  </t>
  </si>
  <si>
    <t xml:space="preserve">DEPOSITO EN EFECTIVO/0004018  </t>
  </si>
  <si>
    <t>CEGALERIAS34VENTAS3/4444956 RECARGAS                      2335433</t>
  </si>
  <si>
    <t>DEPOSITO EFECTIVO PRACTIC/******6281 PAGO DE TEL CESAR     E351 FOLIO:5291</t>
  </si>
  <si>
    <t>DEPOSITO EFECTIVO PRACTIC/******6281 PAGO DE TEL CESAR     E351 FOLIO:5289</t>
  </si>
  <si>
    <t>DEPOSITO EFECTIVO PRACTIC/******6281 PAGO DE TEL CESAR DO  E349 FOLIO:8237</t>
  </si>
  <si>
    <t xml:space="preserve">DEPOSITO EN EFECTIVO/0004008  </t>
  </si>
  <si>
    <t xml:space="preserve">DEPOSITO EN EFECTIVO/0004007  </t>
  </si>
  <si>
    <t xml:space="preserve">DEPOSITO EN EFECTIVO/0004006  </t>
  </si>
  <si>
    <t xml:space="preserve">DEPOSITO EN EFECTIVO/0004005  </t>
  </si>
  <si>
    <t>DEP.CHEQUES DE OTRO BANCO/0004004 FEB04 15:23 MEXICO</t>
  </si>
  <si>
    <t>DEP.CHEQUES DE OTRO BANCO/0004003 FEB04 15:23 MEXICO</t>
  </si>
  <si>
    <t>DEP.CHEQUES DE OTRO BANCO/0004002 FEB04 15:23 MEXICO</t>
  </si>
  <si>
    <t>DEP.CHEQUES DE OTRO BANCO/0004001 FEB04 15:22 MEXICO</t>
  </si>
  <si>
    <t>DEP.CHEQUES DE OTRO BANCO/0004000 FEB04 15:22 MEXICO</t>
  </si>
  <si>
    <t>DEP.CHEQUES DE OTRO BANCO/0003999 FEB04 15:22 MEXICO</t>
  </si>
  <si>
    <t>DEP.CHEQUES DE OTRO BANCO/0003998 FEB04 15:21 MEXICO</t>
  </si>
  <si>
    <t>DEP.CHEQUES DE OTRO BANCO/0003997 FEB04 15:21 MEXICO</t>
  </si>
  <si>
    <t>DEP.CHEQUES DE OTRO BANCO/0003996 FEB04 15:21 MEXICO</t>
  </si>
  <si>
    <t xml:space="preserve">DEPOSITO EN EFECTIVO/0003995  </t>
  </si>
  <si>
    <t xml:space="preserve">DEPOSITO EN EFECTIVO/0003994  </t>
  </si>
  <si>
    <t xml:space="preserve">DEPOSITO EN EFECTIVO/0003993  </t>
  </si>
  <si>
    <t xml:space="preserve">DEPOSITO EN EFECTIVO/0003992  </t>
  </si>
  <si>
    <t xml:space="preserve">DEPOSITO EN EFECTIVO/0003991  </t>
  </si>
  <si>
    <t xml:space="preserve">DEPOSITO EN EFECTIVO/0003990  </t>
  </si>
  <si>
    <t xml:space="preserve">DEPOSITO EN EFECTIVO/0003989  </t>
  </si>
  <si>
    <t xml:space="preserve">DEPOSITO EN EFECTIVO/0003988  </t>
  </si>
  <si>
    <t xml:space="preserve">DEPOSITO EN EFECTIVO/0003987  </t>
  </si>
  <si>
    <t xml:space="preserve">DEPOSITO EN EFECTIVO/0003986  </t>
  </si>
  <si>
    <t xml:space="preserve">DEPOSITO EN EFECTIVO/0003985  </t>
  </si>
  <si>
    <t>PAGO CUENTA DE TERCERO/ 0019990020 BNET    0475197821 PAGO DE EQUIPOS</t>
  </si>
  <si>
    <t xml:space="preserve">DEPOSITO EN EFECTIVO/0003980  </t>
  </si>
  <si>
    <t xml:space="preserve">DEPOSITO EN EFECTIVO/0003979  </t>
  </si>
  <si>
    <t xml:space="preserve">DEPOSITO EN EFECTIVO/0003978  </t>
  </si>
  <si>
    <t xml:space="preserve">DEPOSITO EN EFECTIVO/0003977  </t>
  </si>
  <si>
    <t>Comision</t>
  </si>
  <si>
    <t>COMP SPEI/COMP SPEI 20250228400140BET0000459225370</t>
  </si>
  <si>
    <t>SPEI RECIBIDOSANTANDER/0170506995  014 5922537TRASPASO A BBVA</t>
  </si>
  <si>
    <t xml:space="preserve">DEPOSITO EN EFECTIVO/0004164  </t>
  </si>
  <si>
    <t xml:space="preserve">DEPOSITO EN EFECTIVO/0004163  </t>
  </si>
  <si>
    <t xml:space="preserve">DEPOSITO EN EFECTIVO/0004162  </t>
  </si>
  <si>
    <t xml:space="preserve">DEPOSITO EN EFECTIVO/0004161  </t>
  </si>
  <si>
    <t xml:space="preserve">DEPOSITO EN EFECTIVO/0004157  </t>
  </si>
  <si>
    <t xml:space="preserve">DEPOSITO EN EFECTIVO/0004156  </t>
  </si>
  <si>
    <t xml:space="preserve">DEPOSITO EN EFECTIVO/0004155  </t>
  </si>
  <si>
    <t xml:space="preserve">DEPOSITO EN EFECTIVO/0004154  </t>
  </si>
  <si>
    <t>CEGALERIAS34VENTAS3/4424007 RECARGAS                      2335433</t>
  </si>
  <si>
    <t>CEGALERIAS34VENTAS3/4423610 RECARGAS                      2335433</t>
  </si>
  <si>
    <t xml:space="preserve">DEPOSITO EN EFECTIVO/0004151  </t>
  </si>
  <si>
    <t xml:space="preserve">DEPOSITO EN EFECTIVO/0004150  </t>
  </si>
  <si>
    <t xml:space="preserve">DEPOSITO EN EFECTIVO/0004149  </t>
  </si>
  <si>
    <t>Azteca</t>
  </si>
  <si>
    <t>Santander</t>
  </si>
  <si>
    <t>Referencia</t>
  </si>
  <si>
    <t>Parque</t>
  </si>
  <si>
    <t>Norte</t>
  </si>
  <si>
    <t>Palacio</t>
  </si>
  <si>
    <t>Sendero</t>
  </si>
  <si>
    <t>Galeria</t>
  </si>
  <si>
    <t>Evento</t>
  </si>
  <si>
    <t>KKTN 1</t>
  </si>
  <si>
    <t>KKTN 2</t>
  </si>
  <si>
    <t>KKTN 3</t>
  </si>
  <si>
    <t>FMDIS</t>
  </si>
  <si>
    <t>Traspaso</t>
  </si>
  <si>
    <t>Telmov</t>
  </si>
  <si>
    <t>Lespago</t>
  </si>
  <si>
    <t>Otros</t>
  </si>
  <si>
    <t>Redond</t>
  </si>
  <si>
    <t>Mostrador</t>
  </si>
  <si>
    <t>fmdis/832</t>
  </si>
  <si>
    <t>fmdis/64</t>
  </si>
  <si>
    <t>fmdis/63</t>
  </si>
  <si>
    <t>fmdis/66-65</t>
  </si>
  <si>
    <t>fmdis/62</t>
  </si>
  <si>
    <t>fmdis/59</t>
  </si>
  <si>
    <t>fmdis/34</t>
  </si>
  <si>
    <t>fmdis/51</t>
  </si>
  <si>
    <t>fmdis/35</t>
  </si>
  <si>
    <t>fmdis/41</t>
  </si>
  <si>
    <t>fmdis/32</t>
  </si>
  <si>
    <t>fmdis/31-41</t>
  </si>
  <si>
    <t>fmdis/20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</si>
</sst>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3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40" fontId="1" fillId="0" borderId="0" xfId="0" applyNumberFormat="1" applyFont="1"/>
    <xf numFmtId="14" fontId="1" fillId="0" borderId="1" xfId="0" applyNumberFormat="1" applyFont="1" applyBorder="1"/>
    <xf numFmtId="40" fontId="1" fillId="0" borderId="2" xfId="0" applyNumberFormat="1" applyFont="1" applyBorder="1"/>
    <xf numFmtId="14" fontId="1" fillId="0" borderId="3" xfId="0" applyNumberFormat="1" applyFont="1" applyBorder="1"/>
    <xf numFmtId="14" fontId="1" fillId="0" borderId="4" xfId="0" applyNumberFormat="1" applyFont="1" applyBorder="1"/>
    <xf numFmtId="40" fontId="1" fillId="0" borderId="5" xfId="0" applyNumberFormat="1" applyFont="1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0" xfId="0" applyFont="1" applyFill="1" applyAlignment="1">
      <alignment horizontal="right"/>
    </xf>
    <xf numFmtId="40" fontId="1" fillId="2" borderId="0" xfId="0" applyNumberFormat="1" applyFont="1" applyFill="1"/>
    <xf numFmtId="0" fontId="1" fillId="2" borderId="5" xfId="0" applyFont="1" applyFill="1" applyBorder="1" applyAlignment="1">
      <alignment horizontal="right"/>
    </xf>
    <xf numFmtId="40" fontId="1" fillId="2" borderId="5" xfId="0" applyNumberFormat="1" applyFont="1" applyFill="1" applyBorder="1"/>
    <xf numFmtId="164" fontId="1" fillId="0" borderId="0" xfId="0" applyNumberFormat="1" applyFont="1"/>
    <xf numFmtId="40" fontId="1" fillId="3" borderId="2" xfId="0" applyNumberFormat="1" applyFont="1" applyFill="1" applyBorder="1"/>
    <xf numFmtId="40" fontId="1" fillId="3" borderId="0" xfId="0" applyNumberFormat="1" applyFont="1" applyFill="1" applyBorder="1"/>
    <xf numFmtId="40" fontId="1" fillId="3" borderId="5" xfId="0" applyNumberFormat="1" applyFont="1" applyFill="1" applyBorder="1"/>
    <xf numFmtId="40" fontId="1" fillId="0" borderId="0" xfId="0" applyNumberFormat="1" applyFont="1" applyBorder="1"/>
    <xf numFmtId="0" fontId="1" fillId="0" borderId="6" xfId="0" applyFont="1" applyBorder="1"/>
    <xf numFmtId="40" fontId="1" fillId="0" borderId="7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40" fontId="1" fillId="0" borderId="10" xfId="0" applyNumberFormat="1" applyFont="1" applyBorder="1"/>
    <xf numFmtId="0" fontId="1" fillId="0" borderId="11" xfId="0" applyFont="1" applyBorder="1"/>
    <xf numFmtId="40" fontId="1" fillId="0" borderId="12" xfId="0" applyNumberFormat="1" applyFont="1" applyBorder="1"/>
    <xf numFmtId="40" fontId="1" fillId="0" borderId="13" xfId="0" applyNumberFormat="1" applyFont="1" applyBorder="1"/>
    <xf numFmtId="40" fontId="2" fillId="4" borderId="7" xfId="0" applyNumberFormat="1" applyFont="1" applyFill="1" applyBorder="1"/>
    <xf numFmtId="40" fontId="1" fillId="4" borderId="7" xfId="0" applyNumberFormat="1" applyFont="1" applyFill="1" applyBorder="1"/>
    <xf numFmtId="40" fontId="2" fillId="4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abSelected="1" topLeftCell="A13" workbookViewId="0">
      <pane ySplit="1035" topLeftCell="A70" activePane="bottomLeft"/>
      <selection activeCell="C1" sqref="C1"/>
      <selection pane="bottomLeft" activeCell="I77" sqref="I77"/>
    </sheetView>
  </sheetViews>
  <sheetFormatPr baseColWidth="10" defaultColWidth="11.375" defaultRowHeight="12"/>
  <cols>
    <col min="1" max="1" width="3.625" style="1" bestFit="1" customWidth="1"/>
    <col min="2" max="2" width="12.125" style="1" customWidth="1"/>
    <col min="3" max="3" width="30.375" style="8" customWidth="1"/>
    <col min="4" max="4" width="4.875" style="2" customWidth="1"/>
    <col min="5" max="5" width="10" style="2" bestFit="1" customWidth="1"/>
    <col min="6" max="6" width="8.625" style="1" bestFit="1" customWidth="1"/>
    <col min="7" max="9" width="8.75" style="2" bestFit="1" customWidth="1"/>
    <col min="10" max="10" width="9" style="2" bestFit="1" customWidth="1"/>
    <col min="11" max="11" width="8.75" style="2" bestFit="1" customWidth="1"/>
    <col min="12" max="12" width="9.5" style="2" customWidth="1"/>
    <col min="13" max="14" width="8" style="2" bestFit="1" customWidth="1"/>
    <col min="15" max="15" width="7" style="2" bestFit="1" customWidth="1"/>
    <col min="16" max="16" width="5.125" style="2" customWidth="1"/>
    <col min="17" max="17" width="8.75" style="2" bestFit="1" customWidth="1"/>
    <col min="18" max="18" width="9.375" style="2" bestFit="1" customWidth="1"/>
    <col min="19" max="19" width="8.125" style="2" bestFit="1" customWidth="1"/>
    <col min="20" max="20" width="5.875" style="2" customWidth="1"/>
    <col min="21" max="21" width="4.875" style="2" bestFit="1" customWidth="1"/>
    <col min="22" max="22" width="5.375" style="2" customWidth="1"/>
    <col min="23" max="23" width="7.875" style="2" bestFit="1" customWidth="1"/>
    <col min="24" max="16384" width="11.375" style="1"/>
  </cols>
  <sheetData>
    <row r="1" spans="1:23" ht="12.75" thickBot="1">
      <c r="B1" s="1" t="s">
        <v>0</v>
      </c>
      <c r="C1" s="8" t="s">
        <v>1</v>
      </c>
      <c r="D1" s="2" t="s">
        <v>2</v>
      </c>
      <c r="E1" s="2" t="s">
        <v>3</v>
      </c>
      <c r="F1" s="1" t="s">
        <v>149</v>
      </c>
      <c r="G1" s="2" t="s">
        <v>150</v>
      </c>
      <c r="H1" s="2" t="s">
        <v>151</v>
      </c>
      <c r="I1" s="2" t="s">
        <v>152</v>
      </c>
      <c r="J1" s="2" t="s">
        <v>153</v>
      </c>
      <c r="K1" s="2" t="s">
        <v>154</v>
      </c>
      <c r="L1" s="2" t="s">
        <v>155</v>
      </c>
      <c r="M1" s="2" t="s">
        <v>156</v>
      </c>
      <c r="N1" s="2" t="s">
        <v>157</v>
      </c>
      <c r="O1" s="2" t="s">
        <v>158</v>
      </c>
      <c r="P1" s="2" t="s">
        <v>131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4</v>
      </c>
    </row>
    <row r="2" spans="1:23">
      <c r="A2" s="1">
        <v>1</v>
      </c>
      <c r="B2" s="3">
        <v>45689</v>
      </c>
      <c r="C2" s="9" t="s">
        <v>130</v>
      </c>
      <c r="D2" s="4"/>
      <c r="E2" s="16">
        <v>52324</v>
      </c>
      <c r="F2" s="20" t="s">
        <v>165</v>
      </c>
      <c r="G2" s="21">
        <v>9159.1200000000008</v>
      </c>
      <c r="H2" s="21">
        <v>3660.03</v>
      </c>
      <c r="I2" s="21">
        <v>24694.27</v>
      </c>
      <c r="J2" s="21">
        <v>14713.13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>
        <v>97.45</v>
      </c>
      <c r="W2" s="22">
        <f>E2-SUM(G2:V2)</f>
        <v>0</v>
      </c>
    </row>
    <row r="3" spans="1:23">
      <c r="A3" s="1">
        <v>2</v>
      </c>
      <c r="B3" s="5">
        <v>45689</v>
      </c>
      <c r="C3" s="8" t="s">
        <v>129</v>
      </c>
      <c r="E3" s="17">
        <v>8624</v>
      </c>
      <c r="F3" s="23" t="s">
        <v>165</v>
      </c>
      <c r="G3" s="19"/>
      <c r="H3" s="19"/>
      <c r="I3" s="19"/>
      <c r="J3" s="19"/>
      <c r="K3" s="19">
        <v>8624.0499999999993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>
        <v>-0.05</v>
      </c>
      <c r="W3" s="24">
        <f t="shared" ref="W3:W66" si="0">E3-SUM(G3:V3)</f>
        <v>0</v>
      </c>
    </row>
    <row r="4" spans="1:23">
      <c r="A4" s="1">
        <v>3</v>
      </c>
      <c r="B4" s="5">
        <v>45689</v>
      </c>
      <c r="C4" s="8" t="s">
        <v>128</v>
      </c>
      <c r="E4" s="17">
        <v>172</v>
      </c>
      <c r="F4" s="2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>
        <v>172</v>
      </c>
      <c r="T4" s="19"/>
      <c r="U4" s="19"/>
      <c r="V4" s="19"/>
      <c r="W4" s="24">
        <f t="shared" si="0"/>
        <v>0</v>
      </c>
    </row>
    <row r="5" spans="1:23">
      <c r="A5" s="1">
        <v>4</v>
      </c>
      <c r="B5" s="5">
        <v>45689</v>
      </c>
      <c r="C5" s="8" t="s">
        <v>127</v>
      </c>
      <c r="E5" s="17">
        <v>580</v>
      </c>
      <c r="F5" s="23" t="s">
        <v>165</v>
      </c>
      <c r="G5" s="19"/>
      <c r="H5" s="19"/>
      <c r="I5" s="19">
        <v>580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4">
        <f t="shared" si="0"/>
        <v>0</v>
      </c>
    </row>
    <row r="6" spans="1:23" ht="12.75" thickBot="1">
      <c r="A6" s="1">
        <v>6</v>
      </c>
      <c r="B6" s="6">
        <v>45689</v>
      </c>
      <c r="C6" s="10" t="s">
        <v>126</v>
      </c>
      <c r="D6" s="7"/>
      <c r="E6" s="18">
        <v>100000</v>
      </c>
      <c r="F6" s="25" t="s">
        <v>178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>
        <v>100000</v>
      </c>
      <c r="R6" s="26"/>
      <c r="S6" s="26"/>
      <c r="T6" s="26"/>
      <c r="U6" s="26"/>
      <c r="V6" s="26"/>
      <c r="W6" s="27">
        <f t="shared" si="0"/>
        <v>0</v>
      </c>
    </row>
    <row r="7" spans="1:23">
      <c r="A7" s="1">
        <v>9</v>
      </c>
      <c r="B7" s="5">
        <v>45692</v>
      </c>
      <c r="C7" s="8" t="s">
        <v>125</v>
      </c>
      <c r="E7" s="17">
        <v>12916</v>
      </c>
      <c r="F7" s="20" t="s">
        <v>165</v>
      </c>
      <c r="G7" s="21"/>
      <c r="H7" s="21"/>
      <c r="I7" s="21"/>
      <c r="J7" s="21"/>
      <c r="K7" s="21">
        <v>12916.04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>
        <v>-0.04</v>
      </c>
      <c r="W7" s="22">
        <f t="shared" si="0"/>
        <v>0</v>
      </c>
    </row>
    <row r="8" spans="1:23">
      <c r="A8" s="1">
        <v>10</v>
      </c>
      <c r="B8" s="5">
        <v>45692</v>
      </c>
      <c r="C8" s="8" t="s">
        <v>124</v>
      </c>
      <c r="E8" s="17">
        <v>2022</v>
      </c>
      <c r="F8" s="23" t="s">
        <v>165</v>
      </c>
      <c r="G8" s="19"/>
      <c r="H8" s="19"/>
      <c r="I8" s="19"/>
      <c r="J8" s="19"/>
      <c r="K8" s="19">
        <v>2022.02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>
        <v>-0.02</v>
      </c>
      <c r="W8" s="24">
        <f t="shared" si="0"/>
        <v>0</v>
      </c>
    </row>
    <row r="9" spans="1:23">
      <c r="A9" s="1">
        <v>11</v>
      </c>
      <c r="B9" s="5">
        <v>45692</v>
      </c>
      <c r="C9" s="8" t="s">
        <v>123</v>
      </c>
      <c r="E9" s="17">
        <v>13688</v>
      </c>
      <c r="F9" s="23" t="s">
        <v>165</v>
      </c>
      <c r="G9" s="19"/>
      <c r="H9" s="19"/>
      <c r="I9" s="19"/>
      <c r="J9" s="19"/>
      <c r="K9" s="19">
        <v>13688.04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>
        <v>-0.04</v>
      </c>
      <c r="W9" s="24">
        <f t="shared" si="0"/>
        <v>0</v>
      </c>
    </row>
    <row r="10" spans="1:23">
      <c r="A10" s="1">
        <v>12</v>
      </c>
      <c r="B10" s="5">
        <v>45692</v>
      </c>
      <c r="C10" s="8" t="s">
        <v>122</v>
      </c>
      <c r="E10" s="17">
        <v>63048</v>
      </c>
      <c r="F10" s="23" t="s">
        <v>165</v>
      </c>
      <c r="G10" s="19">
        <v>30703.21</v>
      </c>
      <c r="H10" s="19">
        <v>13845.1</v>
      </c>
      <c r="I10" s="19">
        <v>6915.04</v>
      </c>
      <c r="J10" s="19">
        <v>11586.05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>
        <v>-1.4</v>
      </c>
      <c r="W10" s="24">
        <f t="shared" si="0"/>
        <v>0</v>
      </c>
    </row>
    <row r="11" spans="1:23">
      <c r="A11" s="1">
        <v>13</v>
      </c>
      <c r="B11" s="5">
        <v>45692</v>
      </c>
      <c r="C11" s="8" t="s">
        <v>121</v>
      </c>
      <c r="E11" s="17">
        <v>39587</v>
      </c>
      <c r="F11" s="23" t="s">
        <v>165</v>
      </c>
      <c r="G11" s="19">
        <v>17990.18</v>
      </c>
      <c r="H11" s="19">
        <v>2569.0700000000002</v>
      </c>
      <c r="I11" s="19">
        <v>4745.03</v>
      </c>
      <c r="J11" s="19">
        <v>14283.13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>
        <v>-0.41</v>
      </c>
      <c r="W11" s="24">
        <f t="shared" si="0"/>
        <v>0</v>
      </c>
    </row>
    <row r="12" spans="1:23">
      <c r="A12" s="1">
        <v>14</v>
      </c>
      <c r="B12" s="5">
        <v>45692</v>
      </c>
      <c r="C12" s="8" t="s">
        <v>120</v>
      </c>
      <c r="E12" s="17">
        <v>66324</v>
      </c>
      <c r="F12" s="23" t="s">
        <v>165</v>
      </c>
      <c r="G12" s="19">
        <v>32373.279999999999</v>
      </c>
      <c r="H12" s="19"/>
      <c r="I12" s="19">
        <v>13806.11</v>
      </c>
      <c r="J12" s="19">
        <v>20147.12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>
        <v>-2.5099999999999998</v>
      </c>
      <c r="W12" s="24">
        <f t="shared" si="0"/>
        <v>0</v>
      </c>
    </row>
    <row r="13" spans="1:23">
      <c r="A13" s="1">
        <v>15</v>
      </c>
      <c r="B13" s="5">
        <v>45692</v>
      </c>
      <c r="C13" s="8" t="s">
        <v>119</v>
      </c>
      <c r="E13" s="17">
        <v>626</v>
      </c>
      <c r="F13" s="23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>
        <v>626</v>
      </c>
      <c r="T13" s="19"/>
      <c r="U13" s="19"/>
      <c r="V13" s="19"/>
      <c r="W13" s="24">
        <f t="shared" si="0"/>
        <v>0</v>
      </c>
    </row>
    <row r="14" spans="1:23">
      <c r="A14" s="1">
        <v>16</v>
      </c>
      <c r="B14" s="5">
        <v>45692</v>
      </c>
      <c r="C14" s="8" t="s">
        <v>118</v>
      </c>
      <c r="E14" s="17">
        <v>176</v>
      </c>
      <c r="F14" s="2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>
        <v>176</v>
      </c>
      <c r="T14" s="19"/>
      <c r="U14" s="19"/>
      <c r="V14" s="19"/>
      <c r="W14" s="24">
        <f t="shared" si="0"/>
        <v>0</v>
      </c>
    </row>
    <row r="15" spans="1:23">
      <c r="A15" s="1">
        <v>17</v>
      </c>
      <c r="B15" s="5">
        <v>45692</v>
      </c>
      <c r="C15" s="8" t="s">
        <v>117</v>
      </c>
      <c r="E15" s="17">
        <v>289</v>
      </c>
      <c r="F15" s="2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>
        <v>289</v>
      </c>
      <c r="T15" s="19"/>
      <c r="U15" s="19"/>
      <c r="V15" s="19"/>
      <c r="W15" s="24">
        <f t="shared" si="0"/>
        <v>0</v>
      </c>
    </row>
    <row r="16" spans="1:23">
      <c r="A16" s="1">
        <v>18</v>
      </c>
      <c r="B16" s="5">
        <v>45692</v>
      </c>
      <c r="C16" s="8" t="s">
        <v>116</v>
      </c>
      <c r="E16" s="17">
        <v>121329</v>
      </c>
      <c r="F16" s="23" t="s">
        <v>175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>
        <v>121329</v>
      </c>
      <c r="R16" s="19"/>
      <c r="S16" s="19"/>
      <c r="T16" s="19"/>
      <c r="U16" s="19"/>
      <c r="V16" s="19"/>
      <c r="W16" s="24">
        <f t="shared" si="0"/>
        <v>0</v>
      </c>
    </row>
    <row r="17" spans="1:23">
      <c r="A17" s="1">
        <v>19</v>
      </c>
      <c r="B17" s="5">
        <v>45692</v>
      </c>
      <c r="C17" s="8" t="s">
        <v>115</v>
      </c>
      <c r="E17" s="17">
        <v>40000</v>
      </c>
      <c r="F17" s="23" t="s">
        <v>176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>
        <v>40000</v>
      </c>
      <c r="R17" s="19"/>
      <c r="S17" s="19"/>
      <c r="T17" s="19"/>
      <c r="U17" s="19"/>
      <c r="V17" s="19"/>
      <c r="W17" s="24">
        <f t="shared" si="0"/>
        <v>0</v>
      </c>
    </row>
    <row r="18" spans="1:23">
      <c r="A18" s="1">
        <v>20</v>
      </c>
      <c r="B18" s="5">
        <v>45692</v>
      </c>
      <c r="C18" s="8" t="s">
        <v>114</v>
      </c>
      <c r="E18" s="17">
        <v>1193.01</v>
      </c>
      <c r="F18" s="23" t="s">
        <v>175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1192.1600000000001</v>
      </c>
      <c r="R18" s="19"/>
      <c r="S18" s="19"/>
      <c r="T18" s="19"/>
      <c r="U18" s="19"/>
      <c r="V18" s="19">
        <v>0.85</v>
      </c>
      <c r="W18" s="24">
        <f t="shared" si="0"/>
        <v>0</v>
      </c>
    </row>
    <row r="19" spans="1:23">
      <c r="A19" s="1">
        <v>21</v>
      </c>
      <c r="B19" s="5">
        <v>45692</v>
      </c>
      <c r="C19" s="8" t="s">
        <v>113</v>
      </c>
      <c r="E19" s="17">
        <v>14480.76</v>
      </c>
      <c r="F19" s="23" t="s">
        <v>175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v>14480.76</v>
      </c>
      <c r="R19" s="19"/>
      <c r="S19" s="19"/>
      <c r="T19" s="19"/>
      <c r="U19" s="19"/>
      <c r="V19" s="19"/>
      <c r="W19" s="24">
        <f t="shared" si="0"/>
        <v>0</v>
      </c>
    </row>
    <row r="20" spans="1:23">
      <c r="A20" s="1">
        <v>22</v>
      </c>
      <c r="B20" s="5">
        <v>45692</v>
      </c>
      <c r="C20" s="8" t="s">
        <v>112</v>
      </c>
      <c r="E20" s="17">
        <v>14480.76</v>
      </c>
      <c r="F20" s="23" t="s">
        <v>175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14480.76</v>
      </c>
      <c r="R20" s="19"/>
      <c r="S20" s="19"/>
      <c r="T20" s="19"/>
      <c r="U20" s="19"/>
      <c r="V20" s="19"/>
      <c r="W20" s="24">
        <f t="shared" si="0"/>
        <v>0</v>
      </c>
    </row>
    <row r="21" spans="1:23">
      <c r="A21" s="1">
        <v>23</v>
      </c>
      <c r="B21" s="5">
        <v>45692</v>
      </c>
      <c r="C21" s="8" t="s">
        <v>111</v>
      </c>
      <c r="E21" s="17">
        <v>14480.76</v>
      </c>
      <c r="F21" s="23" t="s">
        <v>175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>
        <v>14480.76</v>
      </c>
      <c r="R21" s="19"/>
      <c r="S21" s="19"/>
      <c r="T21" s="19"/>
      <c r="U21" s="19"/>
      <c r="V21" s="19"/>
      <c r="W21" s="24">
        <f t="shared" si="0"/>
        <v>0</v>
      </c>
    </row>
    <row r="22" spans="1:23">
      <c r="A22" s="1">
        <v>24</v>
      </c>
      <c r="B22" s="5">
        <v>45692</v>
      </c>
      <c r="C22" s="8" t="s">
        <v>110</v>
      </c>
      <c r="E22" s="17">
        <v>9675.0400000000009</v>
      </c>
      <c r="F22" s="23" t="s">
        <v>177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>8556.61+1118.43</f>
        <v>9675.0400000000009</v>
      </c>
      <c r="R22" s="19"/>
      <c r="S22" s="19"/>
      <c r="T22" s="19"/>
      <c r="U22" s="19"/>
      <c r="V22" s="19"/>
      <c r="W22" s="24">
        <f t="shared" si="0"/>
        <v>0</v>
      </c>
    </row>
    <row r="23" spans="1:23">
      <c r="A23" s="1">
        <v>25</v>
      </c>
      <c r="B23" s="5">
        <v>45692</v>
      </c>
      <c r="C23" s="8" t="s">
        <v>109</v>
      </c>
      <c r="E23" s="17">
        <v>7983.13</v>
      </c>
      <c r="F23" s="23" t="s">
        <v>175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>
        <v>7983.13</v>
      </c>
      <c r="R23" s="19"/>
      <c r="S23" s="19"/>
      <c r="T23" s="19"/>
      <c r="U23" s="19"/>
      <c r="V23" s="19"/>
      <c r="W23" s="24">
        <f t="shared" si="0"/>
        <v>0</v>
      </c>
    </row>
    <row r="24" spans="1:23">
      <c r="A24" s="1">
        <v>26</v>
      </c>
      <c r="B24" s="5">
        <v>45692</v>
      </c>
      <c r="C24" s="8" t="s">
        <v>108</v>
      </c>
      <c r="E24" s="17">
        <v>4629.13</v>
      </c>
      <c r="F24" s="23" t="s">
        <v>177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4629.13</v>
      </c>
      <c r="R24" s="19"/>
      <c r="S24" s="19"/>
      <c r="T24" s="19"/>
      <c r="U24" s="19"/>
      <c r="V24" s="19"/>
      <c r="W24" s="24">
        <f t="shared" si="0"/>
        <v>0</v>
      </c>
    </row>
    <row r="25" spans="1:23">
      <c r="A25" s="1">
        <v>27</v>
      </c>
      <c r="B25" s="5">
        <v>45692</v>
      </c>
      <c r="C25" s="8" t="s">
        <v>107</v>
      </c>
      <c r="E25" s="17">
        <v>4629.13</v>
      </c>
      <c r="F25" s="23" t="s">
        <v>177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>
        <v>4629.13</v>
      </c>
      <c r="R25" s="19"/>
      <c r="S25" s="19"/>
      <c r="T25" s="19"/>
      <c r="U25" s="19"/>
      <c r="V25" s="19"/>
      <c r="W25" s="24">
        <f t="shared" si="0"/>
        <v>0</v>
      </c>
    </row>
    <row r="26" spans="1:23" ht="12.75" thickBot="1">
      <c r="A26" s="1">
        <v>28</v>
      </c>
      <c r="B26" s="6">
        <v>45692</v>
      </c>
      <c r="C26" s="10" t="s">
        <v>106</v>
      </c>
      <c r="D26" s="7"/>
      <c r="E26" s="18">
        <v>4629.13</v>
      </c>
      <c r="F26" s="25" t="s">
        <v>177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>
        <v>4629.13</v>
      </c>
      <c r="R26" s="26"/>
      <c r="S26" s="26"/>
      <c r="T26" s="26"/>
      <c r="U26" s="26"/>
      <c r="V26" s="26"/>
      <c r="W26" s="27">
        <f t="shared" si="0"/>
        <v>0</v>
      </c>
    </row>
    <row r="27" spans="1:23">
      <c r="A27" s="1">
        <v>29</v>
      </c>
      <c r="B27" s="3">
        <v>45693</v>
      </c>
      <c r="C27" s="9" t="s">
        <v>105</v>
      </c>
      <c r="D27" s="4"/>
      <c r="E27" s="16">
        <v>51339</v>
      </c>
      <c r="F27" s="20" t="s">
        <v>165</v>
      </c>
      <c r="G27" s="21">
        <v>26581.21</v>
      </c>
      <c r="H27" s="21">
        <v>6089.05</v>
      </c>
      <c r="I27" s="21">
        <v>6337.1</v>
      </c>
      <c r="J27" s="21">
        <v>12333.08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>
        <v>-1.44</v>
      </c>
      <c r="W27" s="22">
        <f t="shared" si="0"/>
        <v>0</v>
      </c>
    </row>
    <row r="28" spans="1:23">
      <c r="A28" s="1">
        <v>30</v>
      </c>
      <c r="B28" s="5">
        <v>45693</v>
      </c>
      <c r="C28" s="8" t="s">
        <v>104</v>
      </c>
      <c r="E28" s="17">
        <v>4149</v>
      </c>
      <c r="F28" s="23" t="s">
        <v>165</v>
      </c>
      <c r="G28" s="19"/>
      <c r="H28" s="19"/>
      <c r="I28" s="19"/>
      <c r="J28" s="19"/>
      <c r="K28" s="19">
        <v>4148.04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>
        <v>0.96</v>
      </c>
      <c r="W28" s="24">
        <f t="shared" si="0"/>
        <v>0</v>
      </c>
    </row>
    <row r="29" spans="1:23">
      <c r="A29" s="1">
        <v>31</v>
      </c>
      <c r="B29" s="5">
        <v>45693</v>
      </c>
      <c r="C29" s="8" t="s">
        <v>103</v>
      </c>
      <c r="E29" s="17">
        <v>718</v>
      </c>
      <c r="F29" s="23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>
        <v>718</v>
      </c>
      <c r="T29" s="19"/>
      <c r="U29" s="19"/>
      <c r="V29" s="19"/>
      <c r="W29" s="24">
        <f t="shared" si="0"/>
        <v>0</v>
      </c>
    </row>
    <row r="30" spans="1:23">
      <c r="A30" s="1">
        <v>32</v>
      </c>
      <c r="B30" s="5">
        <v>45693</v>
      </c>
      <c r="C30" s="8" t="s">
        <v>102</v>
      </c>
      <c r="E30" s="17">
        <v>90</v>
      </c>
      <c r="F30" s="23" t="s">
        <v>165</v>
      </c>
      <c r="G30" s="19"/>
      <c r="H30" s="19"/>
      <c r="I30" s="19"/>
      <c r="J30" s="19"/>
      <c r="K30" s="19">
        <v>90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4">
        <f t="shared" si="0"/>
        <v>0</v>
      </c>
    </row>
    <row r="31" spans="1:23">
      <c r="A31" s="1">
        <v>33</v>
      </c>
      <c r="B31" s="5">
        <v>45693</v>
      </c>
      <c r="C31" s="8" t="s">
        <v>101</v>
      </c>
      <c r="E31" s="17">
        <v>5000</v>
      </c>
      <c r="F31" s="23" t="s">
        <v>174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>
        <v>5000</v>
      </c>
      <c r="R31" s="19"/>
      <c r="S31" s="19"/>
      <c r="T31" s="19"/>
      <c r="U31" s="19"/>
      <c r="V31" s="19"/>
      <c r="W31" s="24">
        <f t="shared" si="0"/>
        <v>0</v>
      </c>
    </row>
    <row r="32" spans="1:23">
      <c r="A32" s="1">
        <v>34</v>
      </c>
      <c r="B32" s="5">
        <v>45693</v>
      </c>
      <c r="C32" s="8" t="s">
        <v>100</v>
      </c>
      <c r="E32" s="17">
        <v>3870</v>
      </c>
      <c r="F32" s="23" t="s">
        <v>174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>
        <v>3870</v>
      </c>
      <c r="R32" s="19"/>
      <c r="S32" s="19"/>
      <c r="T32" s="19"/>
      <c r="U32" s="19"/>
      <c r="V32" s="19"/>
      <c r="W32" s="24">
        <f t="shared" si="0"/>
        <v>0</v>
      </c>
    </row>
    <row r="33" spans="1:23" ht="12.75" thickBot="1">
      <c r="A33" s="1">
        <v>35</v>
      </c>
      <c r="B33" s="6">
        <v>45693</v>
      </c>
      <c r="C33" s="10" t="s">
        <v>99</v>
      </c>
      <c r="D33" s="7"/>
      <c r="E33" s="18">
        <v>549</v>
      </c>
      <c r="F33" s="25" t="s">
        <v>174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>
        <v>549</v>
      </c>
      <c r="R33" s="26"/>
      <c r="S33" s="26"/>
      <c r="T33" s="26"/>
      <c r="U33" s="26"/>
      <c r="V33" s="26"/>
      <c r="W33" s="27">
        <f t="shared" si="0"/>
        <v>0</v>
      </c>
    </row>
    <row r="34" spans="1:23">
      <c r="A34" s="1">
        <v>41</v>
      </c>
      <c r="B34" s="5">
        <v>45694</v>
      </c>
      <c r="C34" s="8" t="s">
        <v>98</v>
      </c>
      <c r="E34" s="17">
        <v>900</v>
      </c>
      <c r="F34" s="20" t="s">
        <v>165</v>
      </c>
      <c r="G34" s="21"/>
      <c r="H34" s="21"/>
      <c r="I34" s="21"/>
      <c r="J34" s="21"/>
      <c r="K34" s="21">
        <v>900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>
        <f t="shared" si="0"/>
        <v>0</v>
      </c>
    </row>
    <row r="35" spans="1:23">
      <c r="A35" s="1">
        <v>42</v>
      </c>
      <c r="B35" s="5">
        <v>45694</v>
      </c>
      <c r="C35" s="8" t="s">
        <v>97</v>
      </c>
      <c r="E35" s="17">
        <v>49410</v>
      </c>
      <c r="F35" s="23" t="s">
        <v>165</v>
      </c>
      <c r="G35" s="19">
        <v>23001.22</v>
      </c>
      <c r="H35" s="19">
        <v>3863.02</v>
      </c>
      <c r="I35" s="19">
        <v>10793.08</v>
      </c>
      <c r="J35" s="19">
        <v>11754.06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-1.38</v>
      </c>
      <c r="W35" s="24">
        <f t="shared" si="0"/>
        <v>0</v>
      </c>
    </row>
    <row r="36" spans="1:23">
      <c r="A36" s="1">
        <v>43</v>
      </c>
      <c r="B36" s="5">
        <v>45694</v>
      </c>
      <c r="C36" s="8" t="s">
        <v>96</v>
      </c>
      <c r="E36" s="17">
        <v>12645</v>
      </c>
      <c r="F36" s="23" t="s">
        <v>165</v>
      </c>
      <c r="G36" s="19"/>
      <c r="H36" s="19"/>
      <c r="I36" s="19"/>
      <c r="J36" s="19"/>
      <c r="K36" s="19">
        <v>12645.02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>
        <v>-0.02</v>
      </c>
      <c r="W36" s="24">
        <f t="shared" si="0"/>
        <v>0</v>
      </c>
    </row>
    <row r="37" spans="1:23">
      <c r="A37" s="1">
        <v>44</v>
      </c>
      <c r="B37" s="5">
        <v>45694</v>
      </c>
      <c r="C37" s="8" t="s">
        <v>95</v>
      </c>
      <c r="E37" s="17">
        <v>1024</v>
      </c>
      <c r="F37" s="23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>
        <v>1024</v>
      </c>
      <c r="T37" s="19"/>
      <c r="U37" s="19"/>
      <c r="V37" s="19"/>
      <c r="W37" s="24">
        <f t="shared" si="0"/>
        <v>0</v>
      </c>
    </row>
    <row r="38" spans="1:23" ht="12.75" thickBot="1">
      <c r="A38" s="1">
        <v>45</v>
      </c>
      <c r="B38" s="6">
        <v>45694</v>
      </c>
      <c r="C38" s="10" t="s">
        <v>94</v>
      </c>
      <c r="D38" s="7"/>
      <c r="E38" s="18">
        <v>7914</v>
      </c>
      <c r="F38" s="25" t="s">
        <v>173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>
        <v>7914</v>
      </c>
      <c r="R38" s="26"/>
      <c r="S38" s="26"/>
      <c r="T38" s="26"/>
      <c r="U38" s="26"/>
      <c r="V38" s="26"/>
      <c r="W38" s="27">
        <f t="shared" si="0"/>
        <v>0</v>
      </c>
    </row>
    <row r="39" spans="1:23">
      <c r="A39" s="1">
        <v>46</v>
      </c>
      <c r="B39" s="5">
        <v>45695</v>
      </c>
      <c r="C39" s="8" t="s">
        <v>93</v>
      </c>
      <c r="E39" s="17">
        <v>42425</v>
      </c>
      <c r="F39" s="20" t="s">
        <v>165</v>
      </c>
      <c r="G39" s="21">
        <v>19205.37</v>
      </c>
      <c r="H39" s="21">
        <v>2226</v>
      </c>
      <c r="I39" s="21">
        <v>9028.0400000000009</v>
      </c>
      <c r="J39" s="21">
        <v>11966.1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>
        <v>-0.51</v>
      </c>
      <c r="W39" s="22">
        <f t="shared" si="0"/>
        <v>0</v>
      </c>
    </row>
    <row r="40" spans="1:23">
      <c r="A40" s="1">
        <v>47</v>
      </c>
      <c r="B40" s="5">
        <v>45695</v>
      </c>
      <c r="C40" s="8" t="s">
        <v>92</v>
      </c>
      <c r="E40" s="17">
        <v>113</v>
      </c>
      <c r="F40" s="23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>
        <v>113</v>
      </c>
      <c r="T40" s="19"/>
      <c r="U40" s="19"/>
      <c r="V40" s="19"/>
      <c r="W40" s="24">
        <f t="shared" si="0"/>
        <v>0</v>
      </c>
    </row>
    <row r="41" spans="1:23" ht="12.75" thickBot="1">
      <c r="A41" s="1">
        <v>48</v>
      </c>
      <c r="B41" s="6">
        <v>45695</v>
      </c>
      <c r="C41" s="10" t="s">
        <v>91</v>
      </c>
      <c r="D41" s="7"/>
      <c r="E41" s="18">
        <v>1584</v>
      </c>
      <c r="F41" s="25" t="s">
        <v>165</v>
      </c>
      <c r="G41" s="26"/>
      <c r="H41" s="26"/>
      <c r="I41" s="26"/>
      <c r="J41" s="26"/>
      <c r="K41" s="26">
        <v>1584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>
        <f t="shared" si="0"/>
        <v>0</v>
      </c>
    </row>
    <row r="42" spans="1:23">
      <c r="A42" s="1">
        <v>50</v>
      </c>
      <c r="B42" s="5">
        <v>45696</v>
      </c>
      <c r="C42" s="8" t="s">
        <v>90</v>
      </c>
      <c r="E42" s="17">
        <v>24487</v>
      </c>
      <c r="F42" s="20" t="s">
        <v>165</v>
      </c>
      <c r="G42" s="21">
        <v>9568.15</v>
      </c>
      <c r="H42" s="21">
        <v>2734.02</v>
      </c>
      <c r="I42" s="21">
        <v>6733.03</v>
      </c>
      <c r="J42" s="21">
        <v>5452.04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>
        <v>-0.24</v>
      </c>
      <c r="W42" s="22">
        <f t="shared" si="0"/>
        <v>0</v>
      </c>
    </row>
    <row r="43" spans="1:23">
      <c r="A43" s="1">
        <v>51</v>
      </c>
      <c r="B43" s="5">
        <v>45696</v>
      </c>
      <c r="C43" s="8" t="s">
        <v>89</v>
      </c>
      <c r="E43" s="17">
        <v>8556</v>
      </c>
      <c r="F43" s="23" t="s">
        <v>165</v>
      </c>
      <c r="G43" s="19"/>
      <c r="H43" s="19"/>
      <c r="I43" s="19"/>
      <c r="J43" s="19"/>
      <c r="K43" s="19">
        <v>8556.25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>
        <v>-0.25</v>
      </c>
      <c r="W43" s="24">
        <f t="shared" si="0"/>
        <v>0</v>
      </c>
    </row>
    <row r="44" spans="1:23">
      <c r="A44" s="1">
        <v>52</v>
      </c>
      <c r="B44" s="5">
        <v>45696</v>
      </c>
      <c r="C44" s="8" t="s">
        <v>88</v>
      </c>
      <c r="E44" s="17">
        <v>1393</v>
      </c>
      <c r="F44" s="23" t="s">
        <v>165</v>
      </c>
      <c r="G44" s="19"/>
      <c r="H44" s="19"/>
      <c r="I44" s="19"/>
      <c r="J44" s="19"/>
      <c r="K44" s="19"/>
      <c r="L44" s="19"/>
      <c r="M44" s="19">
        <v>1393.04</v>
      </c>
      <c r="N44" s="19"/>
      <c r="O44" s="19"/>
      <c r="P44" s="19"/>
      <c r="Q44" s="19"/>
      <c r="R44" s="19"/>
      <c r="S44" s="19"/>
      <c r="T44" s="19"/>
      <c r="U44" s="19"/>
      <c r="V44" s="19">
        <v>-0.04</v>
      </c>
      <c r="W44" s="24">
        <f t="shared" si="0"/>
        <v>0</v>
      </c>
    </row>
    <row r="45" spans="1:23">
      <c r="A45" s="1">
        <v>53</v>
      </c>
      <c r="B45" s="5">
        <v>45696</v>
      </c>
      <c r="C45" s="8" t="s">
        <v>87</v>
      </c>
      <c r="E45" s="17">
        <v>3528</v>
      </c>
      <c r="F45" s="23" t="s">
        <v>165</v>
      </c>
      <c r="G45" s="19"/>
      <c r="H45" s="19"/>
      <c r="I45" s="19"/>
      <c r="J45" s="19"/>
      <c r="K45" s="19"/>
      <c r="L45" s="19"/>
      <c r="M45" s="19"/>
      <c r="N45" s="19"/>
      <c r="O45" s="19">
        <v>3528.06</v>
      </c>
      <c r="P45" s="19"/>
      <c r="Q45" s="19"/>
      <c r="R45" s="19"/>
      <c r="S45" s="19"/>
      <c r="T45" s="19"/>
      <c r="U45" s="19"/>
      <c r="V45" s="19">
        <v>-0.06</v>
      </c>
      <c r="W45" s="24">
        <f t="shared" si="0"/>
        <v>0</v>
      </c>
    </row>
    <row r="46" spans="1:23">
      <c r="A46" s="1">
        <v>54</v>
      </c>
      <c r="B46" s="5">
        <v>45696</v>
      </c>
      <c r="C46" s="8" t="s">
        <v>86</v>
      </c>
      <c r="E46" s="17">
        <v>1810</v>
      </c>
      <c r="F46" s="23" t="s">
        <v>165</v>
      </c>
      <c r="G46" s="19"/>
      <c r="H46" s="19"/>
      <c r="I46" s="19"/>
      <c r="J46" s="19"/>
      <c r="K46" s="19"/>
      <c r="L46" s="19"/>
      <c r="M46" s="19"/>
      <c r="N46" s="19">
        <v>1810.04</v>
      </c>
      <c r="O46" s="19"/>
      <c r="P46" s="19"/>
      <c r="Q46" s="19"/>
      <c r="R46" s="19"/>
      <c r="S46" s="19"/>
      <c r="T46" s="19"/>
      <c r="U46" s="19"/>
      <c r="V46" s="19">
        <v>-0.04</v>
      </c>
      <c r="W46" s="24">
        <f t="shared" si="0"/>
        <v>0</v>
      </c>
    </row>
    <row r="47" spans="1:23">
      <c r="A47" s="1">
        <v>55</v>
      </c>
      <c r="B47" s="5">
        <v>45696</v>
      </c>
      <c r="C47" s="8" t="s">
        <v>85</v>
      </c>
      <c r="E47" s="17">
        <v>948</v>
      </c>
      <c r="F47" s="23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>
        <v>948</v>
      </c>
      <c r="T47" s="19"/>
      <c r="U47" s="19"/>
      <c r="V47" s="19"/>
      <c r="W47" s="24">
        <f t="shared" si="0"/>
        <v>0</v>
      </c>
    </row>
    <row r="48" spans="1:23">
      <c r="A48" s="1">
        <v>56</v>
      </c>
      <c r="B48" s="5">
        <v>45696</v>
      </c>
      <c r="C48" s="8" t="s">
        <v>84</v>
      </c>
      <c r="E48" s="17">
        <v>109</v>
      </c>
      <c r="F48" s="2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>
        <v>109</v>
      </c>
      <c r="T48" s="19"/>
      <c r="U48" s="19"/>
      <c r="V48" s="19"/>
      <c r="W48" s="24">
        <f t="shared" si="0"/>
        <v>0</v>
      </c>
    </row>
    <row r="49" spans="1:23">
      <c r="A49" s="1">
        <v>57</v>
      </c>
      <c r="B49" s="5">
        <v>45696</v>
      </c>
      <c r="C49" s="8" t="s">
        <v>83</v>
      </c>
      <c r="E49" s="17">
        <v>108</v>
      </c>
      <c r="F49" s="2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>
        <v>108</v>
      </c>
      <c r="T49" s="19"/>
      <c r="U49" s="19"/>
      <c r="V49" s="19"/>
      <c r="W49" s="24">
        <f t="shared" si="0"/>
        <v>0</v>
      </c>
    </row>
    <row r="50" spans="1:23" ht="12.75" thickBot="1">
      <c r="A50" s="1">
        <v>58</v>
      </c>
      <c r="B50" s="6">
        <v>45696</v>
      </c>
      <c r="C50" s="10" t="s">
        <v>82</v>
      </c>
      <c r="D50" s="7"/>
      <c r="E50" s="18">
        <v>430</v>
      </c>
      <c r="F50" s="25" t="s">
        <v>165</v>
      </c>
      <c r="G50" s="26"/>
      <c r="H50" s="26"/>
      <c r="I50" s="26"/>
      <c r="J50" s="26"/>
      <c r="K50" s="26"/>
      <c r="L50" s="26"/>
      <c r="M50" s="26"/>
      <c r="N50" s="26"/>
      <c r="O50" s="26">
        <v>430</v>
      </c>
      <c r="P50" s="26"/>
      <c r="Q50" s="26"/>
      <c r="R50" s="26"/>
      <c r="S50" s="26"/>
      <c r="T50" s="26"/>
      <c r="U50" s="26"/>
      <c r="V50" s="26"/>
      <c r="W50" s="27">
        <f t="shared" si="0"/>
        <v>0</v>
      </c>
    </row>
    <row r="51" spans="1:23">
      <c r="A51" s="1">
        <v>62</v>
      </c>
      <c r="B51" s="3">
        <v>45698</v>
      </c>
      <c r="C51" s="9" t="s">
        <v>81</v>
      </c>
      <c r="D51" s="4"/>
      <c r="E51" s="16">
        <v>59943</v>
      </c>
      <c r="F51" s="20" t="s">
        <v>165</v>
      </c>
      <c r="G51" s="21">
        <v>28344.16</v>
      </c>
      <c r="H51" s="21">
        <v>5979.03</v>
      </c>
      <c r="I51" s="21">
        <v>8266.09</v>
      </c>
      <c r="J51" s="21">
        <v>17355.060000000001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>
        <v>-1.34</v>
      </c>
      <c r="W51" s="22">
        <f t="shared" si="0"/>
        <v>0</v>
      </c>
    </row>
    <row r="52" spans="1:23">
      <c r="A52" s="1">
        <v>63</v>
      </c>
      <c r="B52" s="5">
        <v>45698</v>
      </c>
      <c r="C52" s="8" t="s">
        <v>80</v>
      </c>
      <c r="E52" s="17">
        <v>60690</v>
      </c>
      <c r="F52" s="23" t="s">
        <v>165</v>
      </c>
      <c r="G52" s="19">
        <v>28824.28</v>
      </c>
      <c r="H52" s="19">
        <v>4339.0200000000004</v>
      </c>
      <c r="I52" s="19">
        <v>13027.13</v>
      </c>
      <c r="J52" s="19">
        <v>14500.16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>
        <v>-0.59</v>
      </c>
      <c r="W52" s="24">
        <f t="shared" si="0"/>
        <v>0</v>
      </c>
    </row>
    <row r="53" spans="1:23">
      <c r="A53" s="1">
        <v>64</v>
      </c>
      <c r="B53" s="5">
        <v>45698</v>
      </c>
      <c r="C53" s="8" t="s">
        <v>79</v>
      </c>
      <c r="E53" s="17">
        <v>1799</v>
      </c>
      <c r="F53" s="23" t="s">
        <v>165</v>
      </c>
      <c r="G53" s="19"/>
      <c r="H53" s="19"/>
      <c r="I53" s="19"/>
      <c r="J53" s="19"/>
      <c r="K53" s="19">
        <v>1799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4">
        <f t="shared" si="0"/>
        <v>0</v>
      </c>
    </row>
    <row r="54" spans="1:23">
      <c r="A54" s="1">
        <v>65</v>
      </c>
      <c r="B54" s="5">
        <v>45698</v>
      </c>
      <c r="C54" s="8" t="s">
        <v>78</v>
      </c>
      <c r="E54" s="17">
        <v>1560</v>
      </c>
      <c r="F54" s="23" t="s">
        <v>165</v>
      </c>
      <c r="G54" s="19"/>
      <c r="H54" s="19"/>
      <c r="I54" s="19"/>
      <c r="J54" s="19"/>
      <c r="K54" s="19">
        <v>1560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4">
        <f t="shared" si="0"/>
        <v>0</v>
      </c>
    </row>
    <row r="55" spans="1:23">
      <c r="A55" s="1">
        <v>66</v>
      </c>
      <c r="B55" s="5">
        <v>45698</v>
      </c>
      <c r="C55" s="8" t="s">
        <v>77</v>
      </c>
      <c r="E55" s="17">
        <v>566</v>
      </c>
      <c r="F55" s="2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>
        <v>566</v>
      </c>
      <c r="T55" s="19"/>
      <c r="U55" s="19"/>
      <c r="V55" s="19"/>
      <c r="W55" s="24">
        <f t="shared" si="0"/>
        <v>0</v>
      </c>
    </row>
    <row r="56" spans="1:23">
      <c r="A56" s="1">
        <v>67</v>
      </c>
      <c r="B56" s="5">
        <v>45698</v>
      </c>
      <c r="C56" s="8" t="s">
        <v>76</v>
      </c>
      <c r="E56" s="17">
        <v>566</v>
      </c>
      <c r="F56" s="2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>
        <v>566</v>
      </c>
      <c r="T56" s="19"/>
      <c r="U56" s="19"/>
      <c r="V56" s="19"/>
      <c r="W56" s="24">
        <f t="shared" si="0"/>
        <v>0</v>
      </c>
    </row>
    <row r="57" spans="1:23">
      <c r="A57" s="1">
        <v>68</v>
      </c>
      <c r="B57" s="5">
        <v>45698</v>
      </c>
      <c r="C57" s="8" t="s">
        <v>75</v>
      </c>
      <c r="E57" s="17">
        <v>19700</v>
      </c>
      <c r="F57" s="23" t="s">
        <v>172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>
        <v>19700</v>
      </c>
      <c r="R57" s="19"/>
      <c r="S57" s="19"/>
      <c r="T57" s="19"/>
      <c r="U57" s="19"/>
      <c r="V57" s="19"/>
      <c r="W57" s="24">
        <f t="shared" si="0"/>
        <v>0</v>
      </c>
    </row>
    <row r="58" spans="1:23">
      <c r="A58" s="1">
        <v>69</v>
      </c>
      <c r="B58" s="5">
        <v>45698</v>
      </c>
      <c r="C58" s="8" t="s">
        <v>74</v>
      </c>
      <c r="E58" s="17">
        <v>5100</v>
      </c>
      <c r="F58" s="23" t="s">
        <v>172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>
        <v>5100</v>
      </c>
      <c r="R58" s="19"/>
      <c r="S58" s="19"/>
      <c r="T58" s="19"/>
      <c r="U58" s="19"/>
      <c r="V58" s="19"/>
      <c r="W58" s="24">
        <f t="shared" si="0"/>
        <v>0</v>
      </c>
    </row>
    <row r="59" spans="1:23" ht="12.75" thickBot="1">
      <c r="A59" s="1">
        <v>70</v>
      </c>
      <c r="B59" s="6">
        <v>45698</v>
      </c>
      <c r="C59" s="10" t="s">
        <v>73</v>
      </c>
      <c r="D59" s="7"/>
      <c r="E59" s="18">
        <v>5200</v>
      </c>
      <c r="F59" s="25" t="s">
        <v>172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>
        <v>5200</v>
      </c>
      <c r="R59" s="26"/>
      <c r="S59" s="26"/>
      <c r="T59" s="26"/>
      <c r="U59" s="26"/>
      <c r="V59" s="26"/>
      <c r="W59" s="27">
        <f t="shared" si="0"/>
        <v>0</v>
      </c>
    </row>
    <row r="60" spans="1:23">
      <c r="A60" s="1">
        <v>73</v>
      </c>
      <c r="B60" s="5">
        <v>45699</v>
      </c>
      <c r="C60" s="11" t="s">
        <v>72</v>
      </c>
      <c r="D60" s="12"/>
      <c r="E60" s="17">
        <v>168000</v>
      </c>
      <c r="F60" s="20" t="s">
        <v>147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>
        <v>168000</v>
      </c>
      <c r="S60" s="21"/>
      <c r="T60" s="21"/>
      <c r="U60" s="21"/>
      <c r="V60" s="21"/>
      <c r="W60" s="22">
        <f t="shared" si="0"/>
        <v>0</v>
      </c>
    </row>
    <row r="61" spans="1:23">
      <c r="A61" s="1">
        <v>74</v>
      </c>
      <c r="B61" s="5">
        <v>45699</v>
      </c>
      <c r="C61" s="8" t="s">
        <v>71</v>
      </c>
      <c r="E61" s="17">
        <v>76284</v>
      </c>
      <c r="F61" s="23" t="s">
        <v>165</v>
      </c>
      <c r="G61" s="19">
        <v>31820.33</v>
      </c>
      <c r="H61" s="19">
        <v>7379.06</v>
      </c>
      <c r="I61" s="19">
        <v>20377.099999999999</v>
      </c>
      <c r="J61" s="19">
        <v>16708.14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>
        <v>-0.63</v>
      </c>
      <c r="W61" s="24">
        <f t="shared" si="0"/>
        <v>0</v>
      </c>
    </row>
    <row r="62" spans="1:23">
      <c r="A62" s="1">
        <v>75</v>
      </c>
      <c r="B62" s="5">
        <v>45699</v>
      </c>
      <c r="C62" s="8" t="s">
        <v>70</v>
      </c>
      <c r="E62" s="17">
        <v>6229</v>
      </c>
      <c r="F62" s="23" t="s">
        <v>165</v>
      </c>
      <c r="G62" s="19"/>
      <c r="H62" s="19"/>
      <c r="I62" s="19"/>
      <c r="J62" s="19"/>
      <c r="K62" s="19">
        <v>6229.15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>
        <v>-0.15</v>
      </c>
      <c r="W62" s="24">
        <f t="shared" si="0"/>
        <v>0</v>
      </c>
    </row>
    <row r="63" spans="1:23">
      <c r="A63" s="1">
        <v>76</v>
      </c>
      <c r="B63" s="5">
        <v>45699</v>
      </c>
      <c r="C63" s="8" t="s">
        <v>69</v>
      </c>
      <c r="E63" s="17">
        <v>550</v>
      </c>
      <c r="F63" s="23" t="s">
        <v>171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>
        <v>550</v>
      </c>
      <c r="R63" s="19"/>
      <c r="S63" s="19"/>
      <c r="T63" s="19"/>
      <c r="U63" s="19"/>
      <c r="V63" s="19"/>
      <c r="W63" s="24">
        <f t="shared" si="0"/>
        <v>0</v>
      </c>
    </row>
    <row r="64" spans="1:23">
      <c r="A64" s="1">
        <v>77</v>
      </c>
      <c r="B64" s="5">
        <v>45699</v>
      </c>
      <c r="C64" s="8" t="s">
        <v>68</v>
      </c>
      <c r="E64" s="17">
        <v>510</v>
      </c>
      <c r="F64" s="2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>
        <v>510</v>
      </c>
      <c r="T64" s="19"/>
      <c r="U64" s="19"/>
      <c r="V64" s="19"/>
      <c r="W64" s="24">
        <f t="shared" si="0"/>
        <v>0</v>
      </c>
    </row>
    <row r="65" spans="1:24">
      <c r="A65" s="1">
        <v>79</v>
      </c>
      <c r="B65" s="5">
        <v>45699</v>
      </c>
      <c r="C65" s="8" t="s">
        <v>67</v>
      </c>
      <c r="E65" s="17">
        <v>3859</v>
      </c>
      <c r="F65" s="23" t="s">
        <v>165</v>
      </c>
      <c r="G65" s="19"/>
      <c r="H65" s="19"/>
      <c r="I65" s="19"/>
      <c r="J65" s="19"/>
      <c r="K65" s="19"/>
      <c r="L65" s="19"/>
      <c r="M65" s="19"/>
      <c r="N65" s="19">
        <v>3859.04</v>
      </c>
      <c r="O65" s="19"/>
      <c r="P65" s="19"/>
      <c r="Q65" s="19"/>
      <c r="R65" s="19"/>
      <c r="S65" s="19"/>
      <c r="T65" s="19"/>
      <c r="U65" s="19"/>
      <c r="V65" s="19">
        <v>-0.04</v>
      </c>
      <c r="W65" s="24">
        <f t="shared" si="0"/>
        <v>0</v>
      </c>
    </row>
    <row r="66" spans="1:24">
      <c r="A66" s="1">
        <v>80</v>
      </c>
      <c r="B66" s="5">
        <v>45699</v>
      </c>
      <c r="C66" s="8" t="s">
        <v>66</v>
      </c>
      <c r="E66" s="17">
        <v>169</v>
      </c>
      <c r="F66" s="2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>
        <v>169</v>
      </c>
      <c r="T66" s="19"/>
      <c r="U66" s="19"/>
      <c r="V66" s="19"/>
      <c r="W66" s="24">
        <f t="shared" si="0"/>
        <v>0</v>
      </c>
    </row>
    <row r="67" spans="1:24">
      <c r="A67" s="1">
        <v>82</v>
      </c>
      <c r="B67" s="5">
        <v>45699</v>
      </c>
      <c r="C67" s="8" t="s">
        <v>65</v>
      </c>
      <c r="E67" s="17">
        <v>66</v>
      </c>
      <c r="F67" s="23" t="s">
        <v>172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>
        <v>66</v>
      </c>
      <c r="R67" s="19"/>
      <c r="S67" s="19"/>
      <c r="T67" s="19"/>
      <c r="U67" s="19"/>
      <c r="V67" s="19"/>
      <c r="W67" s="24">
        <f t="shared" ref="W67:W130" si="1">E67-SUM(G67:V67)</f>
        <v>0</v>
      </c>
    </row>
    <row r="68" spans="1:24" ht="12.75" thickBot="1">
      <c r="A68" s="1">
        <v>83</v>
      </c>
      <c r="B68" s="6">
        <v>45699</v>
      </c>
      <c r="C68" s="10" t="s">
        <v>64</v>
      </c>
      <c r="D68" s="7"/>
      <c r="E68" s="18">
        <v>0.02</v>
      </c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>
        <v>0.02</v>
      </c>
      <c r="V68" s="26"/>
      <c r="W68" s="27">
        <f t="shared" si="1"/>
        <v>0</v>
      </c>
    </row>
    <row r="69" spans="1:24">
      <c r="A69" s="1">
        <v>84</v>
      </c>
      <c r="B69" s="5">
        <v>45700</v>
      </c>
      <c r="C69" s="8" t="s">
        <v>63</v>
      </c>
      <c r="E69" s="17">
        <v>65656</v>
      </c>
      <c r="F69" s="20" t="s">
        <v>165</v>
      </c>
      <c r="G69" s="21">
        <v>32778.35</v>
      </c>
      <c r="H69" s="21">
        <v>4699.05</v>
      </c>
      <c r="I69" s="21">
        <v>13033.01</v>
      </c>
      <c r="J69" s="21">
        <v>15146.14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>
        <v>-0.55000000000000004</v>
      </c>
      <c r="W69" s="22">
        <f t="shared" si="1"/>
        <v>0</v>
      </c>
    </row>
    <row r="70" spans="1:24">
      <c r="A70" s="1">
        <v>85</v>
      </c>
      <c r="B70" s="5">
        <v>45700</v>
      </c>
      <c r="C70" s="8" t="s">
        <v>62</v>
      </c>
      <c r="E70" s="17">
        <v>19033</v>
      </c>
      <c r="F70" s="23" t="s">
        <v>165</v>
      </c>
      <c r="G70" s="19"/>
      <c r="H70" s="19"/>
      <c r="I70" s="19"/>
      <c r="J70" s="19"/>
      <c r="K70" s="19">
        <v>19033.189999999999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>
        <v>-0.19</v>
      </c>
      <c r="W70" s="24">
        <f t="shared" si="1"/>
        <v>0</v>
      </c>
    </row>
    <row r="71" spans="1:24" ht="12.75" thickBot="1">
      <c r="A71" s="1">
        <v>86</v>
      </c>
      <c r="B71" s="6">
        <v>45700</v>
      </c>
      <c r="C71" s="10" t="s">
        <v>61</v>
      </c>
      <c r="D71" s="7"/>
      <c r="E71" s="18">
        <v>1404</v>
      </c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>
        <v>1404</v>
      </c>
      <c r="T71" s="26"/>
      <c r="U71" s="26"/>
      <c r="V71" s="26"/>
      <c r="W71" s="27">
        <f t="shared" si="1"/>
        <v>0</v>
      </c>
    </row>
    <row r="72" spans="1:24">
      <c r="A72" s="1">
        <v>90</v>
      </c>
      <c r="B72" s="3">
        <v>45701</v>
      </c>
      <c r="C72" s="9" t="s">
        <v>60</v>
      </c>
      <c r="D72" s="4"/>
      <c r="E72" s="16">
        <v>37221</v>
      </c>
      <c r="F72" s="20" t="s">
        <v>165</v>
      </c>
      <c r="G72" s="28">
        <v>19697.169999999998</v>
      </c>
      <c r="H72" s="29"/>
      <c r="I72" s="21">
        <v>9918.0499999999993</v>
      </c>
      <c r="J72" s="21">
        <v>7606.05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>
        <v>-0.27</v>
      </c>
      <c r="W72" s="22">
        <f>E72-SUM(G72:V72)</f>
        <v>0</v>
      </c>
      <c r="X72" s="15">
        <f>E72-SUM(G72:V72)</f>
        <v>0</v>
      </c>
    </row>
    <row r="73" spans="1:24">
      <c r="A73" s="1">
        <v>91</v>
      </c>
      <c r="B73" s="5">
        <v>45701</v>
      </c>
      <c r="C73" s="8" t="s">
        <v>59</v>
      </c>
      <c r="E73" s="17">
        <v>6047</v>
      </c>
      <c r="F73" s="23" t="s">
        <v>165</v>
      </c>
      <c r="G73" s="19"/>
      <c r="H73" s="19"/>
      <c r="I73" s="19"/>
      <c r="J73" s="19"/>
      <c r="K73" s="19">
        <v>6047.03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>
        <v>-0.03</v>
      </c>
      <c r="W73" s="24">
        <f t="shared" si="1"/>
        <v>0</v>
      </c>
    </row>
    <row r="74" spans="1:24">
      <c r="A74" s="1">
        <v>92</v>
      </c>
      <c r="B74" s="5">
        <v>45701</v>
      </c>
      <c r="C74" s="8" t="s">
        <v>58</v>
      </c>
      <c r="E74" s="17">
        <v>150</v>
      </c>
      <c r="F74" s="23" t="s">
        <v>170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>
        <v>150</v>
      </c>
      <c r="R74" s="19"/>
      <c r="S74" s="19"/>
      <c r="T74" s="19"/>
      <c r="U74" s="19"/>
      <c r="V74" s="19"/>
      <c r="W74" s="24">
        <f t="shared" si="1"/>
        <v>0</v>
      </c>
    </row>
    <row r="75" spans="1:24" ht="12.75" thickBot="1">
      <c r="A75" s="1">
        <v>94</v>
      </c>
      <c r="B75" s="6">
        <v>45701</v>
      </c>
      <c r="C75" s="13" t="s">
        <v>57</v>
      </c>
      <c r="D75" s="14"/>
      <c r="E75" s="18">
        <v>35000</v>
      </c>
      <c r="F75" s="25" t="s">
        <v>148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>
        <v>35000</v>
      </c>
      <c r="S75" s="26"/>
      <c r="T75" s="26"/>
      <c r="U75" s="26"/>
      <c r="V75" s="26"/>
      <c r="W75" s="27">
        <f t="shared" si="1"/>
        <v>0</v>
      </c>
    </row>
    <row r="76" spans="1:24">
      <c r="A76" s="1">
        <v>97</v>
      </c>
      <c r="B76" s="5">
        <v>45702</v>
      </c>
      <c r="C76" s="8" t="s">
        <v>56</v>
      </c>
      <c r="E76" s="17">
        <v>306.85000000000002</v>
      </c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>
        <v>306.85000000000002</v>
      </c>
      <c r="U76" s="21"/>
      <c r="V76" s="21"/>
      <c r="W76" s="22">
        <f t="shared" si="1"/>
        <v>0</v>
      </c>
    </row>
    <row r="77" spans="1:24">
      <c r="A77" s="1">
        <v>99</v>
      </c>
      <c r="B77" s="5">
        <v>45702</v>
      </c>
      <c r="C77" s="8" t="s">
        <v>55</v>
      </c>
      <c r="E77" s="17">
        <v>49328</v>
      </c>
      <c r="F77" s="23" t="s">
        <v>165</v>
      </c>
      <c r="G77" s="30">
        <v>19027.18</v>
      </c>
      <c r="H77" s="19">
        <v>2310.0100000000002</v>
      </c>
      <c r="I77" s="30">
        <v>10928.1</v>
      </c>
      <c r="J77" s="19">
        <v>17062.080000000002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>
        <v>0.63</v>
      </c>
      <c r="W77" s="24">
        <f t="shared" si="1"/>
        <v>0</v>
      </c>
    </row>
    <row r="78" spans="1:24">
      <c r="A78" s="1">
        <v>100</v>
      </c>
      <c r="B78" s="5">
        <v>45702</v>
      </c>
      <c r="C78" s="8" t="s">
        <v>54</v>
      </c>
      <c r="E78" s="17">
        <v>4398</v>
      </c>
      <c r="F78" s="23" t="s">
        <v>165</v>
      </c>
      <c r="G78" s="19"/>
      <c r="H78" s="19"/>
      <c r="I78" s="19"/>
      <c r="J78" s="19"/>
      <c r="K78" s="19">
        <v>4398.0200000000004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>
        <v>-0.02</v>
      </c>
      <c r="W78" s="24">
        <f t="shared" si="1"/>
        <v>0</v>
      </c>
    </row>
    <row r="79" spans="1:24">
      <c r="A79" s="1">
        <v>101</v>
      </c>
      <c r="B79" s="5">
        <v>45702</v>
      </c>
      <c r="C79" s="8" t="s">
        <v>53</v>
      </c>
      <c r="E79" s="17">
        <v>3738</v>
      </c>
      <c r="F79" s="23" t="s">
        <v>168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>
        <v>3738</v>
      </c>
      <c r="R79" s="19"/>
      <c r="S79" s="19"/>
      <c r="T79" s="19"/>
      <c r="U79" s="19"/>
      <c r="V79" s="19"/>
      <c r="W79" s="24">
        <f t="shared" si="1"/>
        <v>0</v>
      </c>
    </row>
    <row r="80" spans="1:24" ht="12.75" thickBot="1">
      <c r="A80" s="1">
        <v>102</v>
      </c>
      <c r="B80" s="6">
        <v>45702</v>
      </c>
      <c r="C80" s="10" t="s">
        <v>52</v>
      </c>
      <c r="D80" s="7"/>
      <c r="E80" s="18">
        <v>24380</v>
      </c>
      <c r="F80" s="25" t="s">
        <v>169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>
        <f>19485+4895</f>
        <v>24380</v>
      </c>
      <c r="R80" s="26"/>
      <c r="S80" s="26"/>
      <c r="T80" s="26"/>
      <c r="U80" s="26"/>
      <c r="V80" s="26"/>
      <c r="W80" s="27">
        <f t="shared" si="1"/>
        <v>0</v>
      </c>
    </row>
    <row r="81" spans="1:23">
      <c r="A81" s="1">
        <v>105</v>
      </c>
      <c r="B81" s="5">
        <v>45703</v>
      </c>
      <c r="C81" s="8" t="s">
        <v>51</v>
      </c>
      <c r="E81" s="17">
        <v>96522</v>
      </c>
      <c r="F81" s="20" t="s">
        <v>165</v>
      </c>
      <c r="G81" s="21">
        <v>25496.33</v>
      </c>
      <c r="H81" s="21">
        <v>39418.120000000003</v>
      </c>
      <c r="I81" s="21">
        <v>11302.12</v>
      </c>
      <c r="J81" s="21">
        <v>20306.150000000001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>
        <v>-0.72</v>
      </c>
      <c r="W81" s="22">
        <f t="shared" si="1"/>
        <v>0</v>
      </c>
    </row>
    <row r="82" spans="1:23">
      <c r="A82" s="1">
        <v>106</v>
      </c>
      <c r="B82" s="5">
        <v>45703</v>
      </c>
      <c r="C82" s="8" t="s">
        <v>50</v>
      </c>
      <c r="E82" s="17">
        <v>1072</v>
      </c>
      <c r="F82" s="2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>
        <v>1072</v>
      </c>
      <c r="T82" s="19"/>
      <c r="U82" s="19"/>
      <c r="V82" s="19"/>
      <c r="W82" s="24">
        <f t="shared" si="1"/>
        <v>0</v>
      </c>
    </row>
    <row r="83" spans="1:23">
      <c r="A83" s="1">
        <v>107</v>
      </c>
      <c r="B83" s="5">
        <v>45703</v>
      </c>
      <c r="C83" s="8" t="s">
        <v>49</v>
      </c>
      <c r="E83" s="17">
        <v>130</v>
      </c>
      <c r="F83" s="23" t="s">
        <v>165</v>
      </c>
      <c r="G83" s="19">
        <v>130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4">
        <f t="shared" si="1"/>
        <v>0</v>
      </c>
    </row>
    <row r="84" spans="1:23">
      <c r="A84" s="1">
        <v>108</v>
      </c>
      <c r="B84" s="5">
        <v>45703</v>
      </c>
      <c r="C84" s="8" t="s">
        <v>48</v>
      </c>
      <c r="E84" s="17">
        <v>129</v>
      </c>
      <c r="F84" s="23" t="s">
        <v>165</v>
      </c>
      <c r="G84" s="19">
        <v>129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4">
        <f t="shared" si="1"/>
        <v>0</v>
      </c>
    </row>
    <row r="85" spans="1:23">
      <c r="A85" s="1">
        <v>109</v>
      </c>
      <c r="B85" s="5">
        <v>45703</v>
      </c>
      <c r="C85" s="8" t="s">
        <v>47</v>
      </c>
      <c r="E85" s="17">
        <v>910</v>
      </c>
      <c r="F85" s="23" t="s">
        <v>165</v>
      </c>
      <c r="G85" s="19"/>
      <c r="H85" s="19"/>
      <c r="I85" s="19"/>
      <c r="J85" s="19"/>
      <c r="K85" s="19"/>
      <c r="L85" s="19"/>
      <c r="M85" s="19"/>
      <c r="N85" s="19">
        <v>910</v>
      </c>
      <c r="O85" s="19"/>
      <c r="P85" s="19"/>
      <c r="Q85" s="19"/>
      <c r="R85" s="19"/>
      <c r="S85" s="19"/>
      <c r="T85" s="19"/>
      <c r="U85" s="19"/>
      <c r="V85" s="19"/>
      <c r="W85" s="24">
        <f t="shared" si="1"/>
        <v>0</v>
      </c>
    </row>
    <row r="86" spans="1:23">
      <c r="A86" s="1">
        <v>111</v>
      </c>
      <c r="B86" s="5">
        <v>45703</v>
      </c>
      <c r="C86" s="11" t="s">
        <v>46</v>
      </c>
      <c r="D86" s="12"/>
      <c r="E86" s="17">
        <v>25000</v>
      </c>
      <c r="F86" s="23" t="s">
        <v>148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>
        <v>25000</v>
      </c>
      <c r="S86" s="19"/>
      <c r="T86" s="19"/>
      <c r="U86" s="19"/>
      <c r="V86" s="19"/>
      <c r="W86" s="24">
        <f t="shared" si="1"/>
        <v>0</v>
      </c>
    </row>
    <row r="87" spans="1:23">
      <c r="A87" s="1">
        <v>114</v>
      </c>
      <c r="B87" s="5">
        <v>45703</v>
      </c>
      <c r="C87" s="8" t="s">
        <v>45</v>
      </c>
      <c r="E87" s="17">
        <v>4947</v>
      </c>
      <c r="F87" s="23" t="s">
        <v>165</v>
      </c>
      <c r="G87" s="19"/>
      <c r="H87" s="19"/>
      <c r="I87" s="19"/>
      <c r="J87" s="19"/>
      <c r="K87" s="19">
        <v>4947.04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>
        <v>-0.04</v>
      </c>
      <c r="W87" s="24">
        <f t="shared" si="1"/>
        <v>0</v>
      </c>
    </row>
    <row r="88" spans="1:23" ht="12.75" thickBot="1">
      <c r="A88" s="1">
        <v>115</v>
      </c>
      <c r="B88" s="6">
        <v>45703</v>
      </c>
      <c r="C88" s="10" t="s">
        <v>44</v>
      </c>
      <c r="D88" s="7"/>
      <c r="E88" s="18">
        <v>90</v>
      </c>
      <c r="F88" s="25" t="s">
        <v>167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>
        <v>90</v>
      </c>
      <c r="R88" s="26"/>
      <c r="S88" s="26"/>
      <c r="T88" s="26"/>
      <c r="U88" s="26"/>
      <c r="V88" s="26"/>
      <c r="W88" s="27">
        <f t="shared" si="1"/>
        <v>0</v>
      </c>
    </row>
    <row r="89" spans="1:23">
      <c r="A89" s="1">
        <v>116</v>
      </c>
      <c r="B89" s="3">
        <v>45705</v>
      </c>
      <c r="C89" s="9" t="s">
        <v>43</v>
      </c>
      <c r="D89" s="4"/>
      <c r="E89" s="16">
        <v>3499</v>
      </c>
      <c r="F89" s="20" t="s">
        <v>165</v>
      </c>
      <c r="G89" s="21"/>
      <c r="H89" s="21"/>
      <c r="I89" s="21"/>
      <c r="J89" s="21"/>
      <c r="K89" s="21">
        <v>3499.01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>
        <v>-0.01</v>
      </c>
      <c r="W89" s="22">
        <f t="shared" si="1"/>
        <v>0</v>
      </c>
    </row>
    <row r="90" spans="1:23">
      <c r="A90" s="1">
        <v>120</v>
      </c>
      <c r="B90" s="5">
        <v>45705</v>
      </c>
      <c r="C90" s="8" t="s">
        <v>42</v>
      </c>
      <c r="E90" s="17">
        <v>65265</v>
      </c>
      <c r="F90" s="23" t="s">
        <v>165</v>
      </c>
      <c r="G90" s="19">
        <v>23161.17</v>
      </c>
      <c r="H90" s="19">
        <v>5275.02</v>
      </c>
      <c r="I90" s="19">
        <v>17686.11</v>
      </c>
      <c r="J90" s="19">
        <v>19151.18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>
        <v>-8.48</v>
      </c>
      <c r="W90" s="24">
        <f t="shared" si="1"/>
        <v>0</v>
      </c>
    </row>
    <row r="91" spans="1:23">
      <c r="A91" s="1">
        <v>121</v>
      </c>
      <c r="B91" s="5">
        <v>45705</v>
      </c>
      <c r="C91" s="8" t="s">
        <v>41</v>
      </c>
      <c r="E91" s="17">
        <v>61614</v>
      </c>
      <c r="F91" s="23" t="s">
        <v>165</v>
      </c>
      <c r="G91" s="19">
        <v>20595.21</v>
      </c>
      <c r="H91" s="19">
        <v>14834.12</v>
      </c>
      <c r="I91" s="19">
        <v>12501.22</v>
      </c>
      <c r="J91" s="19">
        <v>13687.06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>
        <v>-3.61</v>
      </c>
      <c r="W91" s="24">
        <f t="shared" si="1"/>
        <v>0</v>
      </c>
    </row>
    <row r="92" spans="1:23">
      <c r="A92" s="1">
        <v>122</v>
      </c>
      <c r="B92" s="5">
        <v>45705</v>
      </c>
      <c r="C92" s="8" t="s">
        <v>40</v>
      </c>
      <c r="E92" s="17">
        <v>23983</v>
      </c>
      <c r="F92" s="23" t="s">
        <v>165</v>
      </c>
      <c r="G92" s="19"/>
      <c r="H92" s="19"/>
      <c r="I92" s="19"/>
      <c r="J92" s="19"/>
      <c r="K92" s="19">
        <v>23983.08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>
        <v>-0.08</v>
      </c>
      <c r="W92" s="24">
        <f t="shared" si="1"/>
        <v>0</v>
      </c>
    </row>
    <row r="93" spans="1:23">
      <c r="A93" s="1">
        <v>123</v>
      </c>
      <c r="B93" s="5">
        <v>45705</v>
      </c>
      <c r="C93" s="8" t="s">
        <v>39</v>
      </c>
      <c r="E93" s="17">
        <v>5567</v>
      </c>
      <c r="F93" s="23" t="s">
        <v>165</v>
      </c>
      <c r="G93" s="19"/>
      <c r="H93" s="19"/>
      <c r="I93" s="19"/>
      <c r="J93" s="19"/>
      <c r="K93" s="19">
        <v>5567.03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>
        <v>-0.03</v>
      </c>
      <c r="W93" s="24">
        <f t="shared" si="1"/>
        <v>0</v>
      </c>
    </row>
    <row r="94" spans="1:23">
      <c r="A94" s="1">
        <v>124</v>
      </c>
      <c r="B94" s="5">
        <v>45705</v>
      </c>
      <c r="C94" s="8" t="s">
        <v>38</v>
      </c>
      <c r="E94" s="17">
        <v>1530</v>
      </c>
      <c r="F94" s="2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>
        <v>1530</v>
      </c>
      <c r="T94" s="19"/>
      <c r="U94" s="19"/>
      <c r="V94" s="19"/>
      <c r="W94" s="24">
        <f t="shared" si="1"/>
        <v>0</v>
      </c>
    </row>
    <row r="95" spans="1:23" ht="12.75" thickBot="1">
      <c r="A95" s="1">
        <v>125</v>
      </c>
      <c r="B95" s="6">
        <v>45705</v>
      </c>
      <c r="C95" s="10" t="s">
        <v>37</v>
      </c>
      <c r="D95" s="7"/>
      <c r="E95" s="18">
        <v>359</v>
      </c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>
        <v>359</v>
      </c>
      <c r="T95" s="26"/>
      <c r="U95" s="26"/>
      <c r="V95" s="26"/>
      <c r="W95" s="27">
        <f t="shared" si="1"/>
        <v>0</v>
      </c>
    </row>
    <row r="96" spans="1:23">
      <c r="A96" s="1">
        <v>128</v>
      </c>
      <c r="B96" s="5">
        <v>45706</v>
      </c>
      <c r="C96" s="8" t="s">
        <v>36</v>
      </c>
      <c r="E96" s="17">
        <v>57120</v>
      </c>
      <c r="F96" s="20" t="s">
        <v>165</v>
      </c>
      <c r="G96" s="21">
        <v>20476.240000000002</v>
      </c>
      <c r="H96" s="21">
        <v>3337.02</v>
      </c>
      <c r="I96" s="21">
        <v>16404.16</v>
      </c>
      <c r="J96" s="21">
        <v>16903.2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>
        <v>-0.62</v>
      </c>
      <c r="W96" s="22">
        <f t="shared" si="1"/>
        <v>0</v>
      </c>
    </row>
    <row r="97" spans="1:23">
      <c r="A97" s="1">
        <v>129</v>
      </c>
      <c r="B97" s="5">
        <v>45706</v>
      </c>
      <c r="C97" s="8" t="s">
        <v>35</v>
      </c>
      <c r="E97" s="17">
        <v>1280</v>
      </c>
      <c r="F97" s="23" t="s">
        <v>165</v>
      </c>
      <c r="G97" s="19"/>
      <c r="H97" s="19"/>
      <c r="I97" s="19"/>
      <c r="J97" s="19"/>
      <c r="K97" s="19">
        <v>1280.03</v>
      </c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>
        <v>-0.03</v>
      </c>
      <c r="W97" s="24">
        <f t="shared" si="1"/>
        <v>0</v>
      </c>
    </row>
    <row r="98" spans="1:23" ht="12.75" thickBot="1">
      <c r="A98" s="1">
        <v>130</v>
      </c>
      <c r="B98" s="6">
        <v>45706</v>
      </c>
      <c r="C98" s="10" t="s">
        <v>34</v>
      </c>
      <c r="D98" s="7"/>
      <c r="E98" s="18">
        <v>266</v>
      </c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>
        <v>266</v>
      </c>
      <c r="T98" s="26"/>
      <c r="U98" s="26"/>
      <c r="V98" s="26"/>
      <c r="W98" s="27">
        <f t="shared" si="1"/>
        <v>0</v>
      </c>
    </row>
    <row r="99" spans="1:23">
      <c r="A99" s="1">
        <v>133</v>
      </c>
      <c r="B99" s="5">
        <v>45707</v>
      </c>
      <c r="C99" s="8" t="s">
        <v>33</v>
      </c>
      <c r="E99" s="17">
        <v>46582</v>
      </c>
      <c r="F99" s="20" t="s">
        <v>165</v>
      </c>
      <c r="G99" s="21">
        <v>25354.22</v>
      </c>
      <c r="H99" s="21">
        <v>6116.06</v>
      </c>
      <c r="I99" s="21">
        <v>6376.07</v>
      </c>
      <c r="J99" s="21">
        <v>8754.09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>
        <v>-18.440000000000001</v>
      </c>
      <c r="W99" s="22">
        <f t="shared" si="1"/>
        <v>0</v>
      </c>
    </row>
    <row r="100" spans="1:23">
      <c r="A100" s="1">
        <v>134</v>
      </c>
      <c r="B100" s="5">
        <v>45707</v>
      </c>
      <c r="C100" s="8" t="s">
        <v>32</v>
      </c>
      <c r="E100" s="17">
        <v>5492</v>
      </c>
      <c r="F100" s="23" t="s">
        <v>165</v>
      </c>
      <c r="G100" s="19"/>
      <c r="H100" s="19"/>
      <c r="I100" s="19"/>
      <c r="J100" s="19"/>
      <c r="K100" s="19">
        <v>5459.02</v>
      </c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>
        <v>32.979999999999997</v>
      </c>
      <c r="W100" s="24">
        <f t="shared" si="1"/>
        <v>0</v>
      </c>
    </row>
    <row r="101" spans="1:23">
      <c r="A101" s="1">
        <v>135</v>
      </c>
      <c r="B101" s="5">
        <v>45707</v>
      </c>
      <c r="C101" s="8" t="s">
        <v>31</v>
      </c>
      <c r="E101" s="17">
        <v>2309</v>
      </c>
      <c r="F101" s="2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>
        <v>2309</v>
      </c>
      <c r="T101" s="19"/>
      <c r="U101" s="19"/>
      <c r="V101" s="19"/>
      <c r="W101" s="24">
        <f t="shared" si="1"/>
        <v>0</v>
      </c>
    </row>
    <row r="102" spans="1:23" ht="12.75" thickBot="1">
      <c r="A102" s="1">
        <v>136</v>
      </c>
      <c r="B102" s="6">
        <v>45707</v>
      </c>
      <c r="C102" s="10" t="s">
        <v>30</v>
      </c>
      <c r="D102" s="7"/>
      <c r="E102" s="18">
        <v>784</v>
      </c>
      <c r="F102" s="25" t="s">
        <v>165</v>
      </c>
      <c r="G102" s="26"/>
      <c r="H102" s="26"/>
      <c r="I102" s="26"/>
      <c r="J102" s="26"/>
      <c r="K102" s="26"/>
      <c r="L102" s="26"/>
      <c r="M102" s="26">
        <v>784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7">
        <f t="shared" si="1"/>
        <v>0</v>
      </c>
    </row>
    <row r="103" spans="1:23">
      <c r="A103" s="1">
        <v>137</v>
      </c>
      <c r="B103" s="5">
        <v>45708</v>
      </c>
      <c r="C103" s="8" t="s">
        <v>29</v>
      </c>
      <c r="E103" s="17">
        <v>38254</v>
      </c>
      <c r="F103" s="20" t="s">
        <v>165</v>
      </c>
      <c r="G103" s="21">
        <v>21459.21</v>
      </c>
      <c r="H103" s="21">
        <v>5594.04</v>
      </c>
      <c r="I103" s="21">
        <v>3754.05</v>
      </c>
      <c r="J103" s="21">
        <v>7447.11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>
        <v>-0.41</v>
      </c>
      <c r="W103" s="22">
        <f t="shared" si="1"/>
        <v>0</v>
      </c>
    </row>
    <row r="104" spans="1:23">
      <c r="A104" s="1">
        <v>138</v>
      </c>
      <c r="B104" s="5">
        <v>45708</v>
      </c>
      <c r="C104" s="8" t="s">
        <v>28</v>
      </c>
      <c r="E104" s="17">
        <v>21215</v>
      </c>
      <c r="F104" s="23" t="s">
        <v>165</v>
      </c>
      <c r="G104" s="19"/>
      <c r="H104" s="19"/>
      <c r="I104" s="19"/>
      <c r="J104" s="19"/>
      <c r="K104" s="19">
        <v>21215.05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>
        <v>-0.05</v>
      </c>
      <c r="W104" s="24">
        <f t="shared" si="1"/>
        <v>0</v>
      </c>
    </row>
    <row r="105" spans="1:23">
      <c r="A105" s="1">
        <v>139</v>
      </c>
      <c r="B105" s="5">
        <v>45708</v>
      </c>
      <c r="C105" s="8" t="s">
        <v>27</v>
      </c>
      <c r="E105" s="17">
        <v>2880</v>
      </c>
      <c r="F105" s="23" t="s">
        <v>165</v>
      </c>
      <c r="G105" s="19"/>
      <c r="H105" s="19"/>
      <c r="I105" s="19"/>
      <c r="J105" s="19"/>
      <c r="K105" s="19"/>
      <c r="L105" s="19"/>
      <c r="M105" s="19"/>
      <c r="N105" s="19">
        <v>2880.04</v>
      </c>
      <c r="O105" s="19"/>
      <c r="P105" s="19"/>
      <c r="Q105" s="19"/>
      <c r="R105" s="19"/>
      <c r="S105" s="19"/>
      <c r="T105" s="19"/>
      <c r="U105" s="19"/>
      <c r="V105" s="19">
        <v>-0.04</v>
      </c>
      <c r="W105" s="24">
        <f t="shared" si="1"/>
        <v>0</v>
      </c>
    </row>
    <row r="106" spans="1:23">
      <c r="A106" s="1">
        <v>140</v>
      </c>
      <c r="B106" s="5">
        <v>45708</v>
      </c>
      <c r="C106" s="8" t="s">
        <v>26</v>
      </c>
      <c r="E106" s="17">
        <v>960</v>
      </c>
      <c r="F106" s="2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>
        <v>960</v>
      </c>
      <c r="T106" s="19"/>
      <c r="U106" s="19"/>
      <c r="V106" s="19"/>
      <c r="W106" s="24">
        <f t="shared" si="1"/>
        <v>0</v>
      </c>
    </row>
    <row r="107" spans="1:23">
      <c r="A107" s="1">
        <v>141</v>
      </c>
      <c r="B107" s="5">
        <v>45708</v>
      </c>
      <c r="C107" s="8" t="s">
        <v>25</v>
      </c>
      <c r="E107" s="17">
        <v>170</v>
      </c>
      <c r="F107" s="2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>
        <v>170</v>
      </c>
      <c r="T107" s="19"/>
      <c r="U107" s="19"/>
      <c r="V107" s="19"/>
      <c r="W107" s="24">
        <f t="shared" si="1"/>
        <v>0</v>
      </c>
    </row>
    <row r="108" spans="1:23" ht="12.75" thickBot="1">
      <c r="A108" s="1">
        <v>142</v>
      </c>
      <c r="B108" s="6">
        <v>45708</v>
      </c>
      <c r="C108" s="10" t="s">
        <v>24</v>
      </c>
      <c r="D108" s="7"/>
      <c r="E108" s="18">
        <v>677</v>
      </c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>
        <v>677</v>
      </c>
      <c r="T108" s="26"/>
      <c r="U108" s="26"/>
      <c r="V108" s="26"/>
      <c r="W108" s="27">
        <f t="shared" si="1"/>
        <v>0</v>
      </c>
    </row>
    <row r="109" spans="1:23">
      <c r="A109" s="1">
        <v>145</v>
      </c>
      <c r="B109" s="3">
        <v>45709</v>
      </c>
      <c r="C109" s="9" t="s">
        <v>23</v>
      </c>
      <c r="D109" s="4"/>
      <c r="E109" s="16">
        <v>43421</v>
      </c>
      <c r="F109" s="20" t="s">
        <v>165</v>
      </c>
      <c r="G109" s="28">
        <v>21755.09</v>
      </c>
      <c r="H109" s="29">
        <v>6096.07</v>
      </c>
      <c r="I109" s="21">
        <v>1665.04</v>
      </c>
      <c r="J109" s="21">
        <v>13905.18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>
        <v>-0.38</v>
      </c>
      <c r="W109" s="22">
        <f t="shared" si="1"/>
        <v>0</v>
      </c>
    </row>
    <row r="110" spans="1:23" ht="12.75" thickBot="1">
      <c r="A110" s="1">
        <v>146</v>
      </c>
      <c r="B110" s="6">
        <v>45709</v>
      </c>
      <c r="C110" s="10" t="s">
        <v>22</v>
      </c>
      <c r="D110" s="7"/>
      <c r="E110" s="18">
        <v>11306</v>
      </c>
      <c r="F110" s="25" t="s">
        <v>165</v>
      </c>
      <c r="G110" s="26"/>
      <c r="H110" s="26"/>
      <c r="I110" s="26"/>
      <c r="J110" s="26"/>
      <c r="K110" s="26">
        <v>11306.05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>
        <v>-0.05</v>
      </c>
      <c r="W110" s="27">
        <f t="shared" si="1"/>
        <v>0</v>
      </c>
    </row>
    <row r="111" spans="1:23">
      <c r="A111" s="1">
        <v>150</v>
      </c>
      <c r="B111" s="5">
        <v>45710</v>
      </c>
      <c r="C111" s="8" t="s">
        <v>21</v>
      </c>
      <c r="E111" s="17">
        <v>6528</v>
      </c>
      <c r="F111" s="20" t="s">
        <v>165</v>
      </c>
      <c r="G111" s="21"/>
      <c r="H111" s="21"/>
      <c r="I111" s="21"/>
      <c r="J111" s="21"/>
      <c r="K111" s="21">
        <v>6528.02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>
        <v>-0.02</v>
      </c>
      <c r="W111" s="22">
        <f t="shared" si="1"/>
        <v>0</v>
      </c>
    </row>
    <row r="112" spans="1:23">
      <c r="A112" s="1">
        <v>151</v>
      </c>
      <c r="B112" s="5">
        <v>45710</v>
      </c>
      <c r="C112" s="8" t="s">
        <v>20</v>
      </c>
      <c r="E112" s="17">
        <v>48163</v>
      </c>
      <c r="F112" s="23" t="s">
        <v>165</v>
      </c>
      <c r="G112" s="19">
        <v>21722.240000000002</v>
      </c>
      <c r="H112" s="19">
        <f>10736.14+100</f>
        <v>10836.14</v>
      </c>
      <c r="I112" s="19">
        <v>3648.05</v>
      </c>
      <c r="J112" s="19">
        <f>11907.11+50</f>
        <v>11957.11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>
        <v>-0.54</v>
      </c>
      <c r="W112" s="24">
        <f t="shared" si="1"/>
        <v>0</v>
      </c>
    </row>
    <row r="113" spans="1:23" ht="12.75" thickBot="1">
      <c r="A113" s="1">
        <v>152</v>
      </c>
      <c r="B113" s="6">
        <v>45710</v>
      </c>
      <c r="C113" s="10" t="s">
        <v>19</v>
      </c>
      <c r="D113" s="7"/>
      <c r="E113" s="18">
        <v>1688</v>
      </c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>
        <v>1688</v>
      </c>
      <c r="T113" s="26"/>
      <c r="U113" s="26"/>
      <c r="V113" s="26"/>
      <c r="W113" s="27">
        <f t="shared" si="1"/>
        <v>0</v>
      </c>
    </row>
    <row r="114" spans="1:23">
      <c r="A114" s="1">
        <v>153</v>
      </c>
      <c r="B114" s="5">
        <v>45712</v>
      </c>
      <c r="C114" s="8" t="s">
        <v>18</v>
      </c>
      <c r="E114" s="17">
        <v>4500</v>
      </c>
      <c r="F114" s="20" t="s">
        <v>166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>
        <v>4500</v>
      </c>
      <c r="R114" s="21"/>
      <c r="S114" s="21"/>
      <c r="T114" s="21"/>
      <c r="U114" s="21"/>
      <c r="V114" s="21"/>
      <c r="W114" s="22">
        <f t="shared" si="1"/>
        <v>0</v>
      </c>
    </row>
    <row r="115" spans="1:23">
      <c r="A115" s="1">
        <v>154</v>
      </c>
      <c r="B115" s="5">
        <v>45712</v>
      </c>
      <c r="C115" s="8" t="s">
        <v>17</v>
      </c>
      <c r="E115" s="17">
        <v>53903</v>
      </c>
      <c r="F115" s="23" t="s">
        <v>165</v>
      </c>
      <c r="G115" s="19">
        <v>23691.13</v>
      </c>
      <c r="H115" s="19">
        <v>12808.05</v>
      </c>
      <c r="I115" s="19">
        <v>9989.1299999999992</v>
      </c>
      <c r="J115" s="19">
        <v>7415.07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>
        <v>-0.38</v>
      </c>
      <c r="W115" s="24">
        <f t="shared" si="1"/>
        <v>0</v>
      </c>
    </row>
    <row r="116" spans="1:23">
      <c r="A116" s="1">
        <v>155</v>
      </c>
      <c r="B116" s="5">
        <v>45712</v>
      </c>
      <c r="C116" s="8" t="s">
        <v>16</v>
      </c>
      <c r="E116" s="17">
        <v>73507</v>
      </c>
      <c r="F116" s="23" t="s">
        <v>165</v>
      </c>
      <c r="G116" s="19">
        <v>31577.200000000001</v>
      </c>
      <c r="H116" s="19">
        <v>12856.1</v>
      </c>
      <c r="I116" s="19">
        <v>12892.1</v>
      </c>
      <c r="J116" s="19">
        <v>16182.12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>
        <v>-0.52</v>
      </c>
      <c r="W116" s="24">
        <f t="shared" si="1"/>
        <v>0</v>
      </c>
    </row>
    <row r="117" spans="1:23">
      <c r="A117" s="1">
        <v>156</v>
      </c>
      <c r="B117" s="5">
        <v>45712</v>
      </c>
      <c r="C117" s="8" t="s">
        <v>15</v>
      </c>
      <c r="E117" s="17">
        <v>2411</v>
      </c>
      <c r="F117" s="2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>
        <v>2411</v>
      </c>
      <c r="T117" s="19"/>
      <c r="U117" s="19"/>
      <c r="V117" s="19"/>
      <c r="W117" s="24">
        <f t="shared" si="1"/>
        <v>0</v>
      </c>
    </row>
    <row r="118" spans="1:23">
      <c r="A118" s="1">
        <v>157</v>
      </c>
      <c r="B118" s="5">
        <v>45712</v>
      </c>
      <c r="C118" s="8" t="s">
        <v>14</v>
      </c>
      <c r="E118" s="17">
        <v>1041</v>
      </c>
      <c r="F118" s="2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>
        <v>1041</v>
      </c>
      <c r="T118" s="19"/>
      <c r="U118" s="19"/>
      <c r="V118" s="19"/>
      <c r="W118" s="24">
        <f t="shared" si="1"/>
        <v>0</v>
      </c>
    </row>
    <row r="119" spans="1:23">
      <c r="A119" s="1">
        <v>158</v>
      </c>
      <c r="B119" s="5">
        <v>45712</v>
      </c>
      <c r="C119" s="8" t="s">
        <v>13</v>
      </c>
      <c r="E119" s="17">
        <v>4697</v>
      </c>
      <c r="F119" s="23" t="s">
        <v>165</v>
      </c>
      <c r="G119" s="19"/>
      <c r="H119" s="19"/>
      <c r="I119" s="19"/>
      <c r="J119" s="19"/>
      <c r="K119" s="19">
        <v>4697.05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>
        <v>-0.05</v>
      </c>
      <c r="W119" s="24">
        <f t="shared" si="1"/>
        <v>0</v>
      </c>
    </row>
    <row r="120" spans="1:23" ht="12.75" thickBot="1">
      <c r="A120" s="1">
        <v>159</v>
      </c>
      <c r="B120" s="6">
        <v>45712</v>
      </c>
      <c r="C120" s="10" t="s">
        <v>12</v>
      </c>
      <c r="D120" s="7"/>
      <c r="E120" s="18">
        <v>12619</v>
      </c>
      <c r="F120" s="25" t="s">
        <v>165</v>
      </c>
      <c r="G120" s="26"/>
      <c r="H120" s="26"/>
      <c r="I120" s="26"/>
      <c r="J120" s="26"/>
      <c r="K120" s="26">
        <v>12619.03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>
        <v>-0.03</v>
      </c>
      <c r="W120" s="27">
        <f t="shared" si="1"/>
        <v>0</v>
      </c>
    </row>
    <row r="121" spans="1:23">
      <c r="A121" s="1">
        <v>163</v>
      </c>
      <c r="B121" s="5">
        <v>45713</v>
      </c>
      <c r="C121" s="8" t="s">
        <v>11</v>
      </c>
      <c r="E121" s="17">
        <v>40661</v>
      </c>
      <c r="F121" s="20" t="s">
        <v>165</v>
      </c>
      <c r="G121" s="21">
        <v>22711.17</v>
      </c>
      <c r="H121" s="21">
        <v>4316.03</v>
      </c>
      <c r="I121" s="21">
        <v>4078.02</v>
      </c>
      <c r="J121" s="21">
        <v>9556.08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>
        <v>-0.3</v>
      </c>
      <c r="W121" s="22">
        <f t="shared" si="1"/>
        <v>0</v>
      </c>
    </row>
    <row r="122" spans="1:23">
      <c r="A122" s="1">
        <v>164</v>
      </c>
      <c r="B122" s="5">
        <v>45713</v>
      </c>
      <c r="C122" s="8" t="s">
        <v>10</v>
      </c>
      <c r="E122" s="17">
        <v>3975</v>
      </c>
      <c r="F122" s="23" t="s">
        <v>165</v>
      </c>
      <c r="G122" s="19"/>
      <c r="H122" s="19"/>
      <c r="I122" s="19"/>
      <c r="J122" s="19"/>
      <c r="K122" s="19">
        <v>3975.02</v>
      </c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>
        <v>-0.02</v>
      </c>
      <c r="W122" s="24">
        <f t="shared" si="1"/>
        <v>0</v>
      </c>
    </row>
    <row r="123" spans="1:23">
      <c r="A123" s="1">
        <v>165</v>
      </c>
      <c r="B123" s="5">
        <v>45713</v>
      </c>
      <c r="C123" s="8" t="s">
        <v>9</v>
      </c>
      <c r="E123" s="17">
        <v>1468</v>
      </c>
      <c r="F123" s="23" t="s">
        <v>165</v>
      </c>
      <c r="G123" s="19"/>
      <c r="H123" s="19"/>
      <c r="I123" s="19"/>
      <c r="J123" s="19"/>
      <c r="K123" s="19"/>
      <c r="L123" s="19"/>
      <c r="M123" s="19"/>
      <c r="N123" s="19">
        <v>1468</v>
      </c>
      <c r="O123" s="19"/>
      <c r="P123" s="19"/>
      <c r="Q123" s="19"/>
      <c r="R123" s="19"/>
      <c r="S123" s="19"/>
      <c r="T123" s="19"/>
      <c r="U123" s="19"/>
      <c r="V123" s="19"/>
      <c r="W123" s="24">
        <f t="shared" si="1"/>
        <v>0</v>
      </c>
    </row>
    <row r="124" spans="1:23">
      <c r="A124" s="1">
        <v>166</v>
      </c>
      <c r="B124" s="5">
        <v>45713</v>
      </c>
      <c r="C124" s="8" t="s">
        <v>8</v>
      </c>
      <c r="E124" s="17">
        <v>1959</v>
      </c>
      <c r="F124" s="2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>
        <v>1959</v>
      </c>
      <c r="T124" s="19"/>
      <c r="U124" s="19"/>
      <c r="V124" s="19"/>
      <c r="W124" s="24">
        <f t="shared" si="1"/>
        <v>0</v>
      </c>
    </row>
    <row r="125" spans="1:23">
      <c r="A125" s="1">
        <v>167</v>
      </c>
      <c r="B125" s="5">
        <v>45713</v>
      </c>
      <c r="C125" s="8" t="s">
        <v>7</v>
      </c>
      <c r="E125" s="17">
        <v>1813</v>
      </c>
      <c r="F125" s="2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>
        <v>1813</v>
      </c>
      <c r="T125" s="19"/>
      <c r="U125" s="19"/>
      <c r="V125" s="19"/>
      <c r="W125" s="24">
        <f t="shared" si="1"/>
        <v>0</v>
      </c>
    </row>
    <row r="126" spans="1:23" ht="12.75" thickBot="1">
      <c r="A126" s="1">
        <v>168</v>
      </c>
      <c r="B126" s="6">
        <v>45713</v>
      </c>
      <c r="C126" s="10" t="s">
        <v>6</v>
      </c>
      <c r="D126" s="7"/>
      <c r="E126" s="18">
        <v>50</v>
      </c>
      <c r="F126" s="25" t="s">
        <v>165</v>
      </c>
      <c r="G126" s="26"/>
      <c r="H126" s="26"/>
      <c r="I126" s="26"/>
      <c r="J126" s="26">
        <v>50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7">
        <f t="shared" si="1"/>
        <v>0</v>
      </c>
    </row>
    <row r="127" spans="1:23">
      <c r="A127" s="1">
        <v>169</v>
      </c>
      <c r="B127" s="3">
        <v>45714</v>
      </c>
      <c r="C127" s="9" t="s">
        <v>5</v>
      </c>
      <c r="D127" s="4"/>
      <c r="E127" s="16">
        <v>9050</v>
      </c>
      <c r="F127" s="20" t="s">
        <v>165</v>
      </c>
      <c r="G127" s="21"/>
      <c r="H127" s="21"/>
      <c r="I127" s="21"/>
      <c r="J127" s="21"/>
      <c r="K127" s="21">
        <v>9049.01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>
        <v>0.99</v>
      </c>
      <c r="W127" s="22">
        <f t="shared" si="1"/>
        <v>0</v>
      </c>
    </row>
    <row r="128" spans="1:23">
      <c r="A128" s="1">
        <v>173</v>
      </c>
      <c r="B128" s="5">
        <v>45714</v>
      </c>
      <c r="C128" s="8" t="s">
        <v>146</v>
      </c>
      <c r="E128" s="17">
        <v>29041</v>
      </c>
      <c r="F128" s="23" t="s">
        <v>165</v>
      </c>
      <c r="G128" s="19">
        <v>14215.13</v>
      </c>
      <c r="H128" s="19">
        <v>1680</v>
      </c>
      <c r="I128" s="19">
        <v>2850.02</v>
      </c>
      <c r="J128" s="19">
        <v>10297.07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>
        <v>-1.22</v>
      </c>
      <c r="W128" s="24">
        <f t="shared" si="1"/>
        <v>0</v>
      </c>
    </row>
    <row r="129" spans="1:23">
      <c r="A129" s="1">
        <v>174</v>
      </c>
      <c r="B129" s="5">
        <v>45714</v>
      </c>
      <c r="C129" s="8" t="s">
        <v>145</v>
      </c>
      <c r="E129" s="17">
        <v>1930</v>
      </c>
      <c r="F129" s="2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>
        <v>1930</v>
      </c>
      <c r="T129" s="19"/>
      <c r="U129" s="19"/>
      <c r="V129" s="19"/>
      <c r="W129" s="24">
        <f t="shared" si="1"/>
        <v>0</v>
      </c>
    </row>
    <row r="130" spans="1:23">
      <c r="A130" s="1">
        <v>175</v>
      </c>
      <c r="B130" s="5">
        <v>45714</v>
      </c>
      <c r="C130" s="8" t="s">
        <v>144</v>
      </c>
      <c r="E130" s="17">
        <v>17076</v>
      </c>
      <c r="F130" s="23" t="s">
        <v>165</v>
      </c>
      <c r="G130" s="19"/>
      <c r="H130" s="19"/>
      <c r="I130" s="19"/>
      <c r="J130" s="19"/>
      <c r="K130" s="19">
        <v>17076.11</v>
      </c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>
        <v>-0.11</v>
      </c>
      <c r="W130" s="24">
        <f t="shared" si="1"/>
        <v>0</v>
      </c>
    </row>
    <row r="131" spans="1:23">
      <c r="A131" s="1">
        <v>176</v>
      </c>
      <c r="B131" s="5">
        <v>45714</v>
      </c>
      <c r="C131" s="8" t="s">
        <v>143</v>
      </c>
      <c r="E131" s="17">
        <v>500</v>
      </c>
      <c r="F131" s="23" t="s">
        <v>165</v>
      </c>
      <c r="G131" s="19"/>
      <c r="H131" s="19"/>
      <c r="I131" s="19"/>
      <c r="J131" s="19"/>
      <c r="K131" s="19">
        <v>500</v>
      </c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24">
        <f t="shared" ref="W131:W142" si="2">E131-SUM(G131:V131)</f>
        <v>0</v>
      </c>
    </row>
    <row r="132" spans="1:23" ht="12.75" thickBot="1">
      <c r="A132" s="1">
        <v>177</v>
      </c>
      <c r="B132" s="6">
        <v>45714</v>
      </c>
      <c r="C132" s="10" t="s">
        <v>142</v>
      </c>
      <c r="D132" s="7"/>
      <c r="E132" s="18">
        <v>200</v>
      </c>
      <c r="F132" s="25" t="s">
        <v>165</v>
      </c>
      <c r="G132" s="26"/>
      <c r="H132" s="26"/>
      <c r="I132" s="26"/>
      <c r="J132" s="26"/>
      <c r="K132" s="26">
        <v>200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7">
        <f t="shared" si="2"/>
        <v>0</v>
      </c>
    </row>
    <row r="133" spans="1:23">
      <c r="A133" s="1">
        <v>178</v>
      </c>
      <c r="B133" s="5">
        <v>45715</v>
      </c>
      <c r="C133" s="8" t="s">
        <v>141</v>
      </c>
      <c r="E133" s="17">
        <v>67081</v>
      </c>
      <c r="F133" s="20" t="s">
        <v>165</v>
      </c>
      <c r="G133" s="21">
        <v>34161.269999999997</v>
      </c>
      <c r="H133" s="21">
        <v>4813.04</v>
      </c>
      <c r="I133" s="21">
        <v>13595.13</v>
      </c>
      <c r="J133" s="21">
        <v>14512.15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>
        <v>-0.59</v>
      </c>
      <c r="W133" s="22">
        <f t="shared" si="2"/>
        <v>0</v>
      </c>
    </row>
    <row r="134" spans="1:23">
      <c r="A134" s="1">
        <v>179</v>
      </c>
      <c r="B134" s="5">
        <v>45715</v>
      </c>
      <c r="C134" s="8" t="s">
        <v>140</v>
      </c>
      <c r="E134" s="17">
        <v>1797</v>
      </c>
      <c r="F134" s="23" t="s">
        <v>165</v>
      </c>
      <c r="G134" s="19"/>
      <c r="H134" s="19"/>
      <c r="I134" s="19"/>
      <c r="J134" s="19"/>
      <c r="K134" s="19">
        <v>1797</v>
      </c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24">
        <f t="shared" si="2"/>
        <v>0</v>
      </c>
    </row>
    <row r="135" spans="1:23">
      <c r="A135" s="1">
        <v>180</v>
      </c>
      <c r="B135" s="5">
        <v>45715</v>
      </c>
      <c r="C135" s="8" t="s">
        <v>139</v>
      </c>
      <c r="E135" s="17">
        <v>1605</v>
      </c>
      <c r="F135" s="2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>
        <v>1605</v>
      </c>
      <c r="T135" s="19"/>
      <c r="U135" s="19"/>
      <c r="V135" s="19"/>
      <c r="W135" s="24">
        <f t="shared" si="2"/>
        <v>0</v>
      </c>
    </row>
    <row r="136" spans="1:23" ht="12.75" thickBot="1">
      <c r="A136" s="1">
        <v>181</v>
      </c>
      <c r="B136" s="6">
        <v>45715</v>
      </c>
      <c r="C136" s="10" t="s">
        <v>138</v>
      </c>
      <c r="D136" s="7"/>
      <c r="E136" s="18">
        <v>800</v>
      </c>
      <c r="F136" s="25" t="s">
        <v>165</v>
      </c>
      <c r="G136" s="26"/>
      <c r="H136" s="26"/>
      <c r="I136" s="26"/>
      <c r="J136" s="26">
        <v>800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7">
        <f t="shared" si="2"/>
        <v>0</v>
      </c>
    </row>
    <row r="137" spans="1:23">
      <c r="A137" s="1">
        <v>185</v>
      </c>
      <c r="B137" s="5">
        <v>45716</v>
      </c>
      <c r="C137" s="8" t="s">
        <v>137</v>
      </c>
      <c r="E137" s="17">
        <v>32101</v>
      </c>
      <c r="F137" s="20" t="s">
        <v>165</v>
      </c>
      <c r="G137" s="28">
        <v>9780.1299999999992</v>
      </c>
      <c r="H137" s="21">
        <v>9334.0300000000007</v>
      </c>
      <c r="I137" s="28">
        <v>4798.03</v>
      </c>
      <c r="J137" s="21">
        <v>8185.14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>
        <v>3.67</v>
      </c>
      <c r="W137" s="22">
        <f t="shared" si="2"/>
        <v>0</v>
      </c>
    </row>
    <row r="138" spans="1:23">
      <c r="A138" s="1">
        <v>186</v>
      </c>
      <c r="B138" s="5">
        <v>45716</v>
      </c>
      <c r="C138" s="8" t="s">
        <v>136</v>
      </c>
      <c r="E138" s="17">
        <v>2428</v>
      </c>
      <c r="F138" s="23" t="s">
        <v>165</v>
      </c>
      <c r="G138" s="19"/>
      <c r="H138" s="19"/>
      <c r="I138" s="19"/>
      <c r="J138" s="19"/>
      <c r="K138" s="19">
        <v>2428.04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>
        <v>-0.04</v>
      </c>
      <c r="W138" s="24">
        <f t="shared" si="2"/>
        <v>0</v>
      </c>
    </row>
    <row r="139" spans="1:23">
      <c r="A139" s="1">
        <v>187</v>
      </c>
      <c r="B139" s="5">
        <v>45716</v>
      </c>
      <c r="C139" s="8" t="s">
        <v>135</v>
      </c>
      <c r="E139" s="17">
        <v>208</v>
      </c>
      <c r="F139" s="23" t="s">
        <v>165</v>
      </c>
      <c r="G139" s="19">
        <v>208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24">
        <f t="shared" si="2"/>
        <v>0</v>
      </c>
    </row>
    <row r="140" spans="1:23">
      <c r="A140" s="1">
        <v>188</v>
      </c>
      <c r="B140" s="5">
        <v>45716</v>
      </c>
      <c r="C140" s="8" t="s">
        <v>134</v>
      </c>
      <c r="E140" s="17">
        <v>315</v>
      </c>
      <c r="F140" s="2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>
        <v>315</v>
      </c>
      <c r="T140" s="19"/>
      <c r="U140" s="19"/>
      <c r="V140" s="19"/>
      <c r="W140" s="24">
        <f t="shared" si="2"/>
        <v>0</v>
      </c>
    </row>
    <row r="141" spans="1:23">
      <c r="A141" s="1">
        <v>193</v>
      </c>
      <c r="B141" s="5">
        <v>45716</v>
      </c>
      <c r="C141" s="11" t="s">
        <v>133</v>
      </c>
      <c r="D141" s="12"/>
      <c r="E141" s="17">
        <v>40000</v>
      </c>
      <c r="F141" s="23" t="s">
        <v>148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>
        <v>40000</v>
      </c>
      <c r="S141" s="19"/>
      <c r="T141" s="19"/>
      <c r="U141" s="19"/>
      <c r="V141" s="19"/>
      <c r="W141" s="24">
        <f t="shared" si="2"/>
        <v>0</v>
      </c>
    </row>
    <row r="142" spans="1:23" ht="12.75" thickBot="1">
      <c r="A142" s="1">
        <v>197</v>
      </c>
      <c r="B142" s="6">
        <v>45716</v>
      </c>
      <c r="C142" s="10" t="s">
        <v>132</v>
      </c>
      <c r="D142" s="7"/>
      <c r="E142" s="18">
        <v>0.01</v>
      </c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>
        <v>0.01</v>
      </c>
      <c r="V142" s="26"/>
      <c r="W142" s="27">
        <f t="shared" si="2"/>
        <v>0</v>
      </c>
    </row>
    <row r="147" spans="5:23">
      <c r="E147" s="2">
        <f>SUM(E2:E146)</f>
        <v>2464885.73</v>
      </c>
      <c r="G147" s="2">
        <f t="shared" ref="G147:W147" si="3">SUM(G2:G146)</f>
        <v>645695.95000000007</v>
      </c>
      <c r="H147" s="2">
        <f t="shared" si="3"/>
        <v>197006.3</v>
      </c>
      <c r="I147" s="2">
        <f t="shared" si="3"/>
        <v>280720.43000000005</v>
      </c>
      <c r="J147" s="2">
        <f t="shared" si="3"/>
        <v>369721.05000000005</v>
      </c>
      <c r="K147" s="2">
        <f t="shared" si="3"/>
        <v>240365.43999999992</v>
      </c>
      <c r="L147" s="2">
        <f t="shared" si="3"/>
        <v>0</v>
      </c>
      <c r="M147" s="2">
        <f t="shared" si="3"/>
        <v>2177.04</v>
      </c>
      <c r="N147" s="2">
        <f t="shared" si="3"/>
        <v>10927.119999999999</v>
      </c>
      <c r="O147" s="2">
        <f t="shared" si="3"/>
        <v>3958.06</v>
      </c>
      <c r="P147" s="2">
        <f t="shared" si="3"/>
        <v>0</v>
      </c>
      <c r="Q147" s="2">
        <f t="shared" si="3"/>
        <v>418316</v>
      </c>
      <c r="R147" s="2">
        <f t="shared" si="3"/>
        <v>268000</v>
      </c>
      <c r="S147" s="2">
        <f t="shared" si="3"/>
        <v>27603</v>
      </c>
      <c r="T147" s="2">
        <f t="shared" si="3"/>
        <v>306.85000000000002</v>
      </c>
      <c r="U147" s="2">
        <f t="shared" si="3"/>
        <v>0.03</v>
      </c>
      <c r="V147" s="2">
        <f t="shared" si="3"/>
        <v>88.459999999999965</v>
      </c>
      <c r="W147" s="2">
        <f t="shared" si="3"/>
        <v>0</v>
      </c>
    </row>
  </sheetData>
  <autoFilter ref="A1:W142"/>
  <sortState ref="A2:E127">
    <sortCondition ref="D2:D127"/>
  </sortState>
  <conditionalFormatting sqref="C1:C1048576">
    <cfRule type="containsText" dxfId="0" priority="1" operator="containsText" text="efectivo">
      <formula>NOT(ISERROR(SEARCH("efectivo",C1)))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W10</cp:lastModifiedBy>
  <dcterms:created xsi:type="dcterms:W3CDTF">2025-02-27T16:07:49Z</dcterms:created>
  <dcterms:modified xsi:type="dcterms:W3CDTF">2025-04-18T17:14:19Z</dcterms:modified>
</cp:coreProperties>
</file>