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vdjic/Desktop/spryvm/excels/"/>
    </mc:Choice>
  </mc:AlternateContent>
  <xr:revisionPtr revIDLastSave="0" documentId="13_ncr:1_{4B2D946E-5458-EF4B-BD78-A92E954A8E6A}" xr6:coauthVersionLast="36" xr6:coauthVersionMax="36" xr10:uidLastSave="{00000000-0000-0000-0000-000000000000}"/>
  <bookViews>
    <workbookView xWindow="1160" yWindow="480" windowWidth="46920" windowHeight="19620" xr2:uid="{C83F79E0-237D-6C46-BAB7-923940888B0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1" i="1"/>
  <c r="C32" i="1"/>
  <c r="C33" i="1"/>
  <c r="C30" i="1"/>
  <c r="J58" i="1" l="1"/>
  <c r="J59" i="1"/>
  <c r="J60" i="1"/>
  <c r="I58" i="1"/>
  <c r="I59" i="1"/>
  <c r="I60" i="1"/>
  <c r="H58" i="1"/>
  <c r="H59" i="1"/>
  <c r="H60" i="1"/>
  <c r="G58" i="1"/>
  <c r="G59" i="1"/>
  <c r="G60" i="1"/>
  <c r="F58" i="1"/>
  <c r="F59" i="1"/>
  <c r="F60" i="1"/>
  <c r="E58" i="1"/>
  <c r="E59" i="1"/>
  <c r="E60" i="1"/>
  <c r="F57" i="1"/>
  <c r="G57" i="1"/>
  <c r="H57" i="1"/>
  <c r="I57" i="1"/>
  <c r="J57" i="1"/>
  <c r="K57" i="1"/>
  <c r="E57" i="1"/>
  <c r="D58" i="1"/>
  <c r="D59" i="1"/>
  <c r="D60" i="1"/>
  <c r="D57" i="1"/>
  <c r="C57" i="1"/>
  <c r="C58" i="1"/>
  <c r="C59" i="1"/>
  <c r="C60" i="1"/>
  <c r="B58" i="1"/>
  <c r="B59" i="1"/>
  <c r="B60" i="1"/>
  <c r="B57" i="1"/>
  <c r="C25" i="1"/>
  <c r="D29" i="1"/>
  <c r="E29" i="1"/>
  <c r="F29" i="1"/>
  <c r="G29" i="1"/>
  <c r="H29" i="1"/>
  <c r="I29" i="1"/>
  <c r="J29" i="1"/>
  <c r="K29" i="1"/>
  <c r="C29" i="1"/>
  <c r="J28" i="1" l="1"/>
  <c r="G40" i="1" s="1"/>
  <c r="D27" i="1"/>
  <c r="E27" i="1"/>
  <c r="C26" i="1"/>
  <c r="B47" i="1" s="1"/>
  <c r="D26" i="1"/>
  <c r="H26" i="1"/>
  <c r="D47" i="1" s="1"/>
  <c r="K19" i="1"/>
  <c r="K26" i="1" s="1"/>
  <c r="H38" i="1" s="1"/>
  <c r="K20" i="1"/>
  <c r="K21" i="1"/>
  <c r="J19" i="1"/>
  <c r="J20" i="1"/>
  <c r="J21" i="1"/>
  <c r="I19" i="1"/>
  <c r="I20" i="1"/>
  <c r="I27" i="1" s="1"/>
  <c r="F48" i="1" s="1"/>
  <c r="I21" i="1"/>
  <c r="H19" i="1"/>
  <c r="H20" i="1"/>
  <c r="H27" i="1" s="1"/>
  <c r="D48" i="1" s="1"/>
  <c r="H21" i="1"/>
  <c r="G19" i="1"/>
  <c r="G26" i="1" s="1"/>
  <c r="E47" i="1" s="1"/>
  <c r="G20" i="1"/>
  <c r="G21" i="1"/>
  <c r="F19" i="1"/>
  <c r="F20" i="1"/>
  <c r="F21" i="1"/>
  <c r="F28" i="1" s="1"/>
  <c r="C49" i="1" s="1"/>
  <c r="E19" i="1"/>
  <c r="E20" i="1"/>
  <c r="E21" i="1"/>
  <c r="D19" i="1"/>
  <c r="D20" i="1"/>
  <c r="D21" i="1"/>
  <c r="E18" i="1"/>
  <c r="F18" i="1"/>
  <c r="G18" i="1"/>
  <c r="H18" i="1"/>
  <c r="I18" i="1"/>
  <c r="J18" i="1"/>
  <c r="K18" i="1"/>
  <c r="D18" i="1"/>
  <c r="C19" i="1"/>
  <c r="C20" i="1"/>
  <c r="C21" i="1"/>
  <c r="C18" i="1"/>
  <c r="B19" i="1"/>
  <c r="E26" i="1" s="1"/>
  <c r="B20" i="1"/>
  <c r="B21" i="1"/>
  <c r="C28" i="1" s="1"/>
  <c r="B18" i="1"/>
  <c r="D25" i="1" s="1"/>
  <c r="F27" i="1" l="1"/>
  <c r="B49" i="1"/>
  <c r="B40" i="1"/>
  <c r="C48" i="1"/>
  <c r="C39" i="1"/>
  <c r="I28" i="1"/>
  <c r="E28" i="1"/>
  <c r="C40" i="1"/>
  <c r="B27" i="1"/>
  <c r="I25" i="1"/>
  <c r="E25" i="1"/>
  <c r="J26" i="1"/>
  <c r="G38" i="1" s="1"/>
  <c r="F26" i="1"/>
  <c r="K27" i="1"/>
  <c r="H39" i="1" s="1"/>
  <c r="G27" i="1"/>
  <c r="C27" i="1"/>
  <c r="H28" i="1"/>
  <c r="D28" i="1"/>
  <c r="E39" i="1"/>
  <c r="F39" i="1"/>
  <c r="B25" i="1"/>
  <c r="K25" i="1"/>
  <c r="H37" i="1" s="1"/>
  <c r="G25" i="1"/>
  <c r="B28" i="1"/>
  <c r="J25" i="1"/>
  <c r="G37" i="1" s="1"/>
  <c r="F25" i="1"/>
  <c r="B26" i="1"/>
  <c r="H25" i="1"/>
  <c r="I26" i="1"/>
  <c r="J27" i="1"/>
  <c r="G39" i="1" s="1"/>
  <c r="K28" i="1"/>
  <c r="H40" i="1" s="1"/>
  <c r="G28" i="1"/>
  <c r="B38" i="1"/>
  <c r="D38" i="1"/>
  <c r="E38" i="1"/>
  <c r="E49" i="1" l="1"/>
  <c r="D40" i="1"/>
  <c r="D46" i="1"/>
  <c r="E37" i="1"/>
  <c r="D49" i="1"/>
  <c r="E40" i="1"/>
  <c r="C47" i="1"/>
  <c r="C38" i="1"/>
  <c r="B48" i="1"/>
  <c r="B39" i="1"/>
  <c r="B46" i="1"/>
  <c r="B37" i="1"/>
  <c r="E46" i="1"/>
  <c r="D37" i="1"/>
  <c r="E48" i="1"/>
  <c r="D39" i="1"/>
  <c r="C46" i="1"/>
  <c r="C37" i="1"/>
  <c r="F47" i="1"/>
  <c r="F38" i="1"/>
  <c r="F46" i="1"/>
  <c r="F37" i="1"/>
  <c r="F49" i="1"/>
  <c r="F40" i="1"/>
</calcChain>
</file>

<file path=xl/sharedStrings.xml><?xml version="1.0" encoding="utf-8"?>
<sst xmlns="http://schemas.openxmlformats.org/spreadsheetml/2006/main" count="68" uniqueCount="31">
  <si>
    <t>TLB miss penalty</t>
  </si>
  <si>
    <t>base</t>
  </si>
  <si>
    <t>DTRIM</t>
  </si>
  <si>
    <t>BST-E</t>
  </si>
  <si>
    <t>BST-I</t>
  </si>
  <si>
    <t>Hash Table</t>
  </si>
  <si>
    <t>Skip Lists</t>
  </si>
  <si>
    <t>Baseline</t>
  </si>
  <si>
    <t>Baseline 2M</t>
  </si>
  <si>
    <t>DTRIM-4 4KB</t>
  </si>
  <si>
    <t>DTRIM-4 2MB</t>
  </si>
  <si>
    <t>2 sockets</t>
  </si>
  <si>
    <t>8 sockets</t>
  </si>
  <si>
    <t>DTRIM-8 4KB</t>
  </si>
  <si>
    <t>DTRIM-8 2MB</t>
  </si>
  <si>
    <t>DTRIM-32 4KB</t>
  </si>
  <si>
    <t>DTRIM-32 2MB</t>
  </si>
  <si>
    <t>DTRIM-8 (2MB)</t>
  </si>
  <si>
    <t>DTRIM-8 (4KB)</t>
  </si>
  <si>
    <t>Conv (2MB)</t>
  </si>
  <si>
    <t>DTRIM-32 (4KB)</t>
  </si>
  <si>
    <t>DTRIM-32 (2MB)</t>
  </si>
  <si>
    <t>DRTIM-128 4KB</t>
  </si>
  <si>
    <t>DTRIM-128 2MB</t>
  </si>
  <si>
    <t>DTRIM-128 (4KB)</t>
  </si>
  <si>
    <t>DTRIM-128 (2MB)</t>
  </si>
  <si>
    <t>AVG</t>
  </si>
  <si>
    <t>Miss Ratios</t>
  </si>
  <si>
    <t>8 sockets: translation cycles</t>
  </si>
  <si>
    <t>8 sockets translation speedup</t>
  </si>
  <si>
    <t>8 sockets memory access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</si>
</sst>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Conv (2MB)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Sheet1!$B$37:$B$40</c:f>
              <c:numCache>
                <c:formatCode>General</c:formatCode>
                <c:ptCount val="4"/>
                <c:pt idx="0">
                  <c:v>1.8622475317803446</c:v>
                </c:pt>
                <c:pt idx="1">
                  <c:v>1.9059346313729943</c:v>
                </c:pt>
                <c:pt idx="2">
                  <c:v>1.1003617689336449</c:v>
                </c:pt>
                <c:pt idx="3">
                  <c:v>1.035429056367114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5-8448-B205-9A6D31448BB8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DTRIM-8 (4KB)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Sheet1!$C$37:$C$40</c:f>
              <c:numCache>
                <c:formatCode>General</c:formatCode>
                <c:ptCount val="4"/>
                <c:pt idx="0">
                  <c:v>7.5587571843523467</c:v>
                </c:pt>
                <c:pt idx="1">
                  <c:v>7.6284924470235058</c:v>
                </c:pt>
                <c:pt idx="2">
                  <c:v>6.9441812700127157</c:v>
                </c:pt>
                <c:pt idx="3">
                  <c:v>7.3426873232187679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5-8448-B205-9A6D31448BB8}"/>
            </c:ext>
          </c:extLst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DTRIM-8 (2MB)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Sheet1!$D$37:$D$40</c:f>
              <c:numCache>
                <c:formatCode>General</c:formatCode>
                <c:ptCount val="4"/>
                <c:pt idx="0">
                  <c:v>17.228064340688686</c:v>
                </c:pt>
                <c:pt idx="1">
                  <c:v>17.960601946949804</c:v>
                </c:pt>
                <c:pt idx="2">
                  <c:v>7.19075209181399</c:v>
                </c:pt>
                <c:pt idx="3">
                  <c:v>7.6354746531807125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B5-8448-B205-9A6D31448BB8}"/>
            </c:ext>
          </c:extLst>
        </c:ser>
        <c:ser>
          <c:idx val="3"/>
          <c:order val="3"/>
          <c:tx>
            <c:strRef>
              <c:f>Sheet1!$E$36</c:f>
              <c:strCache>
                <c:ptCount val="1"/>
                <c:pt idx="0">
                  <c:v>DTRIM-32 (4KB)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Sheet1!$E$37:$E$40</c:f>
              <c:numCache>
                <c:formatCode>General</c:formatCode>
                <c:ptCount val="4"/>
                <c:pt idx="0">
                  <c:v>8.6045548613788316</c:v>
                </c:pt>
                <c:pt idx="1">
                  <c:v>8.7156342037301808</c:v>
                </c:pt>
                <c:pt idx="2">
                  <c:v>6.969265734770576</c:v>
                </c:pt>
                <c:pt idx="3">
                  <c:v>8.1498268581352189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B5-8448-B205-9A6D31448BB8}"/>
            </c:ext>
          </c:extLst>
        </c:ser>
        <c:ser>
          <c:idx val="4"/>
          <c:order val="4"/>
          <c:tx>
            <c:strRef>
              <c:f>Sheet1!$F$36</c:f>
              <c:strCache>
                <c:ptCount val="1"/>
                <c:pt idx="0">
                  <c:v>DTRIM-32 (2MB)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Sheet1!$F$37:$F$40</c:f>
              <c:numCache>
                <c:formatCode>General</c:formatCode>
                <c:ptCount val="4"/>
                <c:pt idx="0">
                  <c:v>24.91975822198183</c:v>
                </c:pt>
                <c:pt idx="1">
                  <c:v>26.602549983972892</c:v>
                </c:pt>
                <c:pt idx="2">
                  <c:v>7.9442490081664365</c:v>
                </c:pt>
                <c:pt idx="3">
                  <c:v>8.824799040632902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B5-8448-B205-9A6D31448BB8}"/>
            </c:ext>
          </c:extLst>
        </c:ser>
        <c:ser>
          <c:idx val="5"/>
          <c:order val="5"/>
          <c:tx>
            <c:strRef>
              <c:f>Sheet1!$G$36</c:f>
              <c:strCache>
                <c:ptCount val="1"/>
                <c:pt idx="0">
                  <c:v>DTRIM-128 (4KB)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Sheet1!$G$37:$G$40</c:f>
              <c:numCache>
                <c:formatCode>General</c:formatCode>
                <c:ptCount val="4"/>
                <c:pt idx="0">
                  <c:v>9.9998569209390347</c:v>
                </c:pt>
                <c:pt idx="1">
                  <c:v>10.179806603898395</c:v>
                </c:pt>
                <c:pt idx="2">
                  <c:v>6.9771924833517964</c:v>
                </c:pt>
                <c:pt idx="3">
                  <c:v>9.1592417340634213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B5-8448-B205-9A6D31448BB8}"/>
            </c:ext>
          </c:extLst>
        </c:ser>
        <c:ser>
          <c:idx val="6"/>
          <c:order val="6"/>
          <c:tx>
            <c:strRef>
              <c:f>Sheet1!$H$36</c:f>
              <c:strCache>
                <c:ptCount val="1"/>
                <c:pt idx="0">
                  <c:v>DTRIM-128 (2MB)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Sheet1!$H$37:$H$40</c:f>
              <c:numCache>
                <c:formatCode>General</c:formatCode>
                <c:ptCount val="4"/>
                <c:pt idx="0">
                  <c:v>47.515264333583602</c:v>
                </c:pt>
                <c:pt idx="1">
                  <c:v>53.265406918969269</c:v>
                </c:pt>
                <c:pt idx="2">
                  <c:v>13.211032030397904</c:v>
                </c:pt>
                <c:pt idx="3">
                  <c:v>12.107649246707107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B5-8448-B205-9A6D31448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446800"/>
        <c:axId val="715448480"/>
      </c:barChart>
      <c:catAx>
        <c:axId val="7154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48480"/>
        <c:crosses val="autoZero"/>
        <c:auto val="1"/>
        <c:lblAlgn val="ctr"/>
        <c:lblOffset val="100"/>
        <c:noMultiLvlLbl val="0"/>
      </c:catAx>
      <c:valAx>
        <c:axId val="7154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Conv (2MB)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Sheet1!$A$46:$A$49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Sheet1!$B$46:$B$49</c:f>
              <c:numCache>
                <c:formatCode>General</c:formatCode>
                <c:ptCount val="4"/>
                <c:pt idx="0">
                  <c:v>1.8622475317803446</c:v>
                </c:pt>
                <c:pt idx="1">
                  <c:v>1.9059346313729943</c:v>
                </c:pt>
                <c:pt idx="2">
                  <c:v>1.1003617689336449</c:v>
                </c:pt>
                <c:pt idx="3">
                  <c:v>1.035429056367114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2-4649-9BC2-8436F00FE171}"/>
            </c:ext>
          </c:extLst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DTRIM-8 (4KB)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Sheet1!$A$46:$A$49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Sheet1!$C$46:$C$49</c:f>
              <c:numCache>
                <c:formatCode>General</c:formatCode>
                <c:ptCount val="4"/>
                <c:pt idx="0">
                  <c:v>7.5587571843523467</c:v>
                </c:pt>
                <c:pt idx="1">
                  <c:v>7.6284924470235058</c:v>
                </c:pt>
                <c:pt idx="2">
                  <c:v>6.9441812700127157</c:v>
                </c:pt>
                <c:pt idx="3">
                  <c:v>7.3426873232187679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2-4649-9BC2-8436F00FE171}"/>
            </c:ext>
          </c:extLst>
        </c:ser>
        <c:ser>
          <c:idx val="2"/>
          <c:order val="2"/>
          <c:tx>
            <c:strRef>
              <c:f>Sheet1!$D$45</c:f>
              <c:strCache>
                <c:ptCount val="1"/>
                <c:pt idx="0">
                  <c:v>DTRIM-32 (4KB)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Sheet1!$A$46:$A$49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Sheet1!$D$46:$D$49</c:f>
              <c:numCache>
                <c:formatCode>General</c:formatCode>
                <c:ptCount val="4"/>
                <c:pt idx="0">
                  <c:v>8.6045548613788316</c:v>
                </c:pt>
                <c:pt idx="1">
                  <c:v>8.7156342037301808</c:v>
                </c:pt>
                <c:pt idx="2">
                  <c:v>6.969265734770576</c:v>
                </c:pt>
                <c:pt idx="3">
                  <c:v>8.1498268581352189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2-4649-9BC2-8436F00FE171}"/>
            </c:ext>
          </c:extLst>
        </c:ser>
        <c:ser>
          <c:idx val="3"/>
          <c:order val="3"/>
          <c:tx>
            <c:strRef>
              <c:f>Sheet1!$E$45</c:f>
              <c:strCache>
                <c:ptCount val="1"/>
                <c:pt idx="0">
                  <c:v>DTRIM-8 (2MB)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Sheet1!$A$46:$A$49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Sheet1!$E$46:$E$49</c:f>
              <c:numCache>
                <c:formatCode>General</c:formatCode>
                <c:ptCount val="4"/>
                <c:pt idx="0">
                  <c:v>17.228064340688686</c:v>
                </c:pt>
                <c:pt idx="1">
                  <c:v>17.960601946949804</c:v>
                </c:pt>
                <c:pt idx="2">
                  <c:v>7.19075209181399</c:v>
                </c:pt>
                <c:pt idx="3">
                  <c:v>7.6354746531807125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F2-4649-9BC2-8436F00FE171}"/>
            </c:ext>
          </c:extLst>
        </c:ser>
        <c:ser>
          <c:idx val="4"/>
          <c:order val="4"/>
          <c:tx>
            <c:strRef>
              <c:f>Sheet1!$F$45</c:f>
              <c:strCache>
                <c:ptCount val="1"/>
                <c:pt idx="0">
                  <c:v>DTRIM-32 (2MB)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Sheet1!$A$46:$A$49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Sheet1!$F$46:$F$49</c:f>
              <c:numCache>
                <c:formatCode>General</c:formatCode>
                <c:ptCount val="4"/>
                <c:pt idx="0">
                  <c:v>24.91975822198183</c:v>
                </c:pt>
                <c:pt idx="1">
                  <c:v>26.602549983972892</c:v>
                </c:pt>
                <c:pt idx="2">
                  <c:v>7.9442490081664365</c:v>
                </c:pt>
                <c:pt idx="3">
                  <c:v>8.824799040632902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F2-4649-9BC2-8436F00FE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666960"/>
        <c:axId val="713603632"/>
      </c:barChart>
      <c:catAx>
        <c:axId val="71366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03632"/>
        <c:crosses val="autoZero"/>
        <c:auto val="1"/>
        <c:lblAlgn val="ctr"/>
        <c:lblOffset val="100"/>
        <c:noMultiLvlLbl val="0"/>
      </c:catAx>
      <c:valAx>
        <c:axId val="7136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Translation Speedup Over Conv.  4KB</a:t>
                </a:r>
              </a:p>
            </c:rich>
          </c:tx>
          <c:layout>
            <c:manualLayout>
              <c:xMode val="edge"/>
              <c:yMode val="edge"/>
              <c:x val="7.936416510645106E-3"/>
              <c:y val="0.10783736527397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317500</xdr:colOff>
      <xdr:row>33</xdr:row>
      <xdr:rowOff>82551</xdr:rowOff>
    </xdr:from>
    <xdr:to>
      <xdr:col>21</xdr:col>
      <xdr:colOff>492918</xdr:colOff>
      <xdr:row>52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E61AA-A905-C348-9CA8-AAD15C16B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680244</xdr:colOff>
      <xdr:row>33</xdr:row>
      <xdr:rowOff>187325</xdr:rowOff>
    </xdr:from>
    <xdr:to>
      <xdr:col>13</xdr:col>
      <xdr:colOff>40481</xdr:colOff>
      <xdr:row>47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E1C548-3EDC-8044-9EF6-C484CE641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4926-3935-7443-9EF6-B81E1AAFB225}">
  <dimension ref="A1:K60"/>
  <sheetViews>
    <sheetView tabSelected="1" topLeftCell="A7" zoomScale="133" zoomScaleNormal="64" workbookViewId="0">
      <selection activeCell="C34" sqref="C34"/>
    </sheetView>
  </sheetViews>
  <sheetFormatPr baseColWidth="10" defaultRowHeight="16" x14ac:dyDescent="0.2"/>
  <cols>
    <col min="1" max="1" width="42.5" customWidth="1"/>
    <col min="2" max="2" width="14.1640625" customWidth="1"/>
    <col min="3" max="3" width="16.6640625" customWidth="1"/>
    <col min="4" max="4" width="15.83203125" customWidth="1"/>
    <col min="5" max="5" width="16.6640625" customWidth="1"/>
    <col min="6" max="6" width="16.5" customWidth="1"/>
    <col min="7" max="7" width="15.83203125" customWidth="1"/>
    <col min="8" max="8" width="14.1640625" customWidth="1"/>
    <col min="9" max="9" width="17.5" customWidth="1"/>
    <col min="10" max="10" width="16.6640625" customWidth="1"/>
    <col min="11" max="11" width="15.33203125" customWidth="1"/>
  </cols>
  <sheetData>
    <row r="1" spans="1:11" x14ac:dyDescent="0.2">
      <c r="A1" t="s">
        <v>0</v>
      </c>
    </row>
    <row r="2" spans="1:11" x14ac:dyDescent="0.2">
      <c r="A2" t="s">
        <v>1</v>
      </c>
      <c r="B2" t="s">
        <v>2</v>
      </c>
    </row>
    <row r="3" spans="1:11" x14ac:dyDescent="0.2">
      <c r="A3">
        <v>1</v>
      </c>
      <c r="B3">
        <v>0.35897435897434998</v>
      </c>
      <c r="C3" t="s">
        <v>11</v>
      </c>
    </row>
    <row r="4" spans="1:11" x14ac:dyDescent="0.2">
      <c r="A4">
        <v>1</v>
      </c>
      <c r="B4">
        <v>0.15730337078650999</v>
      </c>
      <c r="C4" t="s">
        <v>12</v>
      </c>
    </row>
    <row r="9" spans="1:11" x14ac:dyDescent="0.2">
      <c r="A9" t="s">
        <v>27</v>
      </c>
      <c r="B9" t="s">
        <v>7</v>
      </c>
      <c r="C9" t="s">
        <v>8</v>
      </c>
      <c r="D9" t="s">
        <v>9</v>
      </c>
      <c r="E9" t="s">
        <v>10</v>
      </c>
      <c r="F9" t="s">
        <v>13</v>
      </c>
      <c r="G9" t="s">
        <v>14</v>
      </c>
      <c r="H9" t="s">
        <v>15</v>
      </c>
      <c r="I9" t="s">
        <v>16</v>
      </c>
      <c r="J9" t="s">
        <v>22</v>
      </c>
      <c r="K9" t="s">
        <v>23</v>
      </c>
    </row>
    <row r="10" spans="1:11" x14ac:dyDescent="0.2">
      <c r="A10" t="s">
        <v>3</v>
      </c>
      <c r="B10" s="1">
        <v>6.9262199999999998</v>
      </c>
      <c r="C10" s="1">
        <v>3.7192799999999999</v>
      </c>
      <c r="D10" s="1">
        <v>6.1773499999999997</v>
      </c>
      <c r="E10" s="1">
        <v>2.9414899999999999</v>
      </c>
      <c r="F10" s="1">
        <v>5.8251600000000003</v>
      </c>
      <c r="G10" s="1">
        <v>2.5557699999999999</v>
      </c>
      <c r="H10" s="1">
        <v>5.1171699999999998</v>
      </c>
      <c r="I10" s="1">
        <v>1.76691</v>
      </c>
      <c r="J10" s="1">
        <v>4.4031599999999997</v>
      </c>
      <c r="K10" s="1">
        <v>0.92666999999999999</v>
      </c>
    </row>
    <row r="11" spans="1:11" x14ac:dyDescent="0.2">
      <c r="A11" t="s">
        <v>4</v>
      </c>
      <c r="B11" s="1">
        <v>20.476179999999999</v>
      </c>
      <c r="C11" s="1">
        <v>10.74338</v>
      </c>
      <c r="D11" s="1">
        <v>18.12921</v>
      </c>
      <c r="E11" s="1">
        <v>8.4016900000000003</v>
      </c>
      <c r="F11" s="1">
        <v>17.063659999999999</v>
      </c>
      <c r="G11" s="1">
        <v>7.2475300000000002</v>
      </c>
      <c r="H11" s="1">
        <v>14.935230000000001</v>
      </c>
      <c r="I11" s="1">
        <v>4.8931399999999998</v>
      </c>
      <c r="J11" s="1">
        <v>12.78708</v>
      </c>
      <c r="K11" s="1">
        <v>2.4438</v>
      </c>
    </row>
    <row r="12" spans="1:11" x14ac:dyDescent="0.2">
      <c r="A12" t="s">
        <v>5</v>
      </c>
      <c r="B12" s="1">
        <v>10.961980000000001</v>
      </c>
      <c r="C12" s="1">
        <v>9.9621600000000008</v>
      </c>
      <c r="D12" s="1">
        <v>10.10877</v>
      </c>
      <c r="E12" s="1">
        <v>9.8458900000000007</v>
      </c>
      <c r="F12" s="1">
        <v>10.03529</v>
      </c>
      <c r="G12" s="1">
        <v>9.6911799999999992</v>
      </c>
      <c r="H12" s="1">
        <v>9.9991699999999994</v>
      </c>
      <c r="I12" s="1">
        <v>8.7719900000000006</v>
      </c>
      <c r="J12" s="1">
        <v>9.9878099999999996</v>
      </c>
      <c r="K12" s="1">
        <v>5.2748999999999997</v>
      </c>
    </row>
    <row r="13" spans="1:11" x14ac:dyDescent="0.2">
      <c r="A13" t="s">
        <v>6</v>
      </c>
      <c r="B13" s="1">
        <v>20.522089999999999</v>
      </c>
      <c r="C13" s="1">
        <v>19.819890000000001</v>
      </c>
      <c r="D13" s="1">
        <v>18.596779999999999</v>
      </c>
      <c r="E13" s="1">
        <v>18.024170000000002</v>
      </c>
      <c r="F13" s="1">
        <v>17.767589999999998</v>
      </c>
      <c r="G13" s="1">
        <v>17.086279999999999</v>
      </c>
      <c r="H13" s="1">
        <v>16.007930000000002</v>
      </c>
      <c r="I13" s="1">
        <v>14.78355</v>
      </c>
      <c r="J13" s="1">
        <v>14.243740000000001</v>
      </c>
      <c r="K13" s="1">
        <v>10.77516</v>
      </c>
    </row>
    <row r="17" spans="1:11" x14ac:dyDescent="0.2">
      <c r="A17" t="s">
        <v>28</v>
      </c>
    </row>
    <row r="18" spans="1:11" x14ac:dyDescent="0.2">
      <c r="A18" t="s">
        <v>3</v>
      </c>
      <c r="B18">
        <f>B10*$A$4</f>
        <v>6.9262199999999998</v>
      </c>
      <c r="C18">
        <f>C10*$A$4</f>
        <v>3.7192799999999999</v>
      </c>
      <c r="D18">
        <f>D10*$B$4</f>
        <v>0.97171797752804745</v>
      </c>
      <c r="E18">
        <f t="shared" ref="E18:K18" si="0">E10*$B$4</f>
        <v>0.46270629213481129</v>
      </c>
      <c r="F18">
        <f t="shared" si="0"/>
        <v>0.91631730337074657</v>
      </c>
      <c r="G18">
        <f t="shared" si="0"/>
        <v>0.40203123595503865</v>
      </c>
      <c r="H18">
        <f t="shared" si="0"/>
        <v>0.80494808988760536</v>
      </c>
      <c r="I18">
        <f t="shared" si="0"/>
        <v>0.27794089887639239</v>
      </c>
      <c r="J18">
        <f t="shared" si="0"/>
        <v>0.69263191011232927</v>
      </c>
      <c r="K18">
        <f t="shared" si="0"/>
        <v>0.14576831460673523</v>
      </c>
    </row>
    <row r="19" spans="1:11" x14ac:dyDescent="0.2">
      <c r="A19" t="s">
        <v>4</v>
      </c>
      <c r="B19">
        <f t="shared" ref="B19:C21" si="1">B11*$A$4</f>
        <v>20.476179999999999</v>
      </c>
      <c r="C19">
        <f t="shared" si="1"/>
        <v>10.74338</v>
      </c>
      <c r="D19">
        <f t="shared" ref="D19:K21" si="2">D11*$B$4</f>
        <v>2.851785842696505</v>
      </c>
      <c r="E19">
        <f t="shared" si="2"/>
        <v>1.3216141573033131</v>
      </c>
      <c r="F19">
        <f t="shared" si="2"/>
        <v>2.6841712359549388</v>
      </c>
      <c r="G19">
        <f t="shared" si="2"/>
        <v>1.1400608988763548</v>
      </c>
      <c r="H19">
        <f t="shared" si="2"/>
        <v>2.3493620224718077</v>
      </c>
      <c r="I19">
        <f t="shared" si="2"/>
        <v>0.76970741573030343</v>
      </c>
      <c r="J19">
        <f t="shared" si="2"/>
        <v>2.0114507865167663</v>
      </c>
      <c r="K19">
        <f t="shared" si="2"/>
        <v>0.38441797752807311</v>
      </c>
    </row>
    <row r="20" spans="1:11" x14ac:dyDescent="0.2">
      <c r="A20" t="s">
        <v>5</v>
      </c>
      <c r="B20">
        <f t="shared" si="1"/>
        <v>10.961980000000001</v>
      </c>
      <c r="C20">
        <f t="shared" si="1"/>
        <v>9.9621600000000008</v>
      </c>
      <c r="D20">
        <f t="shared" si="2"/>
        <v>1.5901435955055485</v>
      </c>
      <c r="E20">
        <f t="shared" si="2"/>
        <v>1.5487916853931909</v>
      </c>
      <c r="F20">
        <f t="shared" si="2"/>
        <v>1.5785849438201558</v>
      </c>
      <c r="G20">
        <f t="shared" si="2"/>
        <v>1.5244552808988099</v>
      </c>
      <c r="H20">
        <f t="shared" si="2"/>
        <v>1.572903146067347</v>
      </c>
      <c r="I20">
        <f t="shared" si="2"/>
        <v>1.3798635955055578</v>
      </c>
      <c r="J20">
        <f t="shared" si="2"/>
        <v>1.5711161797752122</v>
      </c>
      <c r="K20">
        <f t="shared" si="2"/>
        <v>0.82975955056176154</v>
      </c>
    </row>
    <row r="21" spans="1:11" x14ac:dyDescent="0.2">
      <c r="A21" t="s">
        <v>6</v>
      </c>
      <c r="B21">
        <f t="shared" si="1"/>
        <v>20.522089999999999</v>
      </c>
      <c r="C21">
        <f t="shared" si="1"/>
        <v>19.819890000000001</v>
      </c>
      <c r="D21">
        <f t="shared" si="2"/>
        <v>2.9253361797751531</v>
      </c>
      <c r="E21">
        <f t="shared" si="2"/>
        <v>2.8352626966290901</v>
      </c>
      <c r="F21">
        <f t="shared" si="2"/>
        <v>2.7949017977526869</v>
      </c>
      <c r="G21">
        <f t="shared" si="2"/>
        <v>2.6877294382021297</v>
      </c>
      <c r="H21">
        <f t="shared" si="2"/>
        <v>2.5181013483144974</v>
      </c>
      <c r="I21">
        <f t="shared" si="2"/>
        <v>2.3255022471909097</v>
      </c>
      <c r="J21">
        <f t="shared" si="2"/>
        <v>2.2405883146066441</v>
      </c>
      <c r="K21">
        <f t="shared" si="2"/>
        <v>1.694968988763971</v>
      </c>
    </row>
    <row r="24" spans="1:11" x14ac:dyDescent="0.2">
      <c r="A24" t="s">
        <v>29</v>
      </c>
    </row>
    <row r="25" spans="1:11" x14ac:dyDescent="0.2">
      <c r="A25" t="s">
        <v>3</v>
      </c>
      <c r="B25">
        <f>$B18/B18</f>
        <v>1</v>
      </c>
      <c r="C25">
        <f>$B18/C18</f>
        <v>1.8622475317803446</v>
      </c>
      <c r="D25">
        <f t="shared" ref="D25:K25" si="3">$B18/D18</f>
        <v>7.1278088500735626</v>
      </c>
      <c r="E25">
        <f t="shared" si="3"/>
        <v>14.968934111624353</v>
      </c>
      <c r="F25">
        <f t="shared" si="3"/>
        <v>7.5587571843523467</v>
      </c>
      <c r="G25">
        <f t="shared" si="3"/>
        <v>17.228064340688686</v>
      </c>
      <c r="H25">
        <f t="shared" si="3"/>
        <v>8.6045548613788316</v>
      </c>
      <c r="I25">
        <f t="shared" si="3"/>
        <v>24.91975822198183</v>
      </c>
      <c r="J25">
        <f t="shared" si="3"/>
        <v>9.9998569209390347</v>
      </c>
      <c r="K25">
        <f t="shared" si="3"/>
        <v>47.515264333583602</v>
      </c>
    </row>
    <row r="26" spans="1:11" x14ac:dyDescent="0.2">
      <c r="A26" t="s">
        <v>4</v>
      </c>
      <c r="B26">
        <f t="shared" ref="B26:K28" si="4">$B19/B19</f>
        <v>1</v>
      </c>
      <c r="C26">
        <f t="shared" si="4"/>
        <v>1.9059346313729943</v>
      </c>
      <c r="D26">
        <f t="shared" si="4"/>
        <v>7.1801254124463831</v>
      </c>
      <c r="E26">
        <f t="shared" si="4"/>
        <v>15.493311634751711</v>
      </c>
      <c r="F26">
        <f t="shared" si="4"/>
        <v>7.6284924470235058</v>
      </c>
      <c r="G26">
        <f t="shared" si="4"/>
        <v>17.960601946949804</v>
      </c>
      <c r="H26">
        <f t="shared" si="4"/>
        <v>8.7156342037301808</v>
      </c>
      <c r="I26">
        <f t="shared" si="4"/>
        <v>26.602549983972892</v>
      </c>
      <c r="J26">
        <f t="shared" si="4"/>
        <v>10.179806603898395</v>
      </c>
      <c r="K26">
        <f t="shared" si="4"/>
        <v>53.265406918969269</v>
      </c>
    </row>
    <row r="27" spans="1:11" x14ac:dyDescent="0.2">
      <c r="A27" t="s">
        <v>5</v>
      </c>
      <c r="B27">
        <f t="shared" si="4"/>
        <v>1</v>
      </c>
      <c r="C27">
        <f t="shared" si="4"/>
        <v>1.1003617689336449</v>
      </c>
      <c r="D27">
        <f t="shared" si="4"/>
        <v>6.8937044622783885</v>
      </c>
      <c r="E27">
        <f t="shared" si="4"/>
        <v>7.0777626864758698</v>
      </c>
      <c r="F27">
        <f t="shared" si="4"/>
        <v>6.9441812700127157</v>
      </c>
      <c r="G27">
        <f t="shared" si="4"/>
        <v>7.19075209181399</v>
      </c>
      <c r="H27">
        <f t="shared" si="4"/>
        <v>6.969265734770576</v>
      </c>
      <c r="I27">
        <f t="shared" si="4"/>
        <v>7.9442490081664365</v>
      </c>
      <c r="J27">
        <f t="shared" si="4"/>
        <v>6.9771924833517964</v>
      </c>
      <c r="K27">
        <f t="shared" si="4"/>
        <v>13.211032030397904</v>
      </c>
    </row>
    <row r="28" spans="1:11" x14ac:dyDescent="0.2">
      <c r="A28" t="s">
        <v>6</v>
      </c>
      <c r="B28">
        <f t="shared" si="4"/>
        <v>1</v>
      </c>
      <c r="C28">
        <f t="shared" si="4"/>
        <v>1.035429056367114</v>
      </c>
      <c r="D28">
        <f t="shared" si="4"/>
        <v>7.0152928548462983</v>
      </c>
      <c r="E28">
        <f t="shared" si="4"/>
        <v>7.238161749314866</v>
      </c>
      <c r="F28">
        <f t="shared" si="4"/>
        <v>7.3426873232187679</v>
      </c>
      <c r="G28">
        <f t="shared" si="4"/>
        <v>7.6354746531807125</v>
      </c>
      <c r="H28">
        <f t="shared" si="4"/>
        <v>8.1498268581352189</v>
      </c>
      <c r="I28">
        <f t="shared" si="4"/>
        <v>8.824799040632902</v>
      </c>
      <c r="J28">
        <f t="shared" si="4"/>
        <v>9.1592417340634213</v>
      </c>
      <c r="K28">
        <f t="shared" si="4"/>
        <v>12.107649246707107</v>
      </c>
    </row>
    <row r="29" spans="1:11" x14ac:dyDescent="0.2">
      <c r="A29" t="s">
        <v>26</v>
      </c>
      <c r="C29">
        <f>AVERAGE(C25:C28)</f>
        <v>1.4759932471135246</v>
      </c>
      <c r="D29">
        <f t="shared" ref="D29:K29" si="5">AVERAGE(D25:D28)</f>
        <v>7.0542328949111583</v>
      </c>
      <c r="E29">
        <f t="shared" si="5"/>
        <v>11.194542545541701</v>
      </c>
      <c r="F29">
        <f t="shared" si="5"/>
        <v>7.3685295561518345</v>
      </c>
      <c r="G29">
        <f t="shared" si="5"/>
        <v>12.503723258158299</v>
      </c>
      <c r="H29">
        <f t="shared" si="5"/>
        <v>8.1098204145037016</v>
      </c>
      <c r="I29">
        <f t="shared" si="5"/>
        <v>17.072839063688516</v>
      </c>
      <c r="J29">
        <f t="shared" si="5"/>
        <v>9.0790244355631629</v>
      </c>
      <c r="K29">
        <f t="shared" si="5"/>
        <v>31.524838132414473</v>
      </c>
    </row>
    <row r="30" spans="1:11" x14ac:dyDescent="0.2">
      <c r="C30">
        <f>K25/C25</f>
        <v>25.515009966563408</v>
      </c>
    </row>
    <row r="31" spans="1:11" x14ac:dyDescent="0.2">
      <c r="C31">
        <f t="shared" ref="C31:C33" si="6">K26/C26</f>
        <v>27.947132101061626</v>
      </c>
    </row>
    <row r="32" spans="1:11" x14ac:dyDescent="0.2">
      <c r="C32">
        <f t="shared" si="6"/>
        <v>12.006080548582354</v>
      </c>
    </row>
    <row r="33" spans="1:8" x14ac:dyDescent="0.2">
      <c r="C33">
        <f t="shared" si="6"/>
        <v>11.693364380933799</v>
      </c>
    </row>
    <row r="34" spans="1:8" x14ac:dyDescent="0.2">
      <c r="C34">
        <f>AVERAGE(C30:C33)</f>
        <v>19.290396749285296</v>
      </c>
    </row>
    <row r="36" spans="1:8" x14ac:dyDescent="0.2">
      <c r="A36" t="s">
        <v>29</v>
      </c>
      <c r="B36" t="s">
        <v>19</v>
      </c>
      <c r="C36" t="s">
        <v>18</v>
      </c>
      <c r="D36" t="s">
        <v>17</v>
      </c>
      <c r="E36" t="s">
        <v>20</v>
      </c>
      <c r="F36" t="s">
        <v>21</v>
      </c>
      <c r="G36" t="s">
        <v>24</v>
      </c>
      <c r="H36" t="s">
        <v>25</v>
      </c>
    </row>
    <row r="37" spans="1:8" x14ac:dyDescent="0.2">
      <c r="A37" t="s">
        <v>3</v>
      </c>
      <c r="B37">
        <f>C25</f>
        <v>1.8622475317803446</v>
      </c>
      <c r="C37">
        <f t="shared" ref="C37:H37" si="7">F25</f>
        <v>7.5587571843523467</v>
      </c>
      <c r="D37">
        <f t="shared" si="7"/>
        <v>17.228064340688686</v>
      </c>
      <c r="E37">
        <f t="shared" si="7"/>
        <v>8.6045548613788316</v>
      </c>
      <c r="F37">
        <f t="shared" si="7"/>
        <v>24.91975822198183</v>
      </c>
      <c r="G37">
        <f t="shared" si="7"/>
        <v>9.9998569209390347</v>
      </c>
      <c r="H37">
        <f t="shared" si="7"/>
        <v>47.515264333583602</v>
      </c>
    </row>
    <row r="38" spans="1:8" x14ac:dyDescent="0.2">
      <c r="A38" t="s">
        <v>4</v>
      </c>
      <c r="B38">
        <f t="shared" ref="B38:B40" si="8">C26</f>
        <v>1.9059346313729943</v>
      </c>
      <c r="C38">
        <f t="shared" ref="C38:C40" si="9">F26</f>
        <v>7.6284924470235058</v>
      </c>
      <c r="D38">
        <f t="shared" ref="D38:D40" si="10">G26</f>
        <v>17.960601946949804</v>
      </c>
      <c r="E38">
        <f t="shared" ref="E38:E40" si="11">H26</f>
        <v>8.7156342037301808</v>
      </c>
      <c r="F38">
        <f t="shared" ref="F38:F40" si="12">I26</f>
        <v>26.602549983972892</v>
      </c>
      <c r="G38">
        <f t="shared" ref="G38:G40" si="13">J26</f>
        <v>10.179806603898395</v>
      </c>
      <c r="H38">
        <f t="shared" ref="H38:H40" si="14">K26</f>
        <v>53.265406918969269</v>
      </c>
    </row>
    <row r="39" spans="1:8" x14ac:dyDescent="0.2">
      <c r="A39" t="s">
        <v>5</v>
      </c>
      <c r="B39">
        <f t="shared" si="8"/>
        <v>1.1003617689336449</v>
      </c>
      <c r="C39">
        <f t="shared" si="9"/>
        <v>6.9441812700127157</v>
      </c>
      <c r="D39">
        <f t="shared" si="10"/>
        <v>7.19075209181399</v>
      </c>
      <c r="E39">
        <f t="shared" si="11"/>
        <v>6.969265734770576</v>
      </c>
      <c r="F39">
        <f t="shared" si="12"/>
        <v>7.9442490081664365</v>
      </c>
      <c r="G39">
        <f t="shared" si="13"/>
        <v>6.9771924833517964</v>
      </c>
      <c r="H39">
        <f t="shared" si="14"/>
        <v>13.211032030397904</v>
      </c>
    </row>
    <row r="40" spans="1:8" x14ac:dyDescent="0.2">
      <c r="A40" t="s">
        <v>6</v>
      </c>
      <c r="B40">
        <f t="shared" si="8"/>
        <v>1.035429056367114</v>
      </c>
      <c r="C40">
        <f t="shared" si="9"/>
        <v>7.3426873232187679</v>
      </c>
      <c r="D40">
        <f t="shared" si="10"/>
        <v>7.6354746531807125</v>
      </c>
      <c r="E40">
        <f t="shared" si="11"/>
        <v>8.1498268581352189</v>
      </c>
      <c r="F40">
        <f t="shared" si="12"/>
        <v>8.824799040632902</v>
      </c>
      <c r="G40">
        <f t="shared" si="13"/>
        <v>9.1592417340634213</v>
      </c>
      <c r="H40">
        <f t="shared" si="14"/>
        <v>12.107649246707107</v>
      </c>
    </row>
    <row r="45" spans="1:8" x14ac:dyDescent="0.2">
      <c r="A45" t="s">
        <v>29</v>
      </c>
      <c r="B45" t="s">
        <v>19</v>
      </c>
      <c r="C45" t="s">
        <v>18</v>
      </c>
      <c r="D45" t="s">
        <v>20</v>
      </c>
      <c r="E45" t="s">
        <v>17</v>
      </c>
      <c r="F45" t="s">
        <v>21</v>
      </c>
    </row>
    <row r="46" spans="1:8" x14ac:dyDescent="0.2">
      <c r="A46" t="s">
        <v>3</v>
      </c>
      <c r="B46">
        <f>C25</f>
        <v>1.8622475317803446</v>
      </c>
      <c r="C46">
        <f>F25</f>
        <v>7.5587571843523467</v>
      </c>
      <c r="D46">
        <f>H25</f>
        <v>8.6045548613788316</v>
      </c>
      <c r="E46">
        <f>G25</f>
        <v>17.228064340688686</v>
      </c>
      <c r="F46">
        <f>I25</f>
        <v>24.91975822198183</v>
      </c>
    </row>
    <row r="47" spans="1:8" x14ac:dyDescent="0.2">
      <c r="A47" t="s">
        <v>4</v>
      </c>
      <c r="B47">
        <f t="shared" ref="B47:B49" si="15">C26</f>
        <v>1.9059346313729943</v>
      </c>
      <c r="C47">
        <f t="shared" ref="C47:C49" si="16">F26</f>
        <v>7.6284924470235058</v>
      </c>
      <c r="D47">
        <f t="shared" ref="D47:D49" si="17">H26</f>
        <v>8.7156342037301808</v>
      </c>
      <c r="E47">
        <f t="shared" ref="E47:E49" si="18">G26</f>
        <v>17.960601946949804</v>
      </c>
      <c r="F47">
        <f t="shared" ref="F47:F49" si="19">I26</f>
        <v>26.602549983972892</v>
      </c>
    </row>
    <row r="48" spans="1:8" x14ac:dyDescent="0.2">
      <c r="A48" t="s">
        <v>5</v>
      </c>
      <c r="B48">
        <f t="shared" si="15"/>
        <v>1.1003617689336449</v>
      </c>
      <c r="C48">
        <f t="shared" si="16"/>
        <v>6.9441812700127157</v>
      </c>
      <c r="D48">
        <f t="shared" si="17"/>
        <v>6.969265734770576</v>
      </c>
      <c r="E48">
        <f t="shared" si="18"/>
        <v>7.19075209181399</v>
      </c>
      <c r="F48">
        <f t="shared" si="19"/>
        <v>7.9442490081664365</v>
      </c>
    </row>
    <row r="49" spans="1:11" x14ac:dyDescent="0.2">
      <c r="A49" t="s">
        <v>6</v>
      </c>
      <c r="B49">
        <f t="shared" si="15"/>
        <v>1.035429056367114</v>
      </c>
      <c r="C49">
        <f t="shared" si="16"/>
        <v>7.3426873232187679</v>
      </c>
      <c r="D49">
        <f t="shared" si="17"/>
        <v>8.1498268581352189</v>
      </c>
      <c r="E49">
        <f t="shared" si="18"/>
        <v>7.6354746531807125</v>
      </c>
      <c r="F49">
        <f t="shared" si="19"/>
        <v>8.824799040632902</v>
      </c>
    </row>
    <row r="56" spans="1:11" x14ac:dyDescent="0.2">
      <c r="A56" t="s">
        <v>30</v>
      </c>
      <c r="B56" t="s">
        <v>7</v>
      </c>
      <c r="C56" t="s">
        <v>8</v>
      </c>
      <c r="D56" t="s">
        <v>9</v>
      </c>
      <c r="E56" t="s">
        <v>10</v>
      </c>
      <c r="F56" t="s">
        <v>13</v>
      </c>
      <c r="G56" t="s">
        <v>14</v>
      </c>
      <c r="H56" t="s">
        <v>15</v>
      </c>
      <c r="I56" t="s">
        <v>16</v>
      </c>
      <c r="J56" t="s">
        <v>22</v>
      </c>
      <c r="K56" t="s">
        <v>23</v>
      </c>
    </row>
    <row r="57" spans="1:11" x14ac:dyDescent="0.2">
      <c r="A57" t="s">
        <v>3</v>
      </c>
      <c r="B57">
        <f>(B10*$A$4+100)/(B10*$A$4+100)</f>
        <v>1</v>
      </c>
      <c r="C57">
        <f>(B10*$A$4+100)/(C10*$A$4+100)</f>
        <v>1.0309194201888019</v>
      </c>
      <c r="D57">
        <f>($B$10*$A$4+100)/(D10*$B$4+100)</f>
        <v>1.0589719789040053</v>
      </c>
      <c r="E57">
        <f>($B$10*$A$4+100)/(E10*$B$4+100)</f>
        <v>1.0643374436785524</v>
      </c>
      <c r="F57">
        <f t="shared" ref="F57:K57" si="20">($B$10*$A$4+100)/(F10*$B$4+100)</f>
        <v>1.0595533295033202</v>
      </c>
      <c r="G57">
        <f t="shared" si="20"/>
        <v>1.0649806451496231</v>
      </c>
      <c r="H57">
        <f t="shared" si="20"/>
        <v>1.0607239230424887</v>
      </c>
      <c r="I57">
        <f t="shared" si="20"/>
        <v>1.0662985203079505</v>
      </c>
      <c r="J57">
        <f t="shared" si="20"/>
        <v>1.0619070926207625</v>
      </c>
      <c r="K57">
        <f t="shared" si="20"/>
        <v>1.0677058232165393</v>
      </c>
    </row>
    <row r="58" spans="1:11" x14ac:dyDescent="0.2">
      <c r="A58" t="s">
        <v>4</v>
      </c>
      <c r="B58">
        <f t="shared" ref="B58:B60" si="21">(B11*$A$4+100)/(B11*$A$4+100)</f>
        <v>1</v>
      </c>
      <c r="C58">
        <f t="shared" ref="C58:C60" si="22">(B11*$A$4+100)/(C11*$A$4+100)</f>
        <v>1.0878860659662004</v>
      </c>
      <c r="D58">
        <f t="shared" ref="D58:J60" si="23">($B$10*$A$4+100)/(D11*$B$4+100)</f>
        <v>1.03961461751899</v>
      </c>
      <c r="E58">
        <f t="shared" si="23"/>
        <v>1.0553150074572979</v>
      </c>
      <c r="F58">
        <f t="shared" si="23"/>
        <v>1.0413116132017795</v>
      </c>
      <c r="G58">
        <f t="shared" si="23"/>
        <v>1.0572093693606617</v>
      </c>
      <c r="H58">
        <f t="shared" si="23"/>
        <v>1.0447179922481911</v>
      </c>
      <c r="I58">
        <f t="shared" si="23"/>
        <v>1.0610948740663768</v>
      </c>
      <c r="J58">
        <f t="shared" si="23"/>
        <v>1.0481786032410083</v>
      </c>
    </row>
    <row r="59" spans="1:11" x14ac:dyDescent="0.2">
      <c r="A59" t="s">
        <v>5</v>
      </c>
      <c r="B59">
        <f t="shared" si="21"/>
        <v>1</v>
      </c>
      <c r="C59">
        <f t="shared" si="22"/>
        <v>1.0090924005130493</v>
      </c>
      <c r="D59">
        <f t="shared" si="23"/>
        <v>1.0525255326514817</v>
      </c>
      <c r="E59">
        <f t="shared" si="23"/>
        <v>1.0529541339227997</v>
      </c>
      <c r="F59">
        <f t="shared" si="23"/>
        <v>1.0526452997857516</v>
      </c>
      <c r="G59">
        <f t="shared" si="23"/>
        <v>1.053206537323008</v>
      </c>
      <c r="H59">
        <f t="shared" si="23"/>
        <v>1.0527041827901118</v>
      </c>
      <c r="I59">
        <f t="shared" si="23"/>
        <v>1.0547086591734212</v>
      </c>
      <c r="J59">
        <f t="shared" si="23"/>
        <v>1.0527227032805915</v>
      </c>
    </row>
    <row r="60" spans="1:11" x14ac:dyDescent="0.2">
      <c r="A60" t="s">
        <v>6</v>
      </c>
      <c r="B60">
        <f t="shared" si="21"/>
        <v>1</v>
      </c>
      <c r="C60">
        <f t="shared" si="22"/>
        <v>1.0058604627328567</v>
      </c>
      <c r="D60">
        <f t="shared" si="23"/>
        <v>1.038871710005753</v>
      </c>
      <c r="E60">
        <f t="shared" si="23"/>
        <v>1.0397816585098782</v>
      </c>
      <c r="F60">
        <f t="shared" si="23"/>
        <v>1.0401899134100601</v>
      </c>
      <c r="G60">
        <f t="shared" si="23"/>
        <v>1.0412755310199804</v>
      </c>
      <c r="H60">
        <f t="shared" si="23"/>
        <v>1.0429984421649452</v>
      </c>
      <c r="I60">
        <f t="shared" si="23"/>
        <v>1.0449615946344928</v>
      </c>
      <c r="J60">
        <f t="shared" si="23"/>
        <v>1.0458294671679227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Djordje Jevdjic</dc:creator>
  <cp:lastModifiedBy>Djordje Jevdjic</cp:lastModifiedBy>
  <dcterms:created xsi:type="dcterms:W3CDTF">2018-12-07T14:54:25Z</dcterms:created>
  <dcterms:modified xsi:type="dcterms:W3CDTF">2018-12-07T22:14:55Z</dcterms:modified>
</cp:coreProperties>
</file>