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D9B4FE2D-F9DC-43A6-B848-70A9FAB40ADE}" xr6:coauthVersionLast="47" xr6:coauthVersionMax="47" xr10:uidLastSave="{00000000-0000-0000-0000-000000000000}"/>
  <bookViews>
    <workbookView xWindow="-108" yWindow="-108" windowWidth="23256" windowHeight="12456" activeTab="3" xr2:uid="{A6292B4E-B278-4F16-ABDC-F3BE14B4ACCF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H12" i="3" s="1"/>
  <c r="H15" i="3" s="1"/>
  <c r="D12" i="3"/>
  <c r="B12" i="3"/>
  <c r="G5" i="2"/>
  <c r="D5" i="2"/>
  <c r="B5" i="2"/>
  <c r="H5" i="4"/>
  <c r="H10" i="4" s="1"/>
  <c r="H7" i="3"/>
  <c r="G15" i="2"/>
  <c r="D15" i="2"/>
  <c r="G14" i="2"/>
  <c r="D14" i="2"/>
  <c r="G13" i="2"/>
  <c r="G16" i="2" s="1"/>
  <c r="D13" i="2"/>
  <c r="H5" i="2"/>
  <c r="H8" i="2" s="1"/>
</calcChain>
</file>

<file path=xl/sharedStrings.xml><?xml version="1.0" encoding="utf-8"?>
<sst xmlns="http://schemas.openxmlformats.org/spreadsheetml/2006/main" count="143" uniqueCount="53">
  <si>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</si>
  <si>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</si>
  <si>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</si>
  <si>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</si>
  <si>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</si>
  <si>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</si>
  <si>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</si>
  <si>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</si>
  <si>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</si>
  <si>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</si>
  <si>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</si>
  <si>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</si>
  <si>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</si>
  <si>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</si>
  <si>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</si>
  <si>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</si>
  <si>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</si>
  <si>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</si>
  <si>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</si>
  <si>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</si>
  <si>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</si>
  <si>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</si>
  <si>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</si>
  <si>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</si>
  <si>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</si>
  <si>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</si>
  <si>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</si>
  <si>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</si>
  <si>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</si>
  <si>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</si>
  <si>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basico</t>
  </si>
  <si>
    <t>UND</t>
  </si>
  <si>
    <t>TIPO</t>
  </si>
  <si>
    <t>FACTOR</t>
  </si>
  <si>
    <t>CANTIDAD</t>
  </si>
  <si>
    <t>TOTAL</t>
  </si>
  <si>
    <t>Total</t>
  </si>
  <si>
    <t>NOMBRE A.P.U. BÁSICO</t>
  </si>
  <si>
    <t xml:space="preserve">ANALISIS DE PRECIOS UNITARIOS </t>
  </si>
  <si>
    <t>Placa de concreto 3000 psi 10cm malla electrosoldada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</si>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</sst>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3" xfId="0" applyNumberFormat="1" applyFont="1" applyBorder="1" applyAlignment="1">
      <alignment horizontal="left" vertical="top"/>
    </xf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17" xfId="0" applyNumberFormat="1" applyFont="1" applyBorder="1" applyAlignment="1">
      <alignment horizontal="center"/>
    </xf>
    <xf numFmtId="41" fontId="7" fillId="0" borderId="18" xfId="0" applyNumberFormat="1" applyFont="1" applyBorder="1" applyAlignment="1">
      <alignment horizontal="left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EF3A65A2-A83E-400D-8739-07FE91BC9E60}"/>
    <cellStyle name="Normal 41" xfId="2" xr:uid="{71FB015C-8570-4CF9-8189-675176712FDE}"/>
    <cellStyle name="Porcentaje" xfId="1" builtinId="5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15EC43D2-94D6-4203-ADE5-043BB8E9BFB6}">
      <tableStyleElement type="wholeTable" dxfId="94"/>
      <tableStyleElement type="headerRow" dxfId="93"/>
    </tableStyle>
    <tableStyle name="S5S Green" pivot="0" count="2" xr9:uid="{4A19007E-B9C2-4CC8-9B6E-4A3A5D122578}">
      <tableStyleElement type="wholeTable" dxfId="57"/>
      <tableStyleElement type="headerRow" dxfId="56"/>
    </tableStyle>
    <tableStyle name="S5S Greenblue" pivot="0" count="2" xr9:uid="{3FFB08C7-FE8B-4263-B663-CBB077E69B6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AA55D-8561-447F-99A1-74DFE3173759}" name="T_mat" displayName="T_mat" ref="A4:E15" totalsRowShown="0" headerRowDxfId="92">
  <autoFilter ref="A4:E15" xr:uid="{D691E55B-6413-4590-9ABE-1582F6EECE6F}"/>
  <sortState xmlns:xlrd2="http://schemas.microsoft.com/office/spreadsheetml/2017/richdata2" ref="A5:E15">
    <sortCondition ref="A4:A15"/>
  </sortState>
  <tableColumns count="5">
    <tableColumn id="1" xr3:uid="{D671041C-4AAA-4D5B-87C4-529CFD46D689}" name="DESCRIPCIÓN" dataDxfId="91"/>
    <tableColumn id="2" xr3:uid="{848506AF-BD8B-4F5C-94F9-C29DE7868FD6}" name="CÓDIGO" dataDxfId="90"/>
    <tableColumn id="3" xr3:uid="{6373F0BC-6C9C-4DDB-A19E-42C5419C5A17}" name="UNIDAD" dataDxfId="89"/>
    <tableColumn id="4" xr3:uid="{D68A34AB-D4AC-44D0-807B-17734A5A3507}" name="PRECIO" dataDxfId="88"/>
    <tableColumn id="5" xr3:uid="{AF68A3DD-7E30-4ADF-946F-0A3C70223094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F65B74-84D1-43E2-A3D0-F3B9E8B15690}" name="Tabla2" displayName="Tabla2" ref="A4:H7" totalsRowCount="1">
  <autoFilter ref="A4:H6" xr:uid="{C642A5B8-7312-432A-869A-ABBDDC0CBD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D30CA18-9FF6-4DCA-9C67-DEC647D02040}" name="TIPO" totalsRowLabel="Total"/>
    <tableColumn id="2" xr3:uid="{12F68F0E-A9FE-40AE-A9AE-4D5BC40868E6}" name="CÓDIGO"/>
    <tableColumn id="3" xr3:uid="{04650EC1-4307-49C6-9B75-412D27C51FA9}" name="DESCRIPCIÓN"/>
    <tableColumn id="4" xr3:uid="{8E558A03-C8D3-44DD-A4D9-4EF99B115421}" name="UNIDAD" dataDxfId="43"/>
    <tableColumn id="5" xr3:uid="{A7D161FB-CC65-42E9-B385-9756F40793D3}" name="FACTOR" dataDxfId="42">
      <calculatedColumnFormula>1</calculatedColumnFormula>
    </tableColumn>
    <tableColumn id="6" xr3:uid="{EB3F9450-8443-4E57-A1CE-F29AAA2BB0BF}" name="CANTIDAD" dataDxfId="41"/>
    <tableColumn id="7" xr3:uid="{64384BD9-A8FA-42BE-BDD8-82D793FD1721}" name="PRECIO" dataDxfId="39" totalsRowDxfId="40"/>
    <tableColumn id="8" xr3:uid="{BEC7B570-BD68-4506-B5D6-6E11F34EF1FC}" name="TOTAL" totalsRowFunction="custom" dataDxfId="37" totalsRowDxfId="38">
      <calculatedColumnFormula>Tabla2[[#This Row],[CANTIDAD]]*Tabla2[[#This Row],[PRECIO]]*Tabla2[[#This Row],[FACTOR]]</calculatedColumnFormula>
      <totalsRowFormula>SUM(Tabla2[TOTAL])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13D581-D9AD-44FB-9C53-C2C31D6EF5F6}" name="Tabla4" displayName="Tabla4" ref="A11:H15" totalsRowCount="1">
  <autoFilter ref="A11:H14" xr:uid="{EBC984FA-795A-48B4-AB33-45C1400017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6D68BCA-9D5B-4406-9B3B-042CC8A7B583}" name="TIPO" totalsRowLabel="Total"/>
    <tableColumn id="2" xr3:uid="{76BF4ED6-398A-4534-9993-00E5C18B172C}" name="CÓDIGO"/>
    <tableColumn id="3" xr3:uid="{E0F18AB7-5E92-4C1E-A1D4-AD7DE8AF2651}" name="DESCRIPCIÓN"/>
    <tableColumn id="4" xr3:uid="{B0E35510-7429-456C-BF65-BF9636110462}" name="UNIDAD" dataDxfId="36"/>
    <tableColumn id="5" xr3:uid="{FE38B9FD-FA10-4395-948A-82AFEF0579A0}" name="FACTOR" dataDxfId="35">
      <calculatedColumnFormula>1</calculatedColumnFormula>
    </tableColumn>
    <tableColumn id="6" xr3:uid="{A2C164BA-455D-4EBF-BFBC-22B86C7FA54E}" name="CANTIDAD" dataDxfId="34"/>
    <tableColumn id="7" xr3:uid="{A87E82C7-35ED-4563-BF63-C3B47E2C916E}" name="PRECIO" dataDxfId="32" totalsRowDxfId="33"/>
    <tableColumn id="8" xr3:uid="{1D330201-D09D-4811-A693-1F4A394A59B9}" name="TOTAL" totalsRowFunction="custom" dataDxfId="30" totalsRowDxfId="31">
      <calculatedColumnFormula>Tabla4[[#This Row],[CANTIDAD]]*Tabla4[[#This Row],[PRECIO]]*Tabla4[[#This Row],[FACTOR]]</calculatedColumnFormula>
      <totalsRowFormula>SUM(Tabla4[TOTAL])</totalsRowFormula>
    </tableColumn>
  </tableColumns>
  <tableStyleInfo name="S5S 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1F981F-9ED3-47ED-974B-F9F73817671D}" name="Tabla7" displayName="Tabla7" ref="B4:H10" totalsRowCount="1" headerRowDxfId="27" dataDxfId="26" totalsRowDxfId="25">
  <autoFilter ref="B4:H9" xr:uid="{E8A7EA69-4135-4452-B267-F84AC4268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513ACE3-93EC-438C-B8B4-D28508240D3D}" name="CÓDIGO" totalsRowLabel="Total" dataDxfId="23" totalsRowDxfId="24"/>
    <tableColumn id="2" xr3:uid="{88C724BC-490E-4F51-86BE-51ADE962B590}" name="DESCRIPCIÓN" dataDxfId="21" totalsRowDxfId="22"/>
    <tableColumn id="3" xr3:uid="{8F8F1A50-ACAC-4097-91B9-E3A163EC1544}" name="UNIDAD" dataDxfId="19" totalsRowDxfId="20"/>
    <tableColumn id="4" xr3:uid="{CC9B221A-DFD6-47B3-BD95-23888A358A05}" name="FACTOR" dataDxfId="17" totalsRowDxfId="18"/>
    <tableColumn id="5" xr3:uid="{7C0FBBD5-49C6-444F-B0AD-281F936B9E9D}" name="CANTIDAD" dataDxfId="15" totalsRowDxfId="16"/>
    <tableColumn id="6" xr3:uid="{46CEEBC2-8470-4F37-9FC7-FDB2E063EDA0}" name="COSTO" dataDxfId="13" totalsRowDxfId="14"/>
    <tableColumn id="7" xr3:uid="{47844E5E-E00A-4614-BE95-5364EE126C39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B7479F-0B5F-4B86-9B2A-8C7D9E48C43A}" name="Tabla12" displayName="Tabla12" ref="B14:E18" totalsRowShown="0" headerRowDxfId="10" dataDxfId="9">
  <autoFilter ref="B14:E18" xr:uid="{9B49F080-D76F-476B-80CF-812DDEA0B4DE}">
    <filterColumn colId="0" hiddenButton="1"/>
    <filterColumn colId="1" hiddenButton="1"/>
    <filterColumn colId="2" hiddenButton="1"/>
    <filterColumn colId="3" hiddenButton="1"/>
  </autoFilter>
  <tableColumns count="4">
    <tableColumn id="1" xr3:uid="{77745724-6B2A-4C64-BA5F-88B9EE7030F6}" name="CÓD" dataDxfId="8"/>
    <tableColumn id="2" xr3:uid="{BD2EFFAD-4009-428F-B24D-31D5BFD8456B}" name="CAPÍTULO" dataDxfId="7"/>
    <tableColumn id="3" xr3:uid="{69F96D20-4F5D-42AC-B16E-8FFB1B904DA1}" name="PORCENTAJE" dataDxfId="6"/>
    <tableColumn id="4" xr3:uid="{D5766778-FD8B-44C6-B8F9-14D4C9B9813B}" name="SUBTOTAL" dataDxfId="5"/>
  </tableColumns>
  <tableStyleInfo name="S5S Green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9DBEF9-13FA-44D3-9EEB-57A9EAD61927}" name="Tabla13" displayName="Tabla13" ref="C21:E28" totalsRowShown="0" headerRowDxfId="4" dataDxfId="3">
  <autoFilter ref="C21:E28" xr:uid="{1F99F7C7-B204-4ADE-99C3-82C50ACC0638}">
    <filterColumn colId="0" hiddenButton="1"/>
    <filterColumn colId="1" hiddenButton="1"/>
    <filterColumn colId="2" hiddenButton="1"/>
  </autoFilter>
  <tableColumns count="3">
    <tableColumn id="1" xr3:uid="{C0C5CACF-22A0-47CD-B378-3117CB0CC7D6}" name="DESCRIPCIÓN" dataDxfId="2"/>
    <tableColumn id="2" xr3:uid="{FC8905AC-025A-4AD1-8B38-095B2D0EEE45}" name="PORCENTAJE" dataDxfId="1"/>
    <tableColumn id="3" xr3:uid="{AC75FBC0-D35E-43F4-9D43-432CA2A8C1CA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77186F-7187-46E1-BEC6-626005C5C144}" name="T_equipos" displayName="T_equipos" ref="G4:K11" totalsRowShown="0" headerRowDxfId="87">
  <autoFilter ref="G4:K11" xr:uid="{158B5FBD-E88D-4AD8-AE54-EEFEFFEEF275}"/>
  <tableColumns count="5">
    <tableColumn id="1" xr3:uid="{6DD4B64F-F8D9-472B-A777-B3270BE56704}" name="DESCRIPCIÓN" dataDxfId="86"/>
    <tableColumn id="2" xr3:uid="{98B3AC8D-CBD6-4C71-81C2-0FE9ABF107EC}" name="CÓDIGO" dataDxfId="85"/>
    <tableColumn id="3" xr3:uid="{9133CFFC-A810-4556-BCBF-4F265197AA9E}" name="UNIDAD" dataDxfId="84"/>
    <tableColumn id="4" xr3:uid="{8AEC9A15-8A46-4DFC-B631-C7E68C3022BD}" name="PRECIO" dataDxfId="83"/>
    <tableColumn id="5" xr3:uid="{A29ABC42-F122-4AAE-8CEC-0BA1B28DD1EA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BA274-58BB-4122-ABF1-840845B443D1}" name="T_mano" displayName="T_mano" ref="M4:Q11" totalsRowShown="0" headerRowDxfId="82">
  <autoFilter ref="M4:Q11" xr:uid="{C62B0FCC-40A6-436A-9C00-1B0DADA2CB68}"/>
  <sortState xmlns:xlrd2="http://schemas.microsoft.com/office/spreadsheetml/2017/richdata2" ref="M5:Q19">
    <sortCondition ref="N4"/>
  </sortState>
  <tableColumns count="5">
    <tableColumn id="1" xr3:uid="{47EF5CDC-686C-49AF-99C3-99F683857114}" name="DESCRIPCIÓN" dataDxfId="81"/>
    <tableColumn id="2" xr3:uid="{C55210F7-843D-4E82-B1A8-6ABBD16F1FDA}" name="CÓDIGO" dataDxfId="80"/>
    <tableColumn id="3" xr3:uid="{6D78521A-8370-4752-A9E5-6D6B63376FF2}" name="UNIDAD" dataDxfId="79"/>
    <tableColumn id="4" xr3:uid="{23B7E829-62F0-4D3C-8015-6CDD59A49BBB}" name="PRECIO" dataDxfId="78"/>
    <tableColumn id="5" xr3:uid="{14E4D063-5BD2-4183-972E-FD69E972EFBC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8A0AC-5423-4FCE-9938-F6CC4DA4EF78}" name="T_trans" displayName="T_trans" ref="S4:W11" totalsRowShown="0" headerRowDxfId="77">
  <autoFilter ref="S4:W11" xr:uid="{4A01C739-126C-4207-9576-BC0BD9E3BB78}"/>
  <sortState xmlns:xlrd2="http://schemas.microsoft.com/office/spreadsheetml/2017/richdata2" ref="S5:W15">
    <sortCondition ref="T4:T15"/>
  </sortState>
  <tableColumns count="5">
    <tableColumn id="1" xr3:uid="{D1D937B1-E332-49C0-A880-ADEA616AF574}" name="DESCRIPCIÓN" dataDxfId="76"/>
    <tableColumn id="2" xr3:uid="{01CED6D8-485F-4E6A-AA87-3FF605EF8321}" name="CÓDIGO" dataDxfId="75"/>
    <tableColumn id="3" xr3:uid="{ACCC6374-651D-486A-97BF-40BA31BE92E1}" name="UNIDAD" dataDxfId="74"/>
    <tableColumn id="4" xr3:uid="{EEEC4105-211A-4E6A-A971-C2D2F97B7B72}" name="PRECIO" dataDxfId="73"/>
    <tableColumn id="5" xr3:uid="{A88C9B11-EF53-4033-80F6-FFAC3F286C7E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C6B1C1-4742-4201-BAA9-2B4A257C5CF0}" name="T_sub" displayName="T_sub" ref="Y4:AC11" totalsRowShown="0" headerRowDxfId="72">
  <autoFilter ref="Y4:AC11" xr:uid="{A5432880-8865-4B3A-978A-BD849B922033}"/>
  <sortState xmlns:xlrd2="http://schemas.microsoft.com/office/spreadsheetml/2017/richdata2" ref="Y5:AC18">
    <sortCondition ref="Z4"/>
  </sortState>
  <tableColumns count="5">
    <tableColumn id="1" xr3:uid="{72650BAA-E47E-4E97-BA8C-121E32447531}" name="DESCRIPCIÓN" dataDxfId="71"/>
    <tableColumn id="2" xr3:uid="{52671305-D7CD-41DB-9A8F-35B1F4A75B8C}" name="CÓDIGO" dataDxfId="70"/>
    <tableColumn id="3" xr3:uid="{A64FCC77-CC1E-4C30-AE2C-198015BF672B}" name="UNIDAD" dataDxfId="69"/>
    <tableColumn id="4" xr3:uid="{168A31FC-0104-46B3-9FC8-2AFDFA105EBF}" name="PRECIO" dataDxfId="68"/>
    <tableColumn id="5" xr3:uid="{FA844BB1-7CD7-46EC-9699-580EE4947858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822ABB-36D3-424C-B262-68A419B9D162}" name="T_otros" displayName="T_otros" ref="AK4:AO11" totalsRowShown="0" headerRowDxfId="67">
  <autoFilter ref="AK4:AO11" xr:uid="{B739D248-1CFE-45E0-9847-56BD96B9EE83}"/>
  <sortState xmlns:xlrd2="http://schemas.microsoft.com/office/spreadsheetml/2017/richdata2" ref="AK5:AO18">
    <sortCondition ref="AL4"/>
  </sortState>
  <tableColumns count="5">
    <tableColumn id="1" xr3:uid="{993EE239-8B92-47CA-8AAF-922D31BF7618}" name="DESCRIPCIÓN" dataDxfId="66"/>
    <tableColumn id="2" xr3:uid="{2FB08CCF-D826-42D1-9CFA-AB75C1E812E0}" name="CÓDIGO" dataDxfId="65"/>
    <tableColumn id="3" xr3:uid="{319D1CF8-CBAA-410B-8A36-FD5969146717}" name="UNIDAD" dataDxfId="64"/>
    <tableColumn id="4" xr3:uid="{D60C8AD4-5D84-4B72-A186-307B476EBE4F}" name="PRECIO" dataDxfId="63"/>
    <tableColumn id="5" xr3:uid="{EF7F1F6C-D4FB-478F-80F9-46805C5A302B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B7506D-1064-4903-9614-B9E983146573}" name="T_act" displayName="T_act" ref="AE4:AI11" totalsRowShown="0" headerRowDxfId="62">
  <autoFilter ref="AE4:AI11" xr:uid="{21F9E8E9-CC8E-43CE-A714-B7CAB66EA4AB}"/>
  <sortState xmlns:xlrd2="http://schemas.microsoft.com/office/spreadsheetml/2017/richdata2" ref="AE5:AI15">
    <sortCondition ref="AE4:AE15"/>
  </sortState>
  <tableColumns count="5">
    <tableColumn id="1" xr3:uid="{A08F349D-5412-458B-ACDB-8A62BC7E3D01}" name="DESCRIPCIÓN" dataDxfId="61"/>
    <tableColumn id="2" xr3:uid="{EA2EBF6D-C2DC-478D-934E-351F33F9BC57}" name="CÓDIGO" dataDxfId="60"/>
    <tableColumn id="3" xr3:uid="{B8142725-5934-4DD6-B7F9-EA773FCB68CC}" name="UNIDAD" dataDxfId="59"/>
    <tableColumn id="4" xr3:uid="{9AF46D10-F8B9-4573-95E3-812581A2BF22}" name="PRECIO" dataDxfId="58"/>
    <tableColumn id="5" xr3:uid="{A75FE528-C89F-4C0F-BBDA-37B708CF8F30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3C02E5-4EC6-4018-9DB2-36FB7BB3E205}" name="Tabla3" displayName="Tabla3" ref="A4:H8" totalsRowCount="1">
  <autoFilter ref="A4:H7" xr:uid="{4EC68E40-E685-4420-A4DB-5C0BDB2736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40D941F-50F5-4EB8-8F6B-F630D1C40F3E}" name="TIPO" totalsRowLabel="Total"/>
    <tableColumn id="2" xr3:uid="{BC2689FA-5159-424E-A494-ED803559D070}" name="CÓDIGO"/>
    <tableColumn id="3" xr3:uid="{8A2605A9-DDC3-4FE1-B275-871EA1E0B0C5}" name="DESCRIPCIÓN"/>
    <tableColumn id="4" xr3:uid="{9DD24B3A-FE4E-40F1-BF45-499450F2B5CB}" name="UNIDAD" dataDxfId="55"/>
    <tableColumn id="5" xr3:uid="{269BEB16-741E-4D22-9FBA-97D70AECEEBD}" name="FACTOR" dataDxfId="54">
      <calculatedColumnFormula>1</calculatedColumnFormula>
    </tableColumn>
    <tableColumn id="6" xr3:uid="{C5BA0B27-28C6-49A9-9FBF-CCFCC9FB3279}" name="CANTIDAD" dataDxfId="53"/>
    <tableColumn id="7" xr3:uid="{86ABFCF3-A799-4E4B-932F-D4CAE161FF99}" name="PRECIO" dataDxfId="51" totalsRowDxfId="52"/>
    <tableColumn id="8" xr3:uid="{E0608024-062D-44AA-BF8E-8AB8725F78D0}" name="TOTAL" totalsRowFunction="custom" dataDxfId="49" totalsRowDxfId="50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7D806B-513C-4C7B-9487-482E1DBCC2FD}" name="Tabla5" displayName="Tabla5" ref="A12:G16" totalsRowCount="1">
  <autoFilter ref="A12:G15" xr:uid="{10FD0D4F-9CFE-4918-A3BE-852556337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xr3:uid="{11B3A0EC-4E55-4AD2-BD96-EDFEF2AEE920}" name="CÓDIGO"/>
    <tableColumn id="3" xr3:uid="{9A422B57-BF4B-42DB-84A0-A1D528427BD5}" name="DESCRIPCIÓN"/>
    <tableColumn id="4" xr3:uid="{5597DBD9-D709-42A9-9C95-E299D4D1AF2D}" name="UNIDAD" dataDxfId="48"/>
    <tableColumn id="5" xr3:uid="{90122EC2-B24B-4A68-AB6D-0CC0F6C3B202}" name="FACTOR" dataDxfId="47">
      <calculatedColumnFormula>1</calculatedColumnFormula>
    </tableColumn>
    <tableColumn id="6" xr3:uid="{0CEED25C-C967-44CB-A5E5-75D3BEBD1EB0}" name="CANTIDAD" dataDxfId="46"/>
    <tableColumn id="7" xr3:uid="{1C46DC51-36CF-4472-8641-C9A6D901B3EE}" name="PRECIO" dataDxfId="45"/>
    <tableColumn id="8" xr3:uid="{A69200FE-6137-4290-8E29-03691311BFCD}" name="TOTAL" totalsRowFunction="custom" dataDxfId="44">
      <calculatedColumnFormula>Tabla5[[#This Row],[CANTIDAD]]*Tabla5[[#This Row],[PRECIO]]*Tabla5[[#This Row],[FACTOR]]</calculatedColumnFormula>
      <totalsRowFormula>SUM(Tabla5[TOTAL])</totalsRowFormula>
    </tableColumn>
  </tableColumns>
  <tableStyleInfo name="S5S Gree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76B3-B3AA-48A8-B79A-111C3E9A7179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67F1-23FD-4C97-80EF-B8A16707657D}">
  <sheetPr codeName="Hoja3">
    <tabColor rgb="FF0088CC"/>
    <outlinePr summaryBelow="0"/>
    <pageSetUpPr fitToPage="1"/>
  </sheetPr>
  <dimension ref="A1:H30"/>
  <sheetViews>
    <sheetView showGridLines="0" zoomScale="110" zoomScaleNormal="110" zoomScaleSheetLayoutView="110" workbookViewId="0">
      <selection activeCell="A2" sqref="A2"/>
    </sheetView>
  </sheetViews>
  <sheetFormatPr baseColWidth="10" defaultRowHeight="14.4" outlineLevelRow="1" x14ac:dyDescent="0.3"/>
  <cols>
    <col min="1" max="1" width="11.77734375" bestFit="1" customWidth="1"/>
    <col min="2" max="2" width="11.21875" customWidth="1"/>
    <col min="3" max="3" width="40.77734375" customWidth="1"/>
    <col min="4" max="6" width="11.21875" customWidth="1"/>
    <col min="7" max="8" width="11.21875" style="2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4"/>
      <c r="D3" s="24"/>
      <c r="E3" s="24"/>
      <c r="F3" s="24"/>
      <c r="G3" s="24"/>
      <c r="H3" s="25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f>VLOOKUP(Tabla3[[#This Row],[DESCRIPCIÓN]],T_mat[[DESCRIPCIÓN]:[PRECIO]],2,FALSE)</f>
        <v>0</v>
      </c>
      <c r="C5" t="s">
        <v>24</v>
      </c>
      <c r="D5" s="3" t="str">
        <f>VLOOKUP(Tabla3[[#This Row],[DESCRIPCIÓN]],T_mat[[DESCRIPCIÓN]:[PRECIO]],3,FALSE)</f>
        <v>m3</v>
      </c>
      <c r="E5">
        <v>1</v>
      </c>
      <c r="F5">
        <v>20</v>
      </c>
      <c r="G5" s="4">
        <f>VLOOKUP(Tabla3[[#This Row],[DESCRIPCIÓN]],T_mat[[DESCRIPCIÓN]:[PRECIO]],4,FALSE)</f>
        <v>285000</v>
      </c>
      <c r="H5" s="4">
        <f>Tabla3[[#This Row],[CANTIDAD]]*Tabla3[[#This Row],[PRECIO]]*Tabla3[[#This Row],[FACTOR]]</f>
        <v>5700000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SUM(Tabla3[TOTAL])</f>
        <v>5700000</v>
      </c>
    </row>
    <row r="9" spans="1:8" x14ac:dyDescent="0.3">
      <c r="G9"/>
      <c r="H9"/>
    </row>
    <row r="10" spans="1:8" ht="15" thickBot="1" x14ac:dyDescent="0.35">
      <c r="G10"/>
      <c r="H10"/>
    </row>
    <row r="11" spans="1:8" ht="15" thickBot="1" x14ac:dyDescent="0.35">
      <c r="A11" s="23" t="s">
        <v>29</v>
      </c>
      <c r="B11" s="24" t="s">
        <v>37</v>
      </c>
      <c r="C11" s="24"/>
      <c r="D11" s="24"/>
      <c r="E11" s="24"/>
      <c r="F11" s="24"/>
      <c r="G11" s="24"/>
      <c r="H11" s="25" t="s">
        <v>31</v>
      </c>
    </row>
    <row r="12" spans="1:8" outlineLevel="1" x14ac:dyDescent="0.3">
      <c r="A12" t="s">
        <v>9</v>
      </c>
      <c r="B12" t="s">
        <v>8</v>
      </c>
      <c r="C12" t="s">
        <v>10</v>
      </c>
      <c r="D12" t="s">
        <v>33</v>
      </c>
      <c r="E12" t="s">
        <v>34</v>
      </c>
      <c r="F12" t="s">
        <v>11</v>
      </c>
      <c r="G12" t="s">
        <v>35</v>
      </c>
      <c r="H12"/>
    </row>
    <row r="13" spans="1:8" outlineLevel="1" x14ac:dyDescent="0.3">
      <c r="C13" s="3"/>
      <c r="D13">
        <f>1</f>
        <v>1</v>
      </c>
      <c r="F13" s="4"/>
      <c r="G13" s="4">
        <f>Tabla5[[#This Row],[CANTIDAD]]*Tabla5[[#This Row],[PRECIO]]*Tabla5[[#This Row],[FACTOR]]</f>
        <v>0</v>
      </c>
      <c r="H13"/>
    </row>
    <row r="14" spans="1:8" outlineLevel="1" x14ac:dyDescent="0.3">
      <c r="C14" s="3"/>
      <c r="D14">
        <f>1</f>
        <v>1</v>
      </c>
      <c r="F14" s="4"/>
      <c r="G14" s="4">
        <f>Tabla5[[#This Row],[CANTIDAD]]*Tabla5[[#This Row],[PRECIO]]*Tabla5[[#This Row],[FACTOR]]</f>
        <v>0</v>
      </c>
      <c r="H14"/>
    </row>
    <row r="15" spans="1:8" outlineLevel="1" x14ac:dyDescent="0.3">
      <c r="C15" s="3"/>
      <c r="D15">
        <f>1</f>
        <v>1</v>
      </c>
      <c r="F15" s="4"/>
      <c r="G15" s="4">
        <f>Tabla5[[#This Row],[CANTIDAD]]*Tabla5[[#This Row],[PRECIO]]*Tabla5[[#This Row],[FACTOR]]</f>
        <v>0</v>
      </c>
      <c r="H15"/>
    </row>
    <row r="16" spans="1:8" x14ac:dyDescent="0.3">
      <c r="F16" s="4"/>
      <c r="G16" s="4">
        <f>SUM(Tabla5[TOTAL])</f>
        <v>0</v>
      </c>
      <c r="H16"/>
    </row>
    <row r="17" spans="7:8" x14ac:dyDescent="0.3">
      <c r="G17"/>
      <c r="H17"/>
    </row>
    <row r="18" spans="7:8" x14ac:dyDescent="0.3">
      <c r="G18"/>
      <c r="H18"/>
    </row>
    <row r="19" spans="7:8" x14ac:dyDescent="0.3">
      <c r="G19"/>
      <c r="H19"/>
    </row>
    <row r="20" spans="7:8" x14ac:dyDescent="0.3">
      <c r="G20"/>
      <c r="H20"/>
    </row>
    <row r="21" spans="7:8" x14ac:dyDescent="0.3">
      <c r="G21"/>
      <c r="H21"/>
    </row>
    <row r="22" spans="7:8" x14ac:dyDescent="0.3">
      <c r="G22"/>
      <c r="H22"/>
    </row>
    <row r="23" spans="7:8" x14ac:dyDescent="0.3">
      <c r="G23"/>
      <c r="H23"/>
    </row>
    <row r="24" spans="7:8" x14ac:dyDescent="0.3">
      <c r="G24"/>
      <c r="H24"/>
    </row>
    <row r="25" spans="7:8" x14ac:dyDescent="0.3">
      <c r="G25"/>
      <c r="H25"/>
    </row>
    <row r="26" spans="7:8" x14ac:dyDescent="0.3">
      <c r="G26"/>
      <c r="H26"/>
    </row>
    <row r="27" spans="7:8" x14ac:dyDescent="0.3">
      <c r="G27"/>
      <c r="H27"/>
    </row>
    <row r="28" spans="7:8" x14ac:dyDescent="0.3">
      <c r="G28"/>
      <c r="H28"/>
    </row>
    <row r="29" spans="7:8" x14ac:dyDescent="0.3">
      <c r="G29"/>
      <c r="H29"/>
    </row>
    <row r="30" spans="7:8" x14ac:dyDescent="0.3">
      <c r="G30"/>
      <c r="H30"/>
    </row>
  </sheetData>
  <mergeCells count="1">
    <mergeCell ref="A1:H1"/>
  </mergeCells>
  <dataValidations count="2">
    <dataValidation type="list" allowBlank="1" showInputMessage="1" showErrorMessage="1" sqref="C5" xr:uid="{9E5C7007-1272-4A77-BEB5-5D83F3ED573C}">
      <formula1>MATERIALES</formula1>
    </dataValidation>
    <dataValidation type="list" allowBlank="1" showInputMessage="1" showErrorMessage="1" sqref="A5:A7" xr:uid="{B0379406-1BF7-4D11-8AEE-5E8345380E44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E1EA-22AC-47AE-94DF-1D4144484493}">
  <sheetPr codeName="Hoja7">
    <tabColor rgb="FF00AC56"/>
    <outlinePr summaryBelow="0"/>
    <pageSetUpPr fitToPage="1"/>
  </sheetPr>
  <dimension ref="A1:H32"/>
  <sheetViews>
    <sheetView showGridLines="0" showWhiteSpace="0" zoomScale="110" zoomScaleNormal="11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2.44140625" bestFit="1" customWidth="1"/>
    <col min="2" max="2" width="14.109375" bestFit="1" customWidth="1"/>
    <col min="3" max="3" width="40.77734375" customWidth="1"/>
    <col min="4" max="4" width="9.5546875" customWidth="1"/>
    <col min="5" max="5" width="9.44140625" customWidth="1"/>
    <col min="6" max="6" width="11.6640625" customWidth="1"/>
    <col min="7" max="7" width="10.21875" style="21" bestFit="1" customWidth="1"/>
    <col min="8" max="8" width="12.21875" style="21" bestFit="1" customWidth="1"/>
    <col min="9" max="9" width="1.33203125" customWidth="1"/>
  </cols>
  <sheetData>
    <row r="1" spans="1:8" ht="30" customHeight="1" x14ac:dyDescent="0.3">
      <c r="A1" s="22" t="s">
        <v>38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6"/>
      <c r="B2" s="27"/>
      <c r="C2" s="28"/>
      <c r="D2" s="28"/>
      <c r="E2" s="26"/>
      <c r="F2" s="26"/>
      <c r="G2" s="26"/>
      <c r="H2" s="29"/>
    </row>
    <row r="3" spans="1:8" ht="15" thickBot="1" x14ac:dyDescent="0.35">
      <c r="A3" s="30" t="s">
        <v>29</v>
      </c>
      <c r="B3" s="31" t="s">
        <v>39</v>
      </c>
      <c r="C3" s="32"/>
      <c r="D3" s="32"/>
      <c r="E3" s="32"/>
      <c r="F3" s="32"/>
      <c r="G3" s="33"/>
      <c r="H3" s="34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D5" s="3"/>
      <c r="E5">
        <v>1</v>
      </c>
      <c r="G5" s="4"/>
      <c r="H5" s="4">
        <v>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A7" t="s">
        <v>36</v>
      </c>
      <c r="G7" s="4"/>
      <c r="H7" s="4">
        <f>SUM(Tabla2[TOTAL])</f>
        <v>0</v>
      </c>
    </row>
    <row r="8" spans="1:8" x14ac:dyDescent="0.3">
      <c r="G8"/>
      <c r="H8"/>
    </row>
    <row r="9" spans="1:8" ht="15" thickBot="1" x14ac:dyDescent="0.35">
      <c r="G9"/>
      <c r="H9"/>
    </row>
    <row r="10" spans="1:8" ht="15" thickBot="1" x14ac:dyDescent="0.35">
      <c r="A10" s="30" t="s">
        <v>29</v>
      </c>
      <c r="B10" s="35" t="s">
        <v>40</v>
      </c>
      <c r="C10" s="35"/>
      <c r="D10" s="35"/>
      <c r="E10" s="35"/>
      <c r="F10" s="35"/>
      <c r="G10" s="35"/>
      <c r="H10" s="34" t="s">
        <v>31</v>
      </c>
    </row>
    <row r="11" spans="1:8" x14ac:dyDescent="0.3">
      <c r="A11" t="s">
        <v>32</v>
      </c>
      <c r="B11" t="s">
        <v>9</v>
      </c>
      <c r="C11" t="s">
        <v>8</v>
      </c>
      <c r="D11" t="s">
        <v>10</v>
      </c>
      <c r="E11" t="s">
        <v>33</v>
      </c>
      <c r="F11" t="s">
        <v>34</v>
      </c>
      <c r="G11" t="s">
        <v>11</v>
      </c>
      <c r="H11" t="s">
        <v>35</v>
      </c>
    </row>
    <row r="12" spans="1:8" outlineLevel="1" x14ac:dyDescent="0.3">
      <c r="A12" s="18" t="s">
        <v>1</v>
      </c>
      <c r="B12">
        <f>VLOOKUP(Tabla4[[#This Row],[DESCRIPCIÓN]],T_mat[[DESCRIPCIÓN]:[PRECIO]],2,FALSE)</f>
        <v>0</v>
      </c>
      <c r="C12" t="s">
        <v>26</v>
      </c>
      <c r="D12" s="3" t="str">
        <f>VLOOKUP(Tabla4[[#This Row],[DESCRIPCIÓN]],T_mat[[DESCRIPCIÓN]:[PRECIO]],3,FALSE)</f>
        <v>kg</v>
      </c>
      <c r="E12">
        <v>1</v>
      </c>
      <c r="G12" s="4">
        <f>VLOOKUP(Tabla4[[#This Row],[DESCRIPCIÓN]],T_mat[[DESCRIPCIÓN]:[PRECIO]],4,FALSE)</f>
        <v>486</v>
      </c>
      <c r="H12" s="4">
        <f>Tabla4[[#This Row],[CANTIDAD]]*Tabla4[[#This Row],[PRECIO]]*Tabla4[[#This Row],[FACTOR]]</f>
        <v>0</v>
      </c>
    </row>
    <row r="13" spans="1:8" outlineLevel="1" x14ac:dyDescent="0.3">
      <c r="D13" s="3"/>
      <c r="E13">
        <v>1</v>
      </c>
      <c r="G13" s="4"/>
      <c r="H13" s="4">
        <v>0</v>
      </c>
    </row>
    <row r="14" spans="1:8" outlineLevel="1" x14ac:dyDescent="0.3">
      <c r="D14" s="3"/>
      <c r="E14">
        <v>1</v>
      </c>
      <c r="G14" s="4"/>
      <c r="H14" s="4">
        <v>0</v>
      </c>
    </row>
    <row r="15" spans="1:8" outlineLevel="1" x14ac:dyDescent="0.3">
      <c r="A15" t="s">
        <v>36</v>
      </c>
      <c r="G15" s="4"/>
      <c r="H15" s="4">
        <f>SUM(Tabla4[TOTAL])</f>
        <v>0</v>
      </c>
    </row>
    <row r="16" spans="1:8" x14ac:dyDescent="0.3">
      <c r="G16"/>
      <c r="H16"/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A28" s="26"/>
      <c r="B28" s="27"/>
      <c r="C28" s="28"/>
      <c r="D28" s="28"/>
      <c r="E28" s="26"/>
      <c r="F28" s="26"/>
      <c r="G28" s="26"/>
      <c r="H28" s="29"/>
    </row>
    <row r="29" spans="1:8" x14ac:dyDescent="0.3">
      <c r="A29" s="26"/>
      <c r="B29" s="27"/>
      <c r="C29" s="28"/>
      <c r="D29" s="28"/>
      <c r="E29" s="26"/>
      <c r="F29" s="26"/>
      <c r="G29" s="26"/>
      <c r="H29" s="29"/>
    </row>
    <row r="30" spans="1:8" x14ac:dyDescent="0.3">
      <c r="G30"/>
      <c r="H30"/>
    </row>
    <row r="31" spans="1:8" x14ac:dyDescent="0.3">
      <c r="A31" s="26"/>
      <c r="B31" s="27"/>
      <c r="C31" s="28"/>
      <c r="D31" s="28"/>
      <c r="E31" s="26"/>
      <c r="F31" s="26"/>
      <c r="G31" s="26"/>
      <c r="H31" s="29"/>
    </row>
    <row r="32" spans="1:8" x14ac:dyDescent="0.3">
      <c r="A32" s="26"/>
      <c r="B32" s="27"/>
      <c r="C32" s="28"/>
      <c r="D32" s="28"/>
      <c r="E32" s="26"/>
      <c r="F32" s="26"/>
      <c r="G32" s="26"/>
      <c r="H32" s="29"/>
    </row>
  </sheetData>
  <mergeCells count="2">
    <mergeCell ref="A1:H1"/>
    <mergeCell ref="B3:G3"/>
  </mergeCells>
  <dataValidations count="2">
    <dataValidation type="list" allowBlank="1" showInputMessage="1" showErrorMessage="1" sqref="C12" xr:uid="{88662853-CDA8-498B-9915-0CE7A4692178}">
      <formula1>MATERIALES</formula1>
    </dataValidation>
    <dataValidation type="list" allowBlank="1" showInputMessage="1" showErrorMessage="1" sqref="A12:A14 A5:A6" xr:uid="{DEAB8AA8-1555-4E6D-B3B4-2EB14651172F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0F9F-2C12-42AF-A33F-E6D100444BCD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37" hidden="1" customWidth="1"/>
    <col min="2" max="2" width="11.5546875" style="38" bestFit="1" customWidth="1"/>
    <col min="3" max="3" width="40.77734375" style="39" customWidth="1"/>
    <col min="4" max="4" width="24.5546875" style="38" bestFit="1" customWidth="1"/>
    <col min="5" max="5" width="14.88671875" style="40" bestFit="1" customWidth="1"/>
    <col min="6" max="6" width="14.21875" style="40" bestFit="1" customWidth="1"/>
    <col min="7" max="7" width="22.6640625" style="40" customWidth="1"/>
    <col min="8" max="8" width="14.88671875" style="40" bestFit="1" customWidth="1"/>
    <col min="9" max="9" width="1.33203125" style="37" customWidth="1"/>
    <col min="10" max="16384" width="11.44140625" style="37"/>
  </cols>
  <sheetData>
    <row r="1" spans="2:8" ht="30" customHeight="1" x14ac:dyDescent="0.25">
      <c r="B1" s="36" t="s">
        <v>41</v>
      </c>
      <c r="C1" s="36"/>
      <c r="D1" s="36"/>
      <c r="E1" s="36"/>
      <c r="F1" s="36"/>
      <c r="G1" s="36"/>
      <c r="H1" s="36"/>
    </row>
    <row r="2" spans="2:8" ht="15.6" thickBot="1" x14ac:dyDescent="0.3"/>
    <row r="3" spans="2:8" ht="16.2" thickBot="1" x14ac:dyDescent="0.3">
      <c r="B3" s="41" t="s">
        <v>42</v>
      </c>
      <c r="C3" s="42"/>
      <c r="D3" s="42"/>
      <c r="E3" s="42"/>
      <c r="F3" s="42"/>
      <c r="G3" s="43"/>
      <c r="H3" s="44" t="s">
        <v>29</v>
      </c>
    </row>
    <row r="4" spans="2:8" ht="15.6" outlineLevel="1" x14ac:dyDescent="0.3">
      <c r="B4" s="45" t="s">
        <v>9</v>
      </c>
      <c r="C4" s="46" t="s">
        <v>8</v>
      </c>
      <c r="D4" s="45" t="s">
        <v>10</v>
      </c>
      <c r="E4" s="47" t="s">
        <v>33</v>
      </c>
      <c r="F4" s="47" t="s">
        <v>34</v>
      </c>
      <c r="G4" s="47" t="s">
        <v>43</v>
      </c>
      <c r="H4" s="47" t="s">
        <v>35</v>
      </c>
    </row>
    <row r="5" spans="2:8" outlineLevel="1" x14ac:dyDescent="0.25">
      <c r="B5" s="38" t="s">
        <v>29</v>
      </c>
      <c r="C5" s="39" t="s">
        <v>39</v>
      </c>
      <c r="D5" s="38" t="s">
        <v>31</v>
      </c>
      <c r="E5" s="40">
        <v>1</v>
      </c>
      <c r="F5" s="40">
        <v>4</v>
      </c>
      <c r="G5" s="40">
        <v>114000000</v>
      </c>
      <c r="H5" s="40">
        <f>Tabla7[[#This Row],[CANTIDAD]]*Tabla7[[#This Row],[COSTO]]*Tabla7[[#This Row],[FACTOR]]</f>
        <v>456000000</v>
      </c>
    </row>
    <row r="6" spans="2:8" outlineLevel="1" x14ac:dyDescent="0.25">
      <c r="E6" s="40">
        <v>1</v>
      </c>
      <c r="H6" s="40">
        <v>0</v>
      </c>
    </row>
    <row r="7" spans="2:8" outlineLevel="1" x14ac:dyDescent="0.25">
      <c r="E7" s="40">
        <v>1</v>
      </c>
      <c r="H7" s="40">
        <v>0</v>
      </c>
    </row>
    <row r="8" spans="2:8" outlineLevel="1" x14ac:dyDescent="0.25">
      <c r="E8" s="40">
        <v>1</v>
      </c>
      <c r="H8" s="40">
        <v>0</v>
      </c>
    </row>
    <row r="9" spans="2:8" outlineLevel="1" x14ac:dyDescent="0.25">
      <c r="E9" s="40">
        <v>1</v>
      </c>
      <c r="H9" s="40">
        <v>0</v>
      </c>
    </row>
    <row r="10" spans="2:8" ht="15.6" x14ac:dyDescent="0.3">
      <c r="B10" s="45" t="s">
        <v>36</v>
      </c>
      <c r="H10" s="47">
        <f>SUM(Tabla7[TOTAL])</f>
        <v>456000000</v>
      </c>
    </row>
    <row r="13" spans="2:8" ht="15.6" x14ac:dyDescent="0.3">
      <c r="F13" s="45"/>
      <c r="G13" s="45"/>
      <c r="H13" s="47"/>
    </row>
    <row r="14" spans="2:8" ht="15.6" x14ac:dyDescent="0.3">
      <c r="B14" s="45" t="s">
        <v>29</v>
      </c>
      <c r="C14" s="46" t="s">
        <v>42</v>
      </c>
      <c r="D14" s="45" t="s">
        <v>44</v>
      </c>
      <c r="E14" s="47" t="s">
        <v>45</v>
      </c>
      <c r="F14" s="38"/>
      <c r="G14" s="38"/>
    </row>
    <row r="15" spans="2:8" x14ac:dyDescent="0.25">
      <c r="B15" s="38" t="s">
        <v>29</v>
      </c>
      <c r="C15" s="39" t="s">
        <v>42</v>
      </c>
      <c r="D15" s="38">
        <v>1</v>
      </c>
      <c r="E15" s="40">
        <v>456000000</v>
      </c>
      <c r="F15" s="38"/>
      <c r="G15" s="38"/>
    </row>
    <row r="16" spans="2:8" x14ac:dyDescent="0.25">
      <c r="F16" s="38"/>
      <c r="G16" s="38"/>
    </row>
    <row r="17" spans="2:7" x14ac:dyDescent="0.25">
      <c r="F17" s="38"/>
      <c r="G17" s="38"/>
    </row>
    <row r="18" spans="2:7" ht="15.6" x14ac:dyDescent="0.3">
      <c r="B18" s="48"/>
      <c r="C18" s="49"/>
      <c r="D18" s="50" t="s">
        <v>46</v>
      </c>
      <c r="E18" s="51">
        <v>456000000</v>
      </c>
    </row>
    <row r="21" spans="2:7" ht="15.6" x14ac:dyDescent="0.3">
      <c r="C21" s="46" t="s">
        <v>8</v>
      </c>
      <c r="D21" s="45" t="s">
        <v>44</v>
      </c>
      <c r="E21" s="47" t="s">
        <v>45</v>
      </c>
    </row>
    <row r="22" spans="2:7" x14ac:dyDescent="0.25">
      <c r="C22" s="39" t="s">
        <v>47</v>
      </c>
      <c r="D22" s="52">
        <v>0</v>
      </c>
      <c r="E22" s="38">
        <v>0</v>
      </c>
    </row>
    <row r="23" spans="2:7" x14ac:dyDescent="0.25">
      <c r="C23" s="39" t="s">
        <v>48</v>
      </c>
      <c r="D23" s="52">
        <v>0</v>
      </c>
      <c r="E23" s="38">
        <v>0</v>
      </c>
    </row>
    <row r="24" spans="2:7" x14ac:dyDescent="0.25">
      <c r="C24" s="39" t="s">
        <v>49</v>
      </c>
      <c r="D24" s="52">
        <v>0</v>
      </c>
      <c r="E24" s="38">
        <v>0</v>
      </c>
    </row>
    <row r="25" spans="2:7" x14ac:dyDescent="0.25">
      <c r="C25" s="39" t="s">
        <v>50</v>
      </c>
      <c r="D25" s="52">
        <v>0</v>
      </c>
      <c r="E25" s="38">
        <v>0</v>
      </c>
    </row>
    <row r="26" spans="2:7" ht="15.6" x14ac:dyDescent="0.3">
      <c r="D26" s="53" t="s">
        <v>51</v>
      </c>
      <c r="E26" s="45">
        <v>0</v>
      </c>
    </row>
    <row r="27" spans="2:7" x14ac:dyDescent="0.25">
      <c r="E27" s="38"/>
    </row>
    <row r="28" spans="2:7" ht="15.6" x14ac:dyDescent="0.3">
      <c r="D28" s="45" t="s">
        <v>52</v>
      </c>
      <c r="E28" s="45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7E9FB2F7-B576-4146-AD4B-4F02454BC0A4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2024-09-03T14:54:17Z</dcterms:created>
  <dcterms:modified xsi:type="dcterms:W3CDTF">2024-09-03T14:54:48Z</dcterms:modified>
</cp:coreProperties>
</file>