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3C6CC818-E59C-4F51-BB3B-96AB0DE2286C}" xr6:coauthVersionLast="47" xr6:coauthVersionMax="47" xr10:uidLastSave="{00000000-0000-0000-0000-000000000000}"/>
  <bookViews>
    <workbookView xWindow="5580" yWindow="2724" windowWidth="17280" windowHeight="8880" activeTab="3" xr2:uid="{A6D32B91-72FA-4189-A917-A7D0E1D61046}"/>
  </bookViews>
  <sheets>
    <sheet name="INSUMOS" sheetId="1" r:id="rId1"/>
    <sheet name="BÁSICOS" sheetId="2" r:id="rId2"/>
    <sheet name="APU" sheetId="3" r:id="rId3"/>
    <sheet name="PRESUPUESTO" sheetId="4" r:id="rId4"/>
  </sheets>
  <externalReferences>
    <externalReference r:id="rId5"/>
  </externalReferences>
  <definedNames>
    <definedName name="ACTIVIDADES" localSheetId="2">[1]!T_act[DESCRIPCIÓN]</definedName>
    <definedName name="ACTIVIDADES" localSheetId="1">[1]!T_act[DESCRIPCIÓN]</definedName>
    <definedName name="ACTIVIDADES" localSheetId="3">[1]!T_act[DESCRIPCIÓN]</definedName>
    <definedName name="ACTIVIDADES">T_act[DESCRIPCIÓN]</definedName>
    <definedName name="BÁSICOS">[1]!T_basico[DESCRIPCIÓN]</definedName>
    <definedName name="BD_APUS">[1]!T_apus[DESCRIPCIÓN]</definedName>
    <definedName name="BD_APUS_B">[1]!T_basico[DESCRIPCIÓN]</definedName>
    <definedName name="EQUIPOS" localSheetId="2">[1]!T_equipos[DESCRIPCIÓN]</definedName>
    <definedName name="EQUIPOS" localSheetId="1">[1]!T_equipos[DESCRIPCIÓN]</definedName>
    <definedName name="EQUIPOS" localSheetId="3">[1]!T_equipos[DESCRIPCIÓN]</definedName>
    <definedName name="EQUIPOS">T_equipos[DESCRIPCIÓN]</definedName>
    <definedName name="MANO_DE_OBRA" localSheetId="2">[1]!T_mano[DESCRIPCIÓN]</definedName>
    <definedName name="MANO_DE_OBRA" localSheetId="1">[1]!T_mano[DESCRIPCIÓN]</definedName>
    <definedName name="MANO_DE_OBRA" localSheetId="3">[1]!T_mano[DESCRIPCIÓN]</definedName>
    <definedName name="MANO_DE_OBRA">T_mano[DESCRIPCIÓN]</definedName>
    <definedName name="MATERIALES" localSheetId="2">[1]!T_mat[DESCRIPCIÓN]</definedName>
    <definedName name="MATERIALES" localSheetId="1">[1]!T_mat[DESCRIPCIÓN]</definedName>
    <definedName name="MATERIALES" localSheetId="3">[1]!T_mat[DESCRIPCIÓN]</definedName>
    <definedName name="MATERIALES">T_mat[DESCRIPCIÓN]</definedName>
    <definedName name="OTROS" localSheetId="2">[1]!T_otros[DESCRIPCIÓN]</definedName>
    <definedName name="OTROS" localSheetId="1">[1]!T_otros[DESCRIPCIÓN]</definedName>
    <definedName name="OTROS" localSheetId="3">[1]!T_otros[DESCRIPCIÓN]</definedName>
    <definedName name="OTROS">T_otros[DESCRIPCIÓN]</definedName>
    <definedName name="SUBCONTRATOS" localSheetId="2">[1]!T_sub[DESCRIPCIÓN]</definedName>
    <definedName name="SUBCONTRATOS" localSheetId="1">[1]!T_sub[DESCRIPCIÓN]</definedName>
    <definedName name="SUBCONTRATOS" localSheetId="3">[1]!T_sub[DESCRIPCIÓN]</definedName>
    <definedName name="SUBCONTRATOS">T_sub[DESCRIPCIÓN]</definedName>
    <definedName name="TRANSPORTE" localSheetId="2">[1]!T_trans[DESCRIPCIÓN]</definedName>
    <definedName name="TRANSPORTE" localSheetId="1">[1]!T_trans[DESCRIPCIÓN]</definedName>
    <definedName name="TRANSPORTE" localSheetId="3">[1]!T_trans[DESCRIPCIÓN]</definedName>
    <definedName name="TRANSPORTE">T_trans[DESCRIPCIÓN]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D5" i="2"/>
  <c r="B5" i="2"/>
  <c r="C15" i="4"/>
  <c r="B15" i="4"/>
  <c r="H9" i="4"/>
  <c r="H8" i="4"/>
  <c r="H7" i="4"/>
  <c r="H6" i="4"/>
  <c r="G5" i="4"/>
  <c r="H5" i="4" s="1"/>
  <c r="H10" i="4" s="1"/>
  <c r="E15" i="4" s="1"/>
  <c r="D5" i="4"/>
  <c r="B5" i="4"/>
  <c r="G7" i="3"/>
  <c r="E7" i="3"/>
  <c r="G6" i="3"/>
  <c r="E6" i="3"/>
  <c r="F5" i="3"/>
  <c r="G5" i="3" s="1"/>
  <c r="G8" i="3" s="1"/>
  <c r="E5" i="3"/>
  <c r="D5" i="3"/>
  <c r="B5" i="3"/>
  <c r="E7" i="2"/>
  <c r="H7" i="2" s="1"/>
  <c r="E6" i="2"/>
  <c r="H6" i="2" s="1"/>
  <c r="E5" i="2"/>
  <c r="H5" i="2" s="1"/>
  <c r="H8" i="2" s="1"/>
  <c r="E18" i="4" l="1"/>
  <c r="D15" i="4"/>
  <c r="E23" i="4" l="1"/>
  <c r="E24" i="4"/>
  <c r="E25" i="4" s="1"/>
  <c r="E22" i="4"/>
  <c r="E26" i="4" s="1"/>
  <c r="E28" i="4" s="1"/>
</calcChain>
</file>

<file path=xl/sharedStrings.xml><?xml version="1.0" encoding="utf-8"?>
<sst xmlns="http://schemas.openxmlformats.org/spreadsheetml/2006/main" count="99" uniqueCount="39">
  <si>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</si>
  <si>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</si>
  <si>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</si>
  <si>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</si>
  <si>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</si>
  <si>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</si>
  <si>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</si>
  <si>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</si>
  <si>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</si>
  <si>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</si>
  <si>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</si>
  <si>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</si>
  <si>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</si>
  <si>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algo</t>
  </si>
  <si>
    <t>kg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</si>
  <si>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</si>
  <si>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</si>
  <si>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</si>
  <si>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</si>
  <si>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</si>
  <si>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</si>
  <si>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</si>
  <si>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</si>
  <si>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</si>
  <si>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</si>
  <si>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</si>
  <si>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APU BÁSICOS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</si>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</sst>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41" fontId="1" fillId="0" borderId="0" xfId="3" applyNumberFormat="1"/>
    <xf numFmtId="0" fontId="6" fillId="0" borderId="0" xfId="2" applyAlignment="1">
      <alignment horizontal="center" vertical="center"/>
    </xf>
    <xf numFmtId="41" fontId="6" fillId="0" borderId="0" xfId="2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41" fontId="3" fillId="2" borderId="0" xfId="0" applyNumberFormat="1" applyFont="1" applyFill="1" applyAlignment="1">
      <alignment horizontal="center" vertical="center"/>
    </xf>
    <xf numFmtId="0" fontId="8" fillId="0" borderId="0" xfId="0" applyFont="1"/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41" fontId="8" fillId="0" borderId="0" xfId="1" applyNumberFormat="1" applyFont="1" applyAlignment="1">
      <alignment horizontal="center"/>
    </xf>
    <xf numFmtId="41" fontId="9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D1D0292E-E1D0-4EB7-B8C8-587F71FCF4EB}"/>
    <cellStyle name="Normal 41" xfId="2" xr:uid="{FA104A64-FE15-4C6C-BFE1-39076BF95FEB}"/>
    <cellStyle name="Porcentaje" xfId="1" builtinId="5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932A1C7B-5F57-434E-86F3-D76FA1069CD9}">
      <tableStyleElement type="wholeTable" dxfId="90"/>
      <tableStyleElement type="headerRow" dxfId="89"/>
    </tableStyle>
    <tableStyle name="S5S Green" pivot="0" count="2" xr9:uid="{1680C70F-D614-4F9B-A2FC-91092142EEDA}">
      <tableStyleElement type="wholeTable" dxfId="53"/>
      <tableStyleElement type="headerRow" dxfId="52"/>
    </tableStyle>
    <tableStyle name="S5S Greenblue" pivot="0" count="2" xr9:uid="{EE286E8B-E30C-4E90-A07A-42656BBE93CB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UPUESTOS_V76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UMOS"/>
      <sheetName val="BÁSICOS"/>
      <sheetName val="APU"/>
      <sheetName val="PRESUPUESTO"/>
      <sheetName val="LISTA_BÁSICOS"/>
      <sheetName val="LISTA_APU"/>
      <sheetName val="MATERIALES"/>
      <sheetName val="Bu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4C5F10-2AC0-43C2-A950-DD6E9DF70DA7}" name="T_mat" displayName="T_mat" ref="A4:D11" totalsRowShown="0" headerRowDxfId="88">
  <autoFilter ref="A4:D11" xr:uid="{4391063D-6478-42FD-BF42-B890A082AE7F}"/>
  <sortState xmlns:xlrd2="http://schemas.microsoft.com/office/spreadsheetml/2017/richdata2" ref="A5:D89">
    <sortCondition ref="A3:A88"/>
  </sortState>
  <tableColumns count="4">
    <tableColumn id="1" xr3:uid="{7D5A1585-30FC-4CEC-AD4A-993BAA595389}" name="DESCRIPCIÓN" dataDxfId="87"/>
    <tableColumn id="2" xr3:uid="{517087DA-BFF7-4034-92CC-4EF9DC1ECA95}" name="CÓDIGO" dataDxfId="86"/>
    <tableColumn id="3" xr3:uid="{B20F362B-9341-471B-BE80-E0A65139B67F}" name="UNIDAD" dataDxfId="85"/>
    <tableColumn id="4" xr3:uid="{0241EBA4-C0CE-4F80-9586-C600C955F8C6}" name="PRECIO" dataDxfId="84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C663D6-1230-413F-BA57-C14A2B9BC5D9}" name="Tabla7" displayName="Tabla7" ref="B4:H10" totalsRowCount="1" headerRowDxfId="27" dataDxfId="26" totalsRowDxfId="25">
  <autoFilter ref="B4:H9" xr:uid="{BDEA55AD-F7CF-476D-BB73-3F29731652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18328FD-0AE7-45A0-A3E0-C09DE87C77B6}" name="CÓDIGO" totalsRowLabel="Total" dataDxfId="23" totalsRowDxfId="24"/>
    <tableColumn id="2" xr3:uid="{4BA1BAB8-7C91-47B1-8E43-B9CD3989E68C}" name="DESCRIPCIÓN" dataDxfId="21" totalsRowDxfId="22"/>
    <tableColumn id="3" xr3:uid="{8D7D7359-E681-4731-BDD9-28AD05B45D81}" name="UNIDAD" dataDxfId="19" totalsRowDxfId="20"/>
    <tableColumn id="4" xr3:uid="{DFE7F70B-6A02-4AE0-9DE5-87B1A346415D}" name="FACTOR" dataDxfId="17" totalsRowDxfId="18"/>
    <tableColumn id="5" xr3:uid="{686D9055-7EE5-45E3-B505-686065E064CB}" name="CANTIDAD" dataDxfId="15" totalsRowDxfId="16"/>
    <tableColumn id="6" xr3:uid="{D99EF1F5-4734-4183-9CBE-37C423584A13}" name="COSTO" dataDxfId="13" totalsRowDxfId="14"/>
    <tableColumn id="7" xr3:uid="{8E9C34AA-B4B8-4C0B-9C70-FA70FC254E49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E0D3FC-B0C2-42E3-980F-C7ACF38249F9}" name="Tabla12" displayName="Tabla12" ref="B14:E18" totalsRowShown="0" headerRowDxfId="10" dataDxfId="9">
  <autoFilter ref="B14:E18" xr:uid="{382B9F18-450A-4863-AA45-9EB25E82475C}">
    <filterColumn colId="0" hiddenButton="1"/>
    <filterColumn colId="1" hiddenButton="1"/>
    <filterColumn colId="2" hiddenButton="1"/>
    <filterColumn colId="3" hiddenButton="1"/>
  </autoFilter>
  <tableColumns count="4">
    <tableColumn id="1" xr3:uid="{9AC6848D-AD44-47E9-8060-D211F030C268}" name="CÓD" dataDxfId="8"/>
    <tableColumn id="2" xr3:uid="{00C43475-D4F5-4E61-8714-9DF92DA9425C}" name="CAPÍTULO" dataDxfId="7"/>
    <tableColumn id="3" xr3:uid="{C7B2CED0-7B6F-46C9-B9F8-8626FBB168F0}" name="PORCENTAJE" dataDxfId="6"/>
    <tableColumn id="4" xr3:uid="{207CE212-586C-488A-827F-80FA24ADD3E8}" name="SUBTOTAL" dataDxfId="5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2638AC7-D066-4453-9E7C-A8FD42A43E94}" name="Tabla13" displayName="Tabla13" ref="C21:E28" totalsRowShown="0" headerRowDxfId="4" dataDxfId="3">
  <autoFilter ref="C21:E28" xr:uid="{EB7FDCC8-941D-45C0-B780-F4ACCAA6ACB3}">
    <filterColumn colId="0" hiddenButton="1"/>
    <filterColumn colId="1" hiddenButton="1"/>
    <filterColumn colId="2" hiddenButton="1"/>
  </autoFilter>
  <tableColumns count="3">
    <tableColumn id="1" xr3:uid="{681D2163-B5E4-4715-8D78-9E9B2A816ECB}" name="DESCRIPCIÓN" dataDxfId="2"/>
    <tableColumn id="2" xr3:uid="{3AEADA9C-26D3-4A05-91F7-E31D29CA688C}" name="PORCENTAJE" dataDxfId="1"/>
    <tableColumn id="3" xr3:uid="{F636B68C-3DC0-4412-99DF-03AAADD04155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B253B-E73F-48AA-B33A-54A77BE2D59D}" name="T_equipos" displayName="T_equipos" ref="F4:J11" totalsRowShown="0" headerRowDxfId="83">
  <autoFilter ref="F4:J11" xr:uid="{7566B270-3659-441E-985F-A659C797272B}"/>
  <tableColumns count="5">
    <tableColumn id="1" xr3:uid="{8878B9BB-0137-44B6-BD57-058F61CF2F81}" name="DESCRIPCIÓN" dataDxfId="82"/>
    <tableColumn id="2" xr3:uid="{66B8512B-99CE-4985-AFE5-D1D0E6E77892}" name="CÓDIGO" dataDxfId="81"/>
    <tableColumn id="3" xr3:uid="{2985AAF6-78BD-4540-9066-47C4F03B5EA2}" name="UNIDAD" dataDxfId="80"/>
    <tableColumn id="4" xr3:uid="{A0CCA211-E88F-4692-A9A6-CE8E6DCE4B29}" name="PRECIO" dataDxfId="79"/>
    <tableColumn id="5" xr3:uid="{588EF5F9-1AFC-47A3-9DBC-D4C32B082302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B8D775-0B4D-49B8-AC02-E4428C841126}" name="T_mano" displayName="T_mano" ref="L4:P11" totalsRowShown="0" headerRowDxfId="78">
  <autoFilter ref="L4:P11" xr:uid="{A03A06B3-CADC-4833-BF11-6D1DB40254AE}"/>
  <sortState xmlns:xlrd2="http://schemas.microsoft.com/office/spreadsheetml/2017/richdata2" ref="L5:P19">
    <sortCondition ref="M4"/>
  </sortState>
  <tableColumns count="5">
    <tableColumn id="1" xr3:uid="{70E428E8-CAF1-41C7-868E-BE9ED33CEE7D}" name="DESCRIPCIÓN" dataDxfId="77"/>
    <tableColumn id="2" xr3:uid="{2E0F0AA4-C66B-4FBF-8CED-6F1CD995E5DE}" name="CÓDIGO" dataDxfId="76"/>
    <tableColumn id="3" xr3:uid="{EA935C33-83D4-4EA2-B551-B6328B794282}" name="UNIDAD" dataDxfId="75"/>
    <tableColumn id="4" xr3:uid="{10490608-FC88-4B58-BE58-F3221EC54055}" name="PRECIO" dataDxfId="74"/>
    <tableColumn id="5" xr3:uid="{5F9C4E6F-069E-41C3-81E2-82A28C91006D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5ADA4-89F9-4208-B585-B6BC22285B4E}" name="T_trans" displayName="T_trans" ref="R4:V11" totalsRowShown="0" headerRowDxfId="73">
  <autoFilter ref="R4:V11" xr:uid="{3F593ED1-8A4E-470C-8A93-766DBF3F5B75}"/>
  <sortState xmlns:xlrd2="http://schemas.microsoft.com/office/spreadsheetml/2017/richdata2" ref="R5:V15">
    <sortCondition ref="S4:S15"/>
  </sortState>
  <tableColumns count="5">
    <tableColumn id="1" xr3:uid="{517DA739-5A90-4698-A83B-1BD2700E3B42}" name="DESCRIPCIÓN" dataDxfId="72"/>
    <tableColumn id="2" xr3:uid="{835C3CB9-CB9E-4657-B415-6AA34C2D16FA}" name="CÓDIGO" dataDxfId="71"/>
    <tableColumn id="3" xr3:uid="{AFDF0738-25D7-4CB1-A429-2B730EA54D33}" name="UNIDAD" dataDxfId="70"/>
    <tableColumn id="4" xr3:uid="{B99D55A0-00E6-4A67-8806-3D5F103BC438}" name="PRECIO" dataDxfId="69"/>
    <tableColumn id="5" xr3:uid="{55A983E9-3ED6-4337-98B7-8E6EC22F71AA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C68A16-AE13-42AF-8A4C-3A77728914DC}" name="T_sub" displayName="T_sub" ref="X4:AB11" totalsRowShown="0" headerRowDxfId="68">
  <autoFilter ref="X4:AB11" xr:uid="{AA25EB1E-1E75-4BE7-9489-B58922F03CC0}"/>
  <sortState xmlns:xlrd2="http://schemas.microsoft.com/office/spreadsheetml/2017/richdata2" ref="X5:AB18">
    <sortCondition ref="Y4"/>
  </sortState>
  <tableColumns count="5">
    <tableColumn id="1" xr3:uid="{F32F8821-3BF0-4E34-82E8-A5B72FA99743}" name="DESCRIPCIÓN" dataDxfId="67"/>
    <tableColumn id="2" xr3:uid="{E70B78F8-F774-4944-9CCD-72BE30C40413}" name="CÓDIGO" dataDxfId="66"/>
    <tableColumn id="3" xr3:uid="{3A83581E-2C0D-424E-B619-2CC851067301}" name="UNIDAD" dataDxfId="65"/>
    <tableColumn id="4" xr3:uid="{4AAABFC4-208B-4DF1-B765-38E82F1073B6}" name="PRECIO" dataDxfId="64"/>
    <tableColumn id="5" xr3:uid="{06D73072-B31A-4D25-B77C-570065DF968B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E7E22E-A96F-45FC-84D3-3AB7FA0A0407}" name="T_otros" displayName="T_otros" ref="AJ4:AN11" totalsRowShown="0" headerRowDxfId="63">
  <autoFilter ref="AJ4:AN11" xr:uid="{DE38CE3B-E9C0-4EDD-A966-10F89F9407C2}"/>
  <sortState xmlns:xlrd2="http://schemas.microsoft.com/office/spreadsheetml/2017/richdata2" ref="AJ5:AN18">
    <sortCondition ref="AK4"/>
  </sortState>
  <tableColumns count="5">
    <tableColumn id="1" xr3:uid="{C40BD02E-E0CD-4E14-8612-C612AA8231A0}" name="DESCRIPCIÓN" dataDxfId="62"/>
    <tableColumn id="2" xr3:uid="{E0EEB93A-C087-4369-A8FF-B8573EA10255}" name="CÓDIGO" dataDxfId="61"/>
    <tableColumn id="3" xr3:uid="{70854F5B-0158-4C47-92B9-33C8DDD45646}" name="UNIDAD" dataDxfId="60"/>
    <tableColumn id="4" xr3:uid="{4F3F8CCE-876B-445A-ABC2-159E7D509484}" name="PRECIO" dataDxfId="59"/>
    <tableColumn id="5" xr3:uid="{2E38495C-3B70-4C46-BF69-CA940F30050F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5ADE3-1DB8-46FB-AA22-A67EC38C4680}" name="T_act" displayName="T_act" ref="AD4:AH11" totalsRowShown="0" headerRowDxfId="58">
  <autoFilter ref="AD4:AH11" xr:uid="{C1DFAC69-611A-4648-A77B-EA70059AC770}"/>
  <sortState xmlns:xlrd2="http://schemas.microsoft.com/office/spreadsheetml/2017/richdata2" ref="AD5:AH15">
    <sortCondition ref="AD4:AD15"/>
  </sortState>
  <tableColumns count="5">
    <tableColumn id="1" xr3:uid="{AA288507-FA5A-43E0-B4B8-9A7CB8ABDE1B}" name="DESCRIPCIÓN" dataDxfId="57"/>
    <tableColumn id="2" xr3:uid="{194EBF5B-8CC1-4577-9833-D830999C10A0}" name="CÓDIGO" dataDxfId="56"/>
    <tableColumn id="3" xr3:uid="{A7C105BF-3B5D-4CA8-A822-65B48CCE65F2}" name="UNIDAD" dataDxfId="55"/>
    <tableColumn id="4" xr3:uid="{CCBEEB55-9D4C-44C9-B564-6A7DEA8E75B7}" name="PRECIO" dataDxfId="54"/>
    <tableColumn id="5" xr3:uid="{A1523A73-7BDB-4C1D-9899-22F2C12C8ABF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D83365-6209-437E-BBE8-4745810E6EFE}" name="Tabla3" displayName="Tabla3" ref="A4:H8" totalsRowCount="1" headerRowDxfId="51">
  <autoFilter ref="A4:H7" xr:uid="{8EAC6F1D-30A4-4750-A73C-70385E3A6C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C7553EC-40CF-4E51-8F7F-2CE772D3D3BC}" name="TIPO" totalsRowLabel="Total" totalsRowDxfId="50"/>
    <tableColumn id="2" xr3:uid="{3BA110BE-E67A-4CDF-B8AB-C775B871D429}" name="CÓDIGO"/>
    <tableColumn id="3" xr3:uid="{5A3E6293-A349-43E9-BA4C-6299247F4C5A}" name="DESCRIPCIÓN"/>
    <tableColumn id="4" xr3:uid="{7E9748C0-D714-4BC6-9A37-952E837A7536}" name="UNIDAD" dataDxfId="49"/>
    <tableColumn id="5" xr3:uid="{82931C71-E65D-404C-B0E3-91A6EC55247D}" name="FACTOR" dataDxfId="48">
      <calculatedColumnFormula xml:space="preserve"> 1</calculatedColumnFormula>
    </tableColumn>
    <tableColumn id="6" xr3:uid="{09D53CA9-B277-432E-A535-DF93D6D8DCED}" name="CANTIDAD" dataDxfId="47"/>
    <tableColumn id="7" xr3:uid="{2C815E83-479E-4DC8-A14D-4786760A0879}" name="PRECIO" dataDxfId="45" totalsRowDxfId="46"/>
    <tableColumn id="8" xr3:uid="{F2B87764-626E-45C3-98A4-39C95B88464D}" name="TOTAL" totalsRowFunction="custom" dataDxfId="43" totalsRowDxfId="44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CA77C6-E21F-411C-A91D-C7ABC5F121B5}" name="Tabla5" displayName="Tabla5" ref="A4:G8" totalsRowCount="1" headerRowDxfId="42" headerRowCellStyle="Normal 41" dataCellStyle="Normal 41">
  <autoFilter ref="A4:G7" xr:uid="{3AEEFBC8-C9FE-4FB1-ADF6-991F1E687B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1C97C2D-EB54-4A49-A785-4E6CB513F8C6}" name="TIPO" totalsRowLabel="Total" totalsRowDxfId="41" dataCellStyle="Normal 41"/>
    <tableColumn id="2" xr3:uid="{79A2CA8D-25F4-4EF2-9559-91975231D3A1}" name="CÓDIGO" totalsRowDxfId="40" dataCellStyle="Normal 12 3"/>
    <tableColumn id="3" xr3:uid="{1F161AED-44F2-4032-8102-3C99455A6678}" name="DESCRIPCIÓN" dataDxfId="38" totalsRowDxfId="39" dataCellStyle="Normal 41"/>
    <tableColumn id="4" xr3:uid="{202D9D84-67D6-4C4B-802E-7D912B350686}" name="UNIDAD" dataDxfId="36" totalsRowDxfId="37" dataCellStyle="Normal 41"/>
    <tableColumn id="5" xr3:uid="{37D1669A-2DEE-4453-88F5-84D846B9E5B8}" name="FACTOR" dataDxfId="34" totalsRowDxfId="35" dataCellStyle="Normal 41">
      <calculatedColumnFormula xml:space="preserve"> 1</calculatedColumnFormula>
    </tableColumn>
    <tableColumn id="7" xr3:uid="{798356EF-4C1D-491E-A6A1-3B626A42C4BC}" name="PRECIO" dataDxfId="32" totalsRowDxfId="33" dataCellStyle="Normal 41"/>
    <tableColumn id="8" xr3:uid="{27D8C1A9-1C5B-4CD7-A026-025549B82047}" name="TOTAL" totalsRowFunction="custom" dataDxfId="30" totalsRowDxfId="31" dataCellStyle="Normal 12 3">
      <calculatedColumnFormula>#REF!*Tabla5[[#This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FA07-4CB9-4973-AF90-4FB839FD052B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E5" sqref="E5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F4" s="10" t="s">
        <v>8</v>
      </c>
      <c r="G4" s="10" t="s">
        <v>9</v>
      </c>
      <c r="H4" s="11" t="s">
        <v>10</v>
      </c>
      <c r="I4" s="14" t="s">
        <v>11</v>
      </c>
      <c r="J4" s="13" t="s">
        <v>12</v>
      </c>
      <c r="L4" s="15" t="s">
        <v>8</v>
      </c>
      <c r="M4" s="15" t="s">
        <v>9</v>
      </c>
      <c r="N4" s="16" t="s">
        <v>10</v>
      </c>
      <c r="O4" s="17" t="s">
        <v>11</v>
      </c>
      <c r="P4" s="18" t="s">
        <v>12</v>
      </c>
      <c r="R4" s="15" t="s">
        <v>8</v>
      </c>
      <c r="S4" s="15" t="s">
        <v>9</v>
      </c>
      <c r="T4" s="16" t="s">
        <v>10</v>
      </c>
      <c r="U4" s="17" t="s">
        <v>11</v>
      </c>
      <c r="V4" s="18" t="s">
        <v>12</v>
      </c>
      <c r="X4" s="15" t="s">
        <v>8</v>
      </c>
      <c r="Y4" s="15" t="s">
        <v>9</v>
      </c>
      <c r="Z4" s="16" t="s">
        <v>10</v>
      </c>
      <c r="AA4" s="17" t="s">
        <v>11</v>
      </c>
      <c r="AB4" s="18" t="s">
        <v>12</v>
      </c>
      <c r="AD4" s="15" t="s">
        <v>8</v>
      </c>
      <c r="AE4" s="15" t="s">
        <v>9</v>
      </c>
      <c r="AF4" s="16" t="s">
        <v>10</v>
      </c>
      <c r="AG4" s="17" t="s">
        <v>11</v>
      </c>
      <c r="AH4" s="18" t="s">
        <v>12</v>
      </c>
      <c r="AJ4" s="15" t="s">
        <v>8</v>
      </c>
      <c r="AK4" s="15" t="s">
        <v>9</v>
      </c>
      <c r="AL4" s="16" t="s">
        <v>10</v>
      </c>
      <c r="AM4" s="17" t="s">
        <v>11</v>
      </c>
      <c r="AN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30</v>
      </c>
      <c r="F5" s="10"/>
      <c r="G5" s="10"/>
      <c r="H5" s="11"/>
      <c r="I5" s="12"/>
      <c r="J5" s="19"/>
      <c r="L5" s="10"/>
      <c r="M5" s="10"/>
      <c r="N5" s="11"/>
      <c r="O5" s="12"/>
      <c r="P5" s="19"/>
      <c r="R5" s="15"/>
      <c r="S5" s="15"/>
      <c r="T5" s="16"/>
      <c r="U5" s="17"/>
      <c r="V5" s="18"/>
      <c r="X5" s="15"/>
      <c r="Y5" s="15"/>
      <c r="Z5" s="16"/>
      <c r="AA5" s="17"/>
      <c r="AB5" s="18"/>
      <c r="AD5" s="15"/>
      <c r="AE5" s="15"/>
      <c r="AF5" s="16"/>
      <c r="AG5" s="17"/>
      <c r="AH5" s="18"/>
      <c r="AJ5" s="15"/>
      <c r="AK5" s="15"/>
      <c r="AL5" s="16"/>
      <c r="AM5" s="17"/>
      <c r="AN5" s="18"/>
    </row>
    <row r="6" spans="1:43" ht="15.6" x14ac:dyDescent="0.3">
      <c r="A6" s="10"/>
      <c r="B6" s="10"/>
      <c r="C6" s="11"/>
      <c r="D6" s="12"/>
      <c r="F6" s="10"/>
      <c r="G6" s="10"/>
      <c r="H6" s="11"/>
      <c r="I6" s="14"/>
      <c r="J6" s="13"/>
      <c r="L6" s="15"/>
      <c r="M6" s="15"/>
      <c r="N6" s="16"/>
      <c r="O6" s="17"/>
      <c r="P6" s="18"/>
      <c r="R6" s="15"/>
      <c r="S6" s="15"/>
      <c r="T6" s="16"/>
      <c r="U6" s="17"/>
      <c r="V6" s="18"/>
      <c r="X6" s="15"/>
      <c r="Y6" s="15"/>
      <c r="Z6" s="16"/>
      <c r="AA6" s="17"/>
      <c r="AB6" s="18"/>
      <c r="AD6" s="15"/>
      <c r="AE6" s="15"/>
      <c r="AF6" s="16"/>
      <c r="AG6" s="17"/>
      <c r="AH6" s="18"/>
      <c r="AJ6" s="15"/>
      <c r="AK6" s="15"/>
      <c r="AL6" s="16"/>
      <c r="AM6" s="17"/>
      <c r="AN6" s="18"/>
    </row>
    <row r="7" spans="1:43" ht="15.6" x14ac:dyDescent="0.3">
      <c r="A7" s="10"/>
      <c r="B7" s="10"/>
      <c r="C7" s="11"/>
      <c r="D7" s="12"/>
      <c r="F7" s="10"/>
      <c r="G7" s="10"/>
      <c r="H7" s="11"/>
      <c r="I7" s="14"/>
      <c r="J7" s="13"/>
      <c r="L7" s="15"/>
      <c r="M7" s="15"/>
      <c r="N7" s="16"/>
      <c r="O7" s="17"/>
      <c r="P7" s="18"/>
      <c r="R7" s="15"/>
      <c r="S7" s="15"/>
      <c r="T7" s="16"/>
      <c r="U7" s="17"/>
      <c r="V7" s="18"/>
      <c r="X7" s="15"/>
      <c r="Y7" s="15"/>
      <c r="Z7" s="16"/>
      <c r="AA7" s="17"/>
      <c r="AB7" s="18"/>
      <c r="AD7" s="15"/>
      <c r="AE7" s="15"/>
      <c r="AF7" s="16"/>
      <c r="AG7" s="17"/>
      <c r="AH7" s="18"/>
      <c r="AJ7" s="15"/>
      <c r="AK7" s="15"/>
      <c r="AL7" s="16"/>
      <c r="AM7" s="17"/>
      <c r="AN7" s="18"/>
    </row>
    <row r="8" spans="1:43" ht="15.6" x14ac:dyDescent="0.3">
      <c r="A8" s="10"/>
      <c r="B8" s="10"/>
      <c r="C8" s="11"/>
      <c r="D8" s="12"/>
      <c r="F8" s="10"/>
      <c r="G8" s="10"/>
      <c r="H8" s="11"/>
      <c r="I8" s="14"/>
      <c r="J8" s="13"/>
      <c r="L8" s="15"/>
      <c r="M8" s="15"/>
      <c r="N8" s="16"/>
      <c r="O8" s="17"/>
      <c r="P8" s="18"/>
      <c r="R8" s="15"/>
      <c r="S8" s="15"/>
      <c r="T8" s="16"/>
      <c r="U8" s="17"/>
      <c r="V8" s="18"/>
      <c r="X8" s="15"/>
      <c r="Y8" s="15"/>
      <c r="Z8" s="16"/>
      <c r="AA8" s="17"/>
      <c r="AB8" s="18"/>
      <c r="AD8" s="15"/>
      <c r="AE8" s="15"/>
      <c r="AF8" s="16"/>
      <c r="AG8" s="17"/>
      <c r="AH8" s="18"/>
      <c r="AJ8" s="15"/>
      <c r="AK8" s="15"/>
      <c r="AL8" s="16"/>
      <c r="AM8" s="17"/>
      <c r="AN8" s="18"/>
    </row>
    <row r="9" spans="1:43" ht="15.6" x14ac:dyDescent="0.3">
      <c r="A9" s="10"/>
      <c r="B9" s="10"/>
      <c r="C9" s="11"/>
      <c r="D9" s="12"/>
      <c r="F9" s="10"/>
      <c r="G9" s="10"/>
      <c r="H9" s="11"/>
      <c r="I9" s="14"/>
      <c r="J9" s="13"/>
      <c r="L9" s="15"/>
      <c r="M9" s="15"/>
      <c r="N9" s="16"/>
      <c r="O9" s="17"/>
      <c r="P9" s="18"/>
      <c r="R9" s="15"/>
      <c r="S9" s="15"/>
      <c r="T9" s="16"/>
      <c r="U9" s="17"/>
      <c r="V9" s="18"/>
      <c r="X9" s="15"/>
      <c r="Y9" s="15"/>
      <c r="Z9" s="16"/>
      <c r="AA9" s="17"/>
      <c r="AB9" s="18"/>
      <c r="AD9" s="15"/>
      <c r="AE9" s="15"/>
      <c r="AF9" s="16"/>
      <c r="AG9" s="17"/>
      <c r="AH9" s="18"/>
      <c r="AJ9" s="15"/>
      <c r="AK9" s="15"/>
      <c r="AL9" s="16"/>
      <c r="AM9" s="17"/>
      <c r="AN9" s="18"/>
    </row>
    <row r="10" spans="1:43" ht="15.6" x14ac:dyDescent="0.3">
      <c r="A10" s="10"/>
      <c r="B10" s="10"/>
      <c r="C10" s="11"/>
      <c r="D10" s="12"/>
      <c r="F10" s="10"/>
      <c r="G10" s="10"/>
      <c r="H10" s="11"/>
      <c r="I10" s="14"/>
      <c r="J10" s="13"/>
      <c r="L10" s="15"/>
      <c r="M10" s="15"/>
      <c r="N10" s="16"/>
      <c r="O10" s="17"/>
      <c r="P10" s="18"/>
      <c r="R10" s="15"/>
      <c r="S10" s="15"/>
      <c r="T10" s="16"/>
      <c r="U10" s="17"/>
      <c r="V10" s="18"/>
      <c r="X10" s="15"/>
      <c r="Y10" s="15"/>
      <c r="Z10" s="16"/>
      <c r="AA10" s="17"/>
      <c r="AB10" s="18"/>
      <c r="AD10" s="15"/>
      <c r="AE10" s="15"/>
      <c r="AF10" s="16"/>
      <c r="AG10" s="17"/>
      <c r="AH10" s="18"/>
      <c r="AJ10" s="15"/>
      <c r="AK10" s="15"/>
      <c r="AL10" s="16"/>
      <c r="AM10" s="17"/>
      <c r="AN10" s="18"/>
    </row>
    <row r="11" spans="1:43" ht="15.6" x14ac:dyDescent="0.3">
      <c r="A11" s="10"/>
      <c r="B11" s="10"/>
      <c r="C11" s="11"/>
      <c r="D11" s="12"/>
      <c r="F11" s="10"/>
      <c r="G11" s="10"/>
      <c r="H11" s="11"/>
      <c r="I11" s="14"/>
      <c r="J11" s="13"/>
      <c r="L11" s="15"/>
      <c r="M11" s="15"/>
      <c r="N11" s="16"/>
      <c r="O11" s="17"/>
      <c r="P11" s="18"/>
      <c r="R11" s="15"/>
      <c r="S11" s="15"/>
      <c r="T11" s="16"/>
      <c r="U11" s="17"/>
      <c r="V11" s="18"/>
      <c r="X11" s="15"/>
      <c r="Y11" s="15"/>
      <c r="Z11" s="16"/>
      <c r="AA11" s="17"/>
      <c r="AB11" s="18"/>
      <c r="AD11" s="15"/>
      <c r="AE11" s="15"/>
      <c r="AF11" s="16"/>
      <c r="AG11" s="17"/>
      <c r="AH11" s="18"/>
      <c r="AJ11" s="15"/>
      <c r="AK11" s="15"/>
      <c r="AL11" s="16"/>
      <c r="AM11" s="17"/>
      <c r="AN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8502-7E4D-47A3-9622-B1ECFBA25D7D}">
  <sheetPr codeName="Hoja3">
    <tabColor rgb="FF0088CC"/>
    <outlinePr summaryBelow="0"/>
    <pageSetUpPr fitToPage="1"/>
  </sheetPr>
  <dimension ref="A1:H10"/>
  <sheetViews>
    <sheetView showGridLines="0" zoomScale="110" zoomScaleNormal="110" zoomScaleSheetLayoutView="110" workbookViewId="0">
      <selection activeCell="B10" sqref="B10"/>
    </sheetView>
  </sheetViews>
  <sheetFormatPr baseColWidth="10" defaultRowHeight="14.4" outlineLevelRow="1" x14ac:dyDescent="0.3"/>
  <cols>
    <col min="1" max="1" width="11.4414062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7.21875" style="21" bestFit="1" customWidth="1"/>
    <col min="8" max="8" width="6.44140625" style="21" bestFit="1" customWidth="1"/>
    <col min="9" max="9" width="1.33203125" customWidth="1"/>
  </cols>
  <sheetData>
    <row r="1" spans="1:8" ht="30" customHeight="1" x14ac:dyDescent="0.3">
      <c r="A1" s="22" t="s">
        <v>15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16</v>
      </c>
      <c r="B3" s="24" t="s">
        <v>17</v>
      </c>
      <c r="C3" s="25"/>
      <c r="D3" s="25"/>
      <c r="E3" s="25"/>
      <c r="F3" s="25"/>
      <c r="G3" s="26"/>
      <c r="H3" s="27" t="s">
        <v>18</v>
      </c>
    </row>
    <row r="4" spans="1:8" outlineLevel="1" x14ac:dyDescent="0.3">
      <c r="A4" s="18" t="s">
        <v>19</v>
      </c>
      <c r="B4" s="18" t="s">
        <v>9</v>
      </c>
      <c r="C4" s="18" t="s">
        <v>8</v>
      </c>
      <c r="D4" s="18" t="s">
        <v>10</v>
      </c>
      <c r="E4" s="18" t="s">
        <v>20</v>
      </c>
      <c r="F4" s="18" t="s">
        <v>21</v>
      </c>
      <c r="G4" s="18" t="s">
        <v>11</v>
      </c>
      <c r="H4" s="18" t="s">
        <v>22</v>
      </c>
    </row>
    <row r="5" spans="1:8" outlineLevel="1" x14ac:dyDescent="0.3">
      <c r="A5" t="s">
        <v>1</v>
      </c>
      <c r="B5">
        <f>VLOOKUP(Tabla3[[#This Row],[DESCRIPCIÓN]],T_mat[[DESCRIPCIÓN]:[PRECIO]],2,FALSE)</f>
        <v>0</v>
      </c>
      <c r="C5" t="s">
        <v>13</v>
      </c>
      <c r="D5" s="3" t="str">
        <f>VLOOKUP(Tabla3[[#This Row],[DESCRIPCIÓN]],T_mat[[DESCRIPCIÓN]:[PRECIO]],3,FALSE)</f>
        <v>kg</v>
      </c>
      <c r="E5">
        <f xml:space="preserve"> 1</f>
        <v>1</v>
      </c>
      <c r="F5">
        <v>32</v>
      </c>
      <c r="G5" s="4">
        <f>VLOOKUP(Tabla3[[#This Row],[DESCRIPCIÓN]],T_mat[[DESCRIPCIÓN]:[PRECIO]],4,FALSE)</f>
        <v>30</v>
      </c>
      <c r="H5" s="4">
        <f>Tabla3[[#This Row],[CANTIDAD]]*Tabla3[[#This Row],[PRECIO]]*Tabla3[[#This Row],[FACTOR]]</f>
        <v>960</v>
      </c>
    </row>
    <row r="6" spans="1:8" outlineLevel="1" x14ac:dyDescent="0.3">
      <c r="D6" s="3"/>
      <c r="E6">
        <f xml:space="preserve"> 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 xml:space="preserve"> 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s="18" t="s">
        <v>23</v>
      </c>
      <c r="G8" s="4"/>
      <c r="H8" s="17">
        <f>SUM(Tabla3[TOTAL])</f>
        <v>960</v>
      </c>
    </row>
    <row r="9" spans="1:8" x14ac:dyDescent="0.3">
      <c r="G9"/>
      <c r="H9"/>
    </row>
    <row r="10" spans="1:8" x14ac:dyDescent="0.3">
      <c r="F10" s="21"/>
      <c r="H10"/>
    </row>
  </sheetData>
  <mergeCells count="2">
    <mergeCell ref="A1:H1"/>
    <mergeCell ref="B3:G3"/>
  </mergeCells>
  <dataValidations count="2">
    <dataValidation type="list" allowBlank="1" showInputMessage="1" showErrorMessage="1" sqref="C5" xr:uid="{5045D1F6-CFE4-49CD-971B-4A03E2327212}">
      <formula1>MATERIALES</formula1>
    </dataValidation>
    <dataValidation type="list" allowBlank="1" showInputMessage="1" showErrorMessage="1" sqref="A5:A7" xr:uid="{B81724F1-FD93-4674-8CD6-05864B98F782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8B7F-BF44-40AE-9F26-001D0F2B06B0}">
  <sheetPr codeName="Hoja7">
    <tabColor rgb="FF00AC56"/>
    <outlinePr summaryBelow="0"/>
    <pageSetUpPr fitToPage="1"/>
  </sheetPr>
  <dimension ref="A1:H13"/>
  <sheetViews>
    <sheetView showGridLines="0" showWhiteSpace="0" zoomScale="110" zoomScaleNormal="110" zoomScaleSheetLayoutView="110" workbookViewId="0">
      <selection activeCell="F6" sqref="F6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8" bestFit="1" customWidth="1"/>
    <col min="3" max="3" width="40.77734375" customWidth="1"/>
    <col min="4" max="4" width="8" bestFit="1" customWidth="1"/>
    <col min="5" max="5" width="8.5546875" bestFit="1" customWidth="1"/>
    <col min="6" max="6" width="10.44140625" bestFit="1" customWidth="1"/>
    <col min="7" max="7" width="8" style="21" bestFit="1" customWidth="1"/>
    <col min="8" max="8" width="7.88671875" style="21" bestFit="1" customWidth="1"/>
    <col min="9" max="9" width="1.33203125" customWidth="1"/>
  </cols>
  <sheetData>
    <row r="1" spans="1:8" ht="30" customHeight="1" x14ac:dyDescent="0.3">
      <c r="A1" s="22" t="s">
        <v>24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16</v>
      </c>
      <c r="B3" s="33" t="s">
        <v>25</v>
      </c>
      <c r="C3" s="34"/>
      <c r="D3" s="34"/>
      <c r="E3" s="34"/>
      <c r="F3" s="34"/>
      <c r="G3" s="35"/>
      <c r="H3" s="36" t="s">
        <v>18</v>
      </c>
    </row>
    <row r="4" spans="1:8" outlineLevel="1" x14ac:dyDescent="0.3">
      <c r="A4" s="37" t="s">
        <v>19</v>
      </c>
      <c r="B4" s="38" t="s">
        <v>9</v>
      </c>
      <c r="C4" s="39" t="s">
        <v>8</v>
      </c>
      <c r="D4" s="39" t="s">
        <v>10</v>
      </c>
      <c r="E4" s="37" t="s">
        <v>20</v>
      </c>
      <c r="F4" s="37" t="s">
        <v>11</v>
      </c>
      <c r="G4" s="40" t="s">
        <v>22</v>
      </c>
      <c r="H4"/>
    </row>
    <row r="5" spans="1:8" outlineLevel="1" x14ac:dyDescent="0.3">
      <c r="A5" s="28" t="s">
        <v>26</v>
      </c>
      <c r="B5" t="str">
        <f>VLOOKUP(Tabla5[[#This Row],[DESCRIPCIÓN]],[1]!T_basico[[DESCRIPCIÓN]:[COSTO]],2,FALSE)</f>
        <v>CÓD</v>
      </c>
      <c r="C5" s="30" t="s">
        <v>17</v>
      </c>
      <c r="D5" s="3" t="str">
        <f>VLOOKUP(Tabla5[[#This Row],[DESCRIPCIÓN]],[1]!T_basico[[DESCRIPCIÓN]:[COSTO]],3,FALSE)</f>
        <v>UND</v>
      </c>
      <c r="E5" s="28">
        <f xml:space="preserve"> 1</f>
        <v>1</v>
      </c>
      <c r="F5" s="4">
        <f>VLOOKUP(Tabla5[[#This Row],[DESCRIPCIÓN]],[1]!T_basico[[DESCRIPCIÓN]:[COSTO]],4,FALSE)</f>
        <v>960</v>
      </c>
      <c r="G5" s="41" t="e">
        <f>#REF!*Tabla5[[#This Row],[PRECIO]]*Tabla5[[#This Row],[FACTOR]]</f>
        <v>#REF!</v>
      </c>
      <c r="H5"/>
    </row>
    <row r="6" spans="1:8" outlineLevel="1" x14ac:dyDescent="0.3">
      <c r="A6" s="28"/>
      <c r="B6" s="29"/>
      <c r="C6" s="30"/>
      <c r="D6" s="42"/>
      <c r="E6" s="28">
        <f xml:space="preserve"> 1</f>
        <v>1</v>
      </c>
      <c r="F6" s="43"/>
      <c r="G6" s="41" t="e">
        <f>#REF!*Tabla5[[#This Row],[PRECIO]]*Tabla5[[#This Row],[FACTOR]]</f>
        <v>#REF!</v>
      </c>
      <c r="H6"/>
    </row>
    <row r="7" spans="1:8" outlineLevel="1" x14ac:dyDescent="0.3">
      <c r="A7" s="28"/>
      <c r="B7" s="29"/>
      <c r="C7" s="30"/>
      <c r="D7" s="42"/>
      <c r="E7" s="28">
        <f xml:space="preserve"> 1</f>
        <v>1</v>
      </c>
      <c r="F7" s="43"/>
      <c r="G7" s="41" t="e">
        <f>#REF!*Tabla5[[#This Row],[PRECIO]]*Tabla5[[#This Row],[FACTOR]]</f>
        <v>#REF!</v>
      </c>
      <c r="H7"/>
    </row>
    <row r="8" spans="1:8" x14ac:dyDescent="0.3">
      <c r="A8" s="44" t="s">
        <v>23</v>
      </c>
      <c r="B8" s="45"/>
      <c r="C8" s="46"/>
      <c r="D8" s="46"/>
      <c r="E8" s="47"/>
      <c r="F8" s="48"/>
      <c r="G8" s="17" t="e">
        <f>SUM(Tabla5[TOTAL])</f>
        <v>#REF!</v>
      </c>
      <c r="H8"/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A10" s="28"/>
      <c r="B10" s="29"/>
      <c r="C10" s="30"/>
      <c r="D10" s="30"/>
      <c r="E10" s="28"/>
      <c r="F10" s="28"/>
      <c r="G10" s="28"/>
      <c r="H10" s="31"/>
    </row>
    <row r="11" spans="1:8" x14ac:dyDescent="0.3">
      <c r="G11"/>
      <c r="H1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  <row r="13" spans="1:8" x14ac:dyDescent="0.3">
      <c r="A13" s="28"/>
      <c r="B13" s="29"/>
      <c r="C13" s="30"/>
      <c r="D13" s="30"/>
      <c r="E13" s="28"/>
      <c r="F13" s="28"/>
      <c r="G13" s="28"/>
      <c r="H13" s="31"/>
    </row>
  </sheetData>
  <mergeCells count="2">
    <mergeCell ref="A1:H1"/>
    <mergeCell ref="B3:G3"/>
  </mergeCells>
  <dataValidations count="2">
    <dataValidation type="list" allowBlank="1" showInputMessage="1" showErrorMessage="1" sqref="C5" xr:uid="{0DC6E47F-1BEE-415E-8EBA-64B19F2D167E}">
      <formula1>BÁSICOS</formula1>
    </dataValidation>
    <dataValidation type="list" allowBlank="1" showInputMessage="1" showErrorMessage="1" sqref="A5:A7" xr:uid="{5DEDDA7D-2250-4768-BFA8-31FB6FA9173F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3A8C-0326-4369-8B41-4BBA4F78B5B2}">
  <sheetPr codeName="Hoja1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F6" sqref="F6"/>
    </sheetView>
  </sheetViews>
  <sheetFormatPr baseColWidth="10" defaultColWidth="11.44140625" defaultRowHeight="15" outlineLevelRow="1" x14ac:dyDescent="0.25"/>
  <cols>
    <col min="1" max="1" width="1.44140625" style="50" hidden="1" customWidth="1"/>
    <col min="2" max="2" width="11.5546875" style="51" bestFit="1" customWidth="1"/>
    <col min="3" max="3" width="40.77734375" style="52" customWidth="1"/>
    <col min="4" max="4" width="23.109375" style="51" bestFit="1" customWidth="1"/>
    <col min="5" max="5" width="14.6640625" style="53" bestFit="1" customWidth="1"/>
    <col min="6" max="6" width="14.33203125" style="53" bestFit="1" customWidth="1"/>
    <col min="7" max="7" width="10.6640625" style="53" bestFit="1" customWidth="1"/>
    <col min="8" max="8" width="10.5546875" style="53" bestFit="1" customWidth="1"/>
    <col min="9" max="9" width="1.33203125" style="50" customWidth="1"/>
    <col min="10" max="16384" width="11.44140625" style="50"/>
  </cols>
  <sheetData>
    <row r="1" spans="2:8" ht="30" customHeight="1" x14ac:dyDescent="0.25">
      <c r="B1" s="49" t="s">
        <v>27</v>
      </c>
      <c r="C1" s="49"/>
      <c r="D1" s="49"/>
      <c r="E1" s="49"/>
      <c r="F1" s="49"/>
      <c r="G1" s="49"/>
      <c r="H1" s="49"/>
    </row>
    <row r="2" spans="2:8" ht="15.6" thickBot="1" x14ac:dyDescent="0.3"/>
    <row r="3" spans="2:8" ht="16.2" thickBot="1" x14ac:dyDescent="0.3">
      <c r="B3" s="54" t="s">
        <v>28</v>
      </c>
      <c r="C3" s="55"/>
      <c r="D3" s="55"/>
      <c r="E3" s="55"/>
      <c r="F3" s="55"/>
      <c r="G3" s="56"/>
      <c r="H3" s="57" t="s">
        <v>16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20</v>
      </c>
      <c r="F4" s="60" t="s">
        <v>21</v>
      </c>
      <c r="G4" s="60" t="s">
        <v>29</v>
      </c>
      <c r="H4" s="60" t="s">
        <v>22</v>
      </c>
    </row>
    <row r="5" spans="2:8" outlineLevel="1" x14ac:dyDescent="0.25">
      <c r="B5" s="51" t="str">
        <f>VLOOKUP(Tabla7[[#This Row],[DESCRIPCIÓN]],[1]!T_apus[[DESCRIPCIÓN]:[COSTO]],2,FALSE)</f>
        <v>CÓD</v>
      </c>
      <c r="C5" s="52" t="s">
        <v>25</v>
      </c>
      <c r="D5" s="51" t="str">
        <f>VLOOKUP(Tabla7[[#This Row],[DESCRIPCIÓN]],[1]!T_apus[[DESCRIPCIÓN]:[COSTO]],3,FALSE)</f>
        <v>UND</v>
      </c>
      <c r="E5" s="53">
        <v>1</v>
      </c>
      <c r="F5" s="53">
        <v>32</v>
      </c>
      <c r="G5" s="53">
        <f>VLOOKUP(Tabla7[[#This Row],[DESCRIPCIÓN]],[1]!T_apus[[DESCRIPCIÓN]:[COSTO]],4,FALSE)</f>
        <v>30720</v>
      </c>
      <c r="H5" s="53">
        <f>Tabla7[[#This Row],[FACTOR]]*Tabla7[[#This Row],[CANTIDAD]]*Tabla7[[#This Row],[COSTO]]</f>
        <v>983040</v>
      </c>
    </row>
    <row r="6" spans="2:8" outlineLevel="1" x14ac:dyDescent="0.25">
      <c r="E6" s="53">
        <v>1</v>
      </c>
      <c r="H6" s="53">
        <f>Tabla7[[#This Row],[FACTOR]]*Tabla7[[#This Row],[CANTIDAD]]*Tabla7[[#This Row],[COSTO]]</f>
        <v>0</v>
      </c>
    </row>
    <row r="7" spans="2:8" outlineLevel="1" x14ac:dyDescent="0.25">
      <c r="E7" s="53">
        <v>1</v>
      </c>
      <c r="H7" s="53">
        <f>Tabla7[[#This Row],[FACTOR]]*Tabla7[[#This Row],[CANTIDAD]]*Tabla7[[#This Row],[COSTO]]</f>
        <v>0</v>
      </c>
    </row>
    <row r="8" spans="2:8" outlineLevel="1" x14ac:dyDescent="0.25">
      <c r="E8" s="53">
        <v>1</v>
      </c>
      <c r="H8" s="53">
        <f>Tabla7[[#This Row],[FACTOR]]*Tabla7[[#This Row],[CANTIDAD]]*Tabla7[[#This Row],[COSTO]]</f>
        <v>0</v>
      </c>
    </row>
    <row r="9" spans="2:8" outlineLevel="1" x14ac:dyDescent="0.25">
      <c r="E9" s="53">
        <v>1</v>
      </c>
      <c r="H9" s="53">
        <f>Tabla7[[#This Row],[FACTOR]]*Tabla7[[#This Row],[CANTIDAD]]*Tabla7[[#This Row],[COSTO]]</f>
        <v>0</v>
      </c>
    </row>
    <row r="10" spans="2:8" ht="15.6" x14ac:dyDescent="0.3">
      <c r="B10" s="58" t="s">
        <v>23</v>
      </c>
      <c r="H10" s="60">
        <f>SUM(Tabla7[TOTAL])</f>
        <v>983040</v>
      </c>
    </row>
    <row r="13" spans="2:8" ht="15.6" x14ac:dyDescent="0.3">
      <c r="F13" s="58"/>
      <c r="G13" s="58"/>
      <c r="H13" s="60"/>
    </row>
    <row r="14" spans="2:8" ht="15.6" x14ac:dyDescent="0.3">
      <c r="B14" s="58" t="s">
        <v>16</v>
      </c>
      <c r="C14" s="59" t="s">
        <v>28</v>
      </c>
      <c r="D14" s="58" t="s">
        <v>30</v>
      </c>
      <c r="E14" s="60" t="s">
        <v>31</v>
      </c>
      <c r="F14" s="51"/>
      <c r="G14" s="51"/>
    </row>
    <row r="15" spans="2:8" x14ac:dyDescent="0.25">
      <c r="B15" s="51" t="str">
        <f>$H$3</f>
        <v>CÓD</v>
      </c>
      <c r="C15" s="52" t="str">
        <f>$B$3</f>
        <v>CAPÍTULO</v>
      </c>
      <c r="D15" s="51">
        <f>(E15)/(E18)</f>
        <v>1</v>
      </c>
      <c r="E15" s="53">
        <f>$H$10</f>
        <v>983040</v>
      </c>
      <c r="F15" s="51"/>
      <c r="G15" s="51"/>
    </row>
    <row r="16" spans="2:8" x14ac:dyDescent="0.25">
      <c r="F16" s="51"/>
      <c r="G16" s="51"/>
    </row>
    <row r="17" spans="2:7" x14ac:dyDescent="0.25">
      <c r="F17" s="51"/>
      <c r="G17" s="51"/>
    </row>
    <row r="18" spans="2:7" ht="15.6" x14ac:dyDescent="0.3">
      <c r="B18" s="61"/>
      <c r="C18" s="62"/>
      <c r="D18" s="63" t="s">
        <v>32</v>
      </c>
      <c r="E18" s="64">
        <f>SUM(E15:E17)</f>
        <v>983040</v>
      </c>
    </row>
    <row r="21" spans="2:7" ht="15.6" x14ac:dyDescent="0.3">
      <c r="C21" s="59" t="s">
        <v>8</v>
      </c>
      <c r="D21" s="58" t="s">
        <v>30</v>
      </c>
      <c r="E21" s="60" t="s">
        <v>31</v>
      </c>
    </row>
    <row r="22" spans="2:7" x14ac:dyDescent="0.25">
      <c r="C22" s="52" t="s">
        <v>33</v>
      </c>
      <c r="D22" s="65">
        <v>0</v>
      </c>
      <c r="E22" s="51">
        <f>Tabla13[[#This Row],[PORCENTAJE]]*E18</f>
        <v>0</v>
      </c>
    </row>
    <row r="23" spans="2:7" x14ac:dyDescent="0.25">
      <c r="C23" s="52" t="s">
        <v>34</v>
      </c>
      <c r="D23" s="65">
        <v>0</v>
      </c>
      <c r="E23" s="51">
        <f>Tabla13[[#This Row],[PORCENTAJE]]*E18</f>
        <v>0</v>
      </c>
    </row>
    <row r="24" spans="2:7" x14ac:dyDescent="0.25">
      <c r="C24" s="52" t="s">
        <v>35</v>
      </c>
      <c r="D24" s="65">
        <v>0</v>
      </c>
      <c r="E24" s="51">
        <f>Tabla13[[#This Row],[PORCENTAJE]]*E18</f>
        <v>0</v>
      </c>
    </row>
    <row r="25" spans="2:7" x14ac:dyDescent="0.25">
      <c r="C25" s="52" t="s">
        <v>36</v>
      </c>
      <c r="D25" s="65">
        <v>0</v>
      </c>
      <c r="E25" s="51">
        <f>Tabla13[[#This Row],[PORCENTAJE]]*E24</f>
        <v>0</v>
      </c>
    </row>
    <row r="26" spans="2:7" ht="15.6" x14ac:dyDescent="0.3">
      <c r="D26" s="66" t="s">
        <v>37</v>
      </c>
      <c r="E26" s="58">
        <f>SUM(E22:E25)</f>
        <v>0</v>
      </c>
    </row>
    <row r="27" spans="2:7" x14ac:dyDescent="0.25">
      <c r="E27" s="51"/>
    </row>
    <row r="28" spans="2:7" ht="15.6" x14ac:dyDescent="0.3">
      <c r="D28" s="58" t="s">
        <v>38</v>
      </c>
      <c r="E28" s="58">
        <f>E18+E26</f>
        <v>983040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FEBBEE24-65F5-4FE5-80EE-5F9F29B65004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INSUMOS</vt:lpstr>
      <vt:lpstr>BÁSICOS</vt:lpstr>
      <vt:lpstr>APU</vt:lpstr>
      <vt:lpstr>PRESUPUESTO</vt:lpstr>
      <vt:lpstr>ACTIVIDADES</vt:lpstr>
      <vt:lpstr>EQUIPOS</vt:lpstr>
      <vt:lpstr>MANO_DE_OBRA</vt:lpstr>
      <vt:lpstr>MATERIALES</vt:lpstr>
      <vt:lpstr>OTROS</vt:lpstr>
      <vt:lpstr>SUBCONTRATOS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2024-08-30T16:51:15Z</dcterms:created>
  <dcterms:modified xsi:type="dcterms:W3CDTF">2024-08-30T16:52:01Z</dcterms:modified>
</cp:coreProperties>
</file>