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Presence of TNCs/"/>
    </mc:Choice>
  </mc:AlternateContent>
  <xr:revisionPtr revIDLastSave="0" documentId="13_ncr:1_{CD875B59-6B02-A84E-9C85-0B82A8BDE539}" xr6:coauthVersionLast="45" xr6:coauthVersionMax="45" xr10:uidLastSave="{00000000-0000-0000-0000-000000000000}"/>
  <bookViews>
    <workbookView xWindow="0" yWindow="460" windowWidth="20780" windowHeight="13640" activeTab="4" xr2:uid="{00000000-000D-0000-FFFF-FFFF00000000}"/>
  </bookViews>
  <sheets>
    <sheet name="Old" sheetId="1" r:id="rId1"/>
    <sheet name="Population Data" sheetId="3" r:id="rId2"/>
    <sheet name="NHTS Mode Shares" sheetId="2" r:id="rId3"/>
    <sheet name="Sorted Mode Shares" sheetId="8" r:id="rId4"/>
    <sheet name="Proposed TNC Groups" sheetId="10" r:id="rId5"/>
    <sheet name="Chart1" sheetId="5" r:id="rId6"/>
    <sheet name="Chart2" sheetId="6" r:id="rId7"/>
    <sheet name="Chart3" sheetId="9" r:id="rId8"/>
  </sheets>
  <definedNames>
    <definedName name="_xlnm._FilterDatabase" localSheetId="1" hidden="1">'Population Data'!$A$2:$CN$232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8" i="2" l="1"/>
  <c r="J56" i="8"/>
  <c r="G55" i="8" l="1"/>
  <c r="D24" i="10" s="1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F3" i="10"/>
  <c r="G3" i="10"/>
  <c r="E3" i="10"/>
  <c r="D4" i="10"/>
  <c r="D5" i="10"/>
  <c r="D6" i="10"/>
  <c r="D7" i="10"/>
  <c r="D8" i="10"/>
  <c r="D9" i="10"/>
  <c r="D10" i="10"/>
  <c r="H10" i="10" s="1"/>
  <c r="D11" i="10"/>
  <c r="H11" i="10" s="1"/>
  <c r="D12" i="10"/>
  <c r="D13" i="10"/>
  <c r="D14" i="10"/>
  <c r="D15" i="10"/>
  <c r="D16" i="10"/>
  <c r="D17" i="10"/>
  <c r="D18" i="10"/>
  <c r="D19" i="10"/>
  <c r="D20" i="10"/>
  <c r="D21" i="10"/>
  <c r="D22" i="10"/>
  <c r="D23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3" i="10"/>
  <c r="H19" i="10" l="1"/>
  <c r="M55" i="8"/>
  <c r="H24" i="10"/>
  <c r="H16" i="10"/>
  <c r="H15" i="10" s="1"/>
  <c r="H8" i="10"/>
  <c r="H21" i="10"/>
  <c r="H13" i="10"/>
  <c r="H14" i="10" s="1"/>
  <c r="H5" i="10"/>
  <c r="H18" i="10"/>
  <c r="H3" i="10"/>
  <c r="H23" i="10"/>
  <c r="H7" i="10"/>
  <c r="H20" i="10"/>
  <c r="H12" i="10"/>
  <c r="H4" i="10"/>
  <c r="H17" i="10"/>
  <c r="H9" i="10"/>
  <c r="H22" i="10"/>
  <c r="H6" i="10"/>
  <c r="Z20" i="8" l="1"/>
  <c r="V19" i="8"/>
  <c r="Z19" i="8" s="1"/>
  <c r="W19" i="8"/>
  <c r="V20" i="8"/>
  <c r="W20" i="8"/>
  <c r="V21" i="8"/>
  <c r="Z21" i="8" s="1"/>
  <c r="W21" i="8"/>
  <c r="V22" i="8"/>
  <c r="Z22" i="8" s="1"/>
  <c r="W22" i="8"/>
  <c r="W18" i="8"/>
  <c r="W23" i="8" s="1"/>
  <c r="V18" i="8"/>
  <c r="V23" i="8" s="1"/>
  <c r="Z23" i="8" s="1"/>
  <c r="W4" i="8"/>
  <c r="W5" i="8"/>
  <c r="W6" i="8"/>
  <c r="W7" i="8"/>
  <c r="W8" i="8"/>
  <c r="W9" i="8"/>
  <c r="W10" i="8"/>
  <c r="W11" i="8"/>
  <c r="W12" i="8"/>
  <c r="W13" i="8"/>
  <c r="W3" i="8"/>
  <c r="W14" i="8" s="1"/>
  <c r="V4" i="8"/>
  <c r="Z4" i="8" s="1"/>
  <c r="V5" i="8"/>
  <c r="Z5" i="8" s="1"/>
  <c r="V6" i="8"/>
  <c r="Z6" i="8" s="1"/>
  <c r="V7" i="8"/>
  <c r="Z7" i="8" s="1"/>
  <c r="V8" i="8"/>
  <c r="Z8" i="8" s="1"/>
  <c r="V9" i="8"/>
  <c r="Z9" i="8" s="1"/>
  <c r="V10" i="8"/>
  <c r="Z10" i="8" s="1"/>
  <c r="V11" i="8"/>
  <c r="Z11" i="8" s="1"/>
  <c r="V12" i="8"/>
  <c r="Z12" i="8" s="1"/>
  <c r="V13" i="8"/>
  <c r="Z13" i="8" s="1"/>
  <c r="V3" i="8"/>
  <c r="V14" i="8" s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3" i="8"/>
  <c r="K56" i="8"/>
  <c r="L56" i="8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4" i="2"/>
  <c r="AI57" i="2"/>
  <c r="AL20" i="2"/>
  <c r="AH5" i="2"/>
  <c r="AL5" i="2" s="1"/>
  <c r="AH6" i="2"/>
  <c r="AL6" i="2" s="1"/>
  <c r="AH7" i="2"/>
  <c r="AL7" i="2" s="1"/>
  <c r="AH8" i="2"/>
  <c r="AL8" i="2" s="1"/>
  <c r="AH9" i="2"/>
  <c r="AL9" i="2" s="1"/>
  <c r="AH10" i="2"/>
  <c r="AL10" i="2" s="1"/>
  <c r="AH11" i="2"/>
  <c r="AL11" i="2" s="1"/>
  <c r="AH12" i="2"/>
  <c r="AL12" i="2" s="1"/>
  <c r="AH13" i="2"/>
  <c r="AL13" i="2" s="1"/>
  <c r="AH14" i="2"/>
  <c r="AL14" i="2" s="1"/>
  <c r="AH15" i="2"/>
  <c r="AL15" i="2" s="1"/>
  <c r="AH16" i="2"/>
  <c r="AL16" i="2" s="1"/>
  <c r="AH17" i="2"/>
  <c r="AL17" i="2" s="1"/>
  <c r="AH18" i="2"/>
  <c r="AL18" i="2" s="1"/>
  <c r="AH19" i="2"/>
  <c r="AL19" i="2" s="1"/>
  <c r="AH20" i="2"/>
  <c r="AH21" i="2"/>
  <c r="AL21" i="2" s="1"/>
  <c r="AH22" i="2"/>
  <c r="AL22" i="2" s="1"/>
  <c r="AH23" i="2"/>
  <c r="AL23" i="2" s="1"/>
  <c r="AH24" i="2"/>
  <c r="AL24" i="2" s="1"/>
  <c r="AH25" i="2"/>
  <c r="AL25" i="2" s="1"/>
  <c r="AH26" i="2"/>
  <c r="AL26" i="2" s="1"/>
  <c r="AH27" i="2"/>
  <c r="AL27" i="2" s="1"/>
  <c r="AH28" i="2"/>
  <c r="AL28" i="2" s="1"/>
  <c r="AH29" i="2"/>
  <c r="AL29" i="2" s="1"/>
  <c r="AH30" i="2"/>
  <c r="AL30" i="2" s="1"/>
  <c r="AH31" i="2"/>
  <c r="AL31" i="2" s="1"/>
  <c r="AH32" i="2"/>
  <c r="AL32" i="2" s="1"/>
  <c r="AH33" i="2"/>
  <c r="AL33" i="2" s="1"/>
  <c r="AH34" i="2"/>
  <c r="AL34" i="2" s="1"/>
  <c r="AH35" i="2"/>
  <c r="AL35" i="2" s="1"/>
  <c r="AH36" i="2"/>
  <c r="AL36" i="2" s="1"/>
  <c r="AH37" i="2"/>
  <c r="AL37" i="2" s="1"/>
  <c r="AH38" i="2"/>
  <c r="AL38" i="2" s="1"/>
  <c r="AH39" i="2"/>
  <c r="AL39" i="2" s="1"/>
  <c r="AH40" i="2"/>
  <c r="AL40" i="2" s="1"/>
  <c r="AH41" i="2"/>
  <c r="AL41" i="2" s="1"/>
  <c r="AH42" i="2"/>
  <c r="AL42" i="2" s="1"/>
  <c r="AH43" i="2"/>
  <c r="AL43" i="2" s="1"/>
  <c r="AH44" i="2"/>
  <c r="AL44" i="2" s="1"/>
  <c r="AH45" i="2"/>
  <c r="AL45" i="2" s="1"/>
  <c r="AH46" i="2"/>
  <c r="AL46" i="2" s="1"/>
  <c r="AH47" i="2"/>
  <c r="AL47" i="2" s="1"/>
  <c r="AH48" i="2"/>
  <c r="AL48" i="2" s="1"/>
  <c r="AH49" i="2"/>
  <c r="AL49" i="2" s="1"/>
  <c r="AH50" i="2"/>
  <c r="AL50" i="2" s="1"/>
  <c r="AH51" i="2"/>
  <c r="AL51" i="2" s="1"/>
  <c r="AH52" i="2"/>
  <c r="AL52" i="2" s="1"/>
  <c r="AH53" i="2"/>
  <c r="AL53" i="2" s="1"/>
  <c r="AH54" i="2"/>
  <c r="AL54" i="2" s="1"/>
  <c r="AH55" i="2"/>
  <c r="AL55" i="2" s="1"/>
  <c r="AH56" i="2"/>
  <c r="AL56" i="2" s="1"/>
  <c r="AH4" i="2"/>
  <c r="AL4" i="2" s="1"/>
  <c r="AH57" i="2"/>
  <c r="Z14" i="8" l="1"/>
  <c r="Z3" i="8"/>
  <c r="Z18" i="8"/>
  <c r="P56" i="8"/>
  <c r="AL57" i="2"/>
  <c r="U19" i="8" l="1"/>
  <c r="Y19" i="8" s="1"/>
  <c r="AA19" i="8" s="1"/>
  <c r="U20" i="8"/>
  <c r="Y20" i="8" s="1"/>
  <c r="AA20" i="8" s="1"/>
  <c r="U21" i="8"/>
  <c r="Y21" i="8" s="1"/>
  <c r="AA21" i="8" s="1"/>
  <c r="U18" i="8"/>
  <c r="Y18" i="8" s="1"/>
  <c r="AA18" i="8" s="1"/>
  <c r="T19" i="8"/>
  <c r="T20" i="8"/>
  <c r="T21" i="8"/>
  <c r="T22" i="8"/>
  <c r="T18" i="8"/>
  <c r="U22" i="8"/>
  <c r="Y22" i="8" s="1"/>
  <c r="AA22" i="8" s="1"/>
  <c r="U4" i="8"/>
  <c r="Y4" i="8" s="1"/>
  <c r="AA4" i="8" s="1"/>
  <c r="U5" i="8"/>
  <c r="Y5" i="8" s="1"/>
  <c r="AA5" i="8" s="1"/>
  <c r="U6" i="8"/>
  <c r="Y6" i="8" s="1"/>
  <c r="AA6" i="8" s="1"/>
  <c r="U7" i="8"/>
  <c r="Y7" i="8" s="1"/>
  <c r="AA7" i="8" s="1"/>
  <c r="U8" i="8"/>
  <c r="Y8" i="8" s="1"/>
  <c r="AA8" i="8" s="1"/>
  <c r="U9" i="8"/>
  <c r="Y9" i="8" s="1"/>
  <c r="AA9" i="8" s="1"/>
  <c r="U10" i="8"/>
  <c r="Y10" i="8" s="1"/>
  <c r="AA10" i="8" s="1"/>
  <c r="U11" i="8"/>
  <c r="Y11" i="8" s="1"/>
  <c r="AA11" i="8" s="1"/>
  <c r="U12" i="8"/>
  <c r="Y12" i="8" s="1"/>
  <c r="AA12" i="8" s="1"/>
  <c r="U13" i="8"/>
  <c r="Y13" i="8" s="1"/>
  <c r="AA13" i="8" s="1"/>
  <c r="U3" i="8"/>
  <c r="Y3" i="8" s="1"/>
  <c r="AA3" i="8" s="1"/>
  <c r="T4" i="8"/>
  <c r="T5" i="8"/>
  <c r="T6" i="8"/>
  <c r="T7" i="8"/>
  <c r="T8" i="8"/>
  <c r="T9" i="8"/>
  <c r="T10" i="8"/>
  <c r="T11" i="8"/>
  <c r="T12" i="8"/>
  <c r="T13" i="8"/>
  <c r="T3" i="8"/>
  <c r="AD4" i="2"/>
  <c r="AE4" i="2" s="1"/>
  <c r="AD5" i="2"/>
  <c r="AE5" i="2" s="1"/>
  <c r="AD6" i="2"/>
  <c r="AE6" i="2" s="1"/>
  <c r="AD7" i="2"/>
  <c r="AE7" i="2" s="1"/>
  <c r="AD8" i="2"/>
  <c r="AE8" i="2" s="1"/>
  <c r="AD9" i="2"/>
  <c r="AE9" i="2" s="1"/>
  <c r="AD10" i="2"/>
  <c r="AE10" i="2" s="1"/>
  <c r="AD11" i="2"/>
  <c r="AE11" i="2" s="1"/>
  <c r="AD12" i="2"/>
  <c r="AE12" i="2" s="1"/>
  <c r="AD13" i="2"/>
  <c r="AE13" i="2" s="1"/>
  <c r="AD14" i="2"/>
  <c r="AE14" i="2" s="1"/>
  <c r="AD15" i="2"/>
  <c r="AE15" i="2" s="1"/>
  <c r="AD16" i="2"/>
  <c r="AE16" i="2" s="1"/>
  <c r="AD17" i="2"/>
  <c r="AE17" i="2" s="1"/>
  <c r="AD18" i="2"/>
  <c r="AE18" i="2" s="1"/>
  <c r="AD19" i="2"/>
  <c r="AE19" i="2" s="1"/>
  <c r="AD20" i="2"/>
  <c r="AE20" i="2" s="1"/>
  <c r="AD21" i="2"/>
  <c r="AE21" i="2" s="1"/>
  <c r="AD22" i="2"/>
  <c r="AE22" i="2" s="1"/>
  <c r="AD23" i="2"/>
  <c r="AE23" i="2" s="1"/>
  <c r="AD24" i="2"/>
  <c r="AE24" i="2" s="1"/>
  <c r="AD25" i="2"/>
  <c r="AE25" i="2" s="1"/>
  <c r="AD26" i="2"/>
  <c r="AE26" i="2" s="1"/>
  <c r="AD27" i="2"/>
  <c r="AE27" i="2" s="1"/>
  <c r="AD28" i="2"/>
  <c r="AE28" i="2" s="1"/>
  <c r="AD29" i="2"/>
  <c r="AE29" i="2" s="1"/>
  <c r="AD30" i="2"/>
  <c r="AE30" i="2" s="1"/>
  <c r="AD31" i="2"/>
  <c r="AE31" i="2" s="1"/>
  <c r="AD32" i="2"/>
  <c r="AE32" i="2" s="1"/>
  <c r="AD33" i="2"/>
  <c r="AE33" i="2" s="1"/>
  <c r="AD34" i="2"/>
  <c r="AE34" i="2" s="1"/>
  <c r="AD35" i="2"/>
  <c r="AE35" i="2" s="1"/>
  <c r="AD36" i="2"/>
  <c r="AE36" i="2" s="1"/>
  <c r="AD37" i="2"/>
  <c r="AE37" i="2" s="1"/>
  <c r="AD38" i="2"/>
  <c r="AE38" i="2" s="1"/>
  <c r="AD39" i="2"/>
  <c r="AE39" i="2" s="1"/>
  <c r="AD40" i="2"/>
  <c r="AE40" i="2" s="1"/>
  <c r="AD41" i="2"/>
  <c r="AE41" i="2" s="1"/>
  <c r="AD42" i="2"/>
  <c r="AE42" i="2" s="1"/>
  <c r="AD43" i="2"/>
  <c r="AE43" i="2" s="1"/>
  <c r="AD44" i="2"/>
  <c r="AE44" i="2" s="1"/>
  <c r="AD45" i="2"/>
  <c r="AE45" i="2" s="1"/>
  <c r="AD46" i="2"/>
  <c r="AE46" i="2" s="1"/>
  <c r="AD47" i="2"/>
  <c r="AE47" i="2" s="1"/>
  <c r="AD48" i="2"/>
  <c r="AE48" i="2" s="1"/>
  <c r="AD49" i="2"/>
  <c r="AE49" i="2" s="1"/>
  <c r="AD50" i="2"/>
  <c r="AE50" i="2" s="1"/>
  <c r="AD51" i="2"/>
  <c r="AE51" i="2" s="1"/>
  <c r="AD52" i="2"/>
  <c r="AE52" i="2" s="1"/>
  <c r="AD53" i="2"/>
  <c r="AE53" i="2" s="1"/>
  <c r="AD54" i="2"/>
  <c r="AE54" i="2" s="1"/>
  <c r="AD55" i="2"/>
  <c r="AE55" i="2" s="1"/>
  <c r="AE56" i="2"/>
  <c r="AC4" i="2"/>
  <c r="X11" i="8" l="1"/>
  <c r="X3" i="8"/>
  <c r="X6" i="8"/>
  <c r="X10" i="8"/>
  <c r="X8" i="8"/>
  <c r="X7" i="8"/>
  <c r="X5" i="8"/>
  <c r="X12" i="8"/>
  <c r="X4" i="8"/>
  <c r="U14" i="8"/>
  <c r="X9" i="8"/>
  <c r="U23" i="8"/>
  <c r="Y23" i="8" s="1"/>
  <c r="AA23" i="8" s="1"/>
  <c r="X19" i="8"/>
  <c r="X21" i="8"/>
  <c r="X20" i="8"/>
  <c r="X18" i="8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4" i="2"/>
  <c r="AG4" i="2"/>
  <c r="AM4" i="2" s="1"/>
  <c r="AG56" i="2"/>
  <c r="AM56" i="2" s="1"/>
  <c r="AG5" i="2"/>
  <c r="AM5" i="2" s="1"/>
  <c r="AG6" i="2"/>
  <c r="AM6" i="2" s="1"/>
  <c r="AG7" i="2"/>
  <c r="AM7" i="2" s="1"/>
  <c r="AG8" i="2"/>
  <c r="AM8" i="2" s="1"/>
  <c r="AG9" i="2"/>
  <c r="AM9" i="2" s="1"/>
  <c r="AG10" i="2"/>
  <c r="AM10" i="2" s="1"/>
  <c r="AG11" i="2"/>
  <c r="AM11" i="2" s="1"/>
  <c r="AG12" i="2"/>
  <c r="AM12" i="2" s="1"/>
  <c r="AG13" i="2"/>
  <c r="AM13" i="2" s="1"/>
  <c r="AG14" i="2"/>
  <c r="AM14" i="2" s="1"/>
  <c r="AG15" i="2"/>
  <c r="AM15" i="2" s="1"/>
  <c r="AG16" i="2"/>
  <c r="AM16" i="2" s="1"/>
  <c r="AG17" i="2"/>
  <c r="AM17" i="2" s="1"/>
  <c r="AG18" i="2"/>
  <c r="AM18" i="2" s="1"/>
  <c r="AG19" i="2"/>
  <c r="AM19" i="2" s="1"/>
  <c r="AG20" i="2"/>
  <c r="AM20" i="2" s="1"/>
  <c r="AG21" i="2"/>
  <c r="AM21" i="2" s="1"/>
  <c r="AG22" i="2"/>
  <c r="AM22" i="2" s="1"/>
  <c r="AG23" i="2"/>
  <c r="AM23" i="2" s="1"/>
  <c r="AG24" i="2"/>
  <c r="AM24" i="2" s="1"/>
  <c r="AG25" i="2"/>
  <c r="AM25" i="2" s="1"/>
  <c r="AG26" i="2"/>
  <c r="AM26" i="2" s="1"/>
  <c r="AG27" i="2"/>
  <c r="AM27" i="2" s="1"/>
  <c r="AG28" i="2"/>
  <c r="AM28" i="2" s="1"/>
  <c r="AG29" i="2"/>
  <c r="AM29" i="2" s="1"/>
  <c r="AG30" i="2"/>
  <c r="AM30" i="2" s="1"/>
  <c r="AG31" i="2"/>
  <c r="AM31" i="2" s="1"/>
  <c r="AG32" i="2"/>
  <c r="AM32" i="2" s="1"/>
  <c r="AG33" i="2"/>
  <c r="AM33" i="2" s="1"/>
  <c r="AG34" i="2"/>
  <c r="AM34" i="2" s="1"/>
  <c r="AG35" i="2"/>
  <c r="AM35" i="2" s="1"/>
  <c r="AG36" i="2"/>
  <c r="AM36" i="2" s="1"/>
  <c r="AG37" i="2"/>
  <c r="AM37" i="2" s="1"/>
  <c r="AG38" i="2"/>
  <c r="AM38" i="2" s="1"/>
  <c r="AG39" i="2"/>
  <c r="AM39" i="2" s="1"/>
  <c r="AG40" i="2"/>
  <c r="AM40" i="2" s="1"/>
  <c r="AG41" i="2"/>
  <c r="AM41" i="2" s="1"/>
  <c r="AG42" i="2"/>
  <c r="AM42" i="2" s="1"/>
  <c r="AG43" i="2"/>
  <c r="AM43" i="2" s="1"/>
  <c r="AG44" i="2"/>
  <c r="AM44" i="2" s="1"/>
  <c r="AG45" i="2"/>
  <c r="AM45" i="2" s="1"/>
  <c r="AG46" i="2"/>
  <c r="AM46" i="2" s="1"/>
  <c r="AG47" i="2"/>
  <c r="AM47" i="2" s="1"/>
  <c r="AG48" i="2"/>
  <c r="AM48" i="2" s="1"/>
  <c r="AG49" i="2"/>
  <c r="AM49" i="2" s="1"/>
  <c r="AG50" i="2"/>
  <c r="AM50" i="2" s="1"/>
  <c r="AG51" i="2"/>
  <c r="AM51" i="2" s="1"/>
  <c r="AG52" i="2"/>
  <c r="AM52" i="2" s="1"/>
  <c r="AG53" i="2"/>
  <c r="AM53" i="2" s="1"/>
  <c r="AG54" i="2"/>
  <c r="AM54" i="2" s="1"/>
  <c r="AG55" i="2"/>
  <c r="AM55" i="2" s="1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B5" i="2"/>
  <c r="AJ5" i="2" s="1"/>
  <c r="AB6" i="2"/>
  <c r="AB7" i="2"/>
  <c r="AB8" i="2"/>
  <c r="AB9" i="2"/>
  <c r="AB10" i="2"/>
  <c r="AB11" i="2"/>
  <c r="AB12" i="2"/>
  <c r="AB13" i="2"/>
  <c r="AJ13" i="2" s="1"/>
  <c r="AB14" i="2"/>
  <c r="AB15" i="2"/>
  <c r="AB16" i="2"/>
  <c r="AB17" i="2"/>
  <c r="AB18" i="2"/>
  <c r="AB19" i="2"/>
  <c r="AB20" i="2"/>
  <c r="AB21" i="2"/>
  <c r="AB22" i="2"/>
  <c r="AJ22" i="2" s="1"/>
  <c r="AB23" i="2"/>
  <c r="AB24" i="2"/>
  <c r="AB25" i="2"/>
  <c r="AB26" i="2"/>
  <c r="AB27" i="2"/>
  <c r="AB28" i="2"/>
  <c r="AB29" i="2"/>
  <c r="AJ29" i="2" s="1"/>
  <c r="AB30" i="2"/>
  <c r="AB31" i="2"/>
  <c r="AJ31" i="2" s="1"/>
  <c r="AB32" i="2"/>
  <c r="AB33" i="2"/>
  <c r="AB34" i="2"/>
  <c r="AB35" i="2"/>
  <c r="AB36" i="2"/>
  <c r="AB37" i="2"/>
  <c r="AJ37" i="2" s="1"/>
  <c r="AB38" i="2"/>
  <c r="AB39" i="2"/>
  <c r="AB40" i="2"/>
  <c r="AB41" i="2"/>
  <c r="AB42" i="2"/>
  <c r="AB43" i="2"/>
  <c r="AB44" i="2"/>
  <c r="AB45" i="2"/>
  <c r="AJ45" i="2" s="1"/>
  <c r="AB46" i="2"/>
  <c r="AJ46" i="2" s="1"/>
  <c r="AB47" i="2"/>
  <c r="AB48" i="2"/>
  <c r="AJ48" i="2" s="1"/>
  <c r="AB49" i="2"/>
  <c r="AB50" i="2"/>
  <c r="AB51" i="2"/>
  <c r="AB52" i="2"/>
  <c r="AB53" i="2"/>
  <c r="AJ53" i="2" s="1"/>
  <c r="AB54" i="2"/>
  <c r="AB55" i="2"/>
  <c r="AB4" i="2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AB8" i="8" l="1"/>
  <c r="Y14" i="8"/>
  <c r="AA14" i="8" s="1"/>
  <c r="Q56" i="8"/>
  <c r="N56" i="8"/>
  <c r="AB20" i="8"/>
  <c r="AB4" i="8"/>
  <c r="AB22" i="8"/>
  <c r="AB12" i="8"/>
  <c r="AB21" i="8"/>
  <c r="AB13" i="8"/>
  <c r="AB19" i="8"/>
  <c r="AB18" i="8"/>
  <c r="AB5" i="8"/>
  <c r="AB9" i="8"/>
  <c r="AB23" i="8"/>
  <c r="AB14" i="8"/>
  <c r="AB6" i="8"/>
  <c r="AB3" i="8"/>
  <c r="AB7" i="8"/>
  <c r="AB10" i="8"/>
  <c r="AB11" i="8"/>
  <c r="AJ41" i="2"/>
  <c r="AJ49" i="2"/>
  <c r="AJ40" i="2"/>
  <c r="Q38" i="8"/>
  <c r="Q37" i="8"/>
  <c r="Q43" i="8"/>
  <c r="Q49" i="8"/>
  <c r="Q23" i="8"/>
  <c r="Q18" i="8"/>
  <c r="Q7" i="8"/>
  <c r="Q22" i="8"/>
  <c r="Q3" i="8"/>
  <c r="Q27" i="8"/>
  <c r="Q45" i="8"/>
  <c r="Q30" i="8"/>
  <c r="Q35" i="8"/>
  <c r="Q12" i="8"/>
  <c r="Q11" i="8"/>
  <c r="Q41" i="8"/>
  <c r="Q50" i="8"/>
  <c r="Q48" i="8"/>
  <c r="Q34" i="8"/>
  <c r="Q24" i="8"/>
  <c r="Q13" i="8"/>
  <c r="Q6" i="8"/>
  <c r="Q20" i="8"/>
  <c r="Q29" i="8"/>
  <c r="Q19" i="8"/>
  <c r="Q4" i="8"/>
  <c r="Q39" i="8"/>
  <c r="Q46" i="8"/>
  <c r="Q14" i="8"/>
  <c r="Q28" i="8"/>
  <c r="Q40" i="8"/>
  <c r="Q15" i="8"/>
  <c r="Q47" i="8"/>
  <c r="Q9" i="8"/>
  <c r="Q10" i="8"/>
  <c r="Q44" i="8"/>
  <c r="Q51" i="8"/>
  <c r="Q53" i="8"/>
  <c r="Q32" i="8"/>
  <c r="Q21" i="8"/>
  <c r="Q54" i="8"/>
  <c r="Q8" i="8"/>
  <c r="Q42" i="8"/>
  <c r="Q5" i="8"/>
  <c r="Q26" i="8"/>
  <c r="Q55" i="8"/>
  <c r="Q33" i="8"/>
  <c r="Q52" i="8"/>
  <c r="Q25" i="8"/>
  <c r="Q31" i="8"/>
  <c r="Q36" i="8"/>
  <c r="Q17" i="8"/>
  <c r="Q16" i="8"/>
  <c r="AF57" i="2"/>
  <c r="AJ52" i="2"/>
  <c r="AJ44" i="2"/>
  <c r="AJ28" i="2"/>
  <c r="AJ12" i="2"/>
  <c r="AJ17" i="2"/>
  <c r="AJ9" i="2"/>
  <c r="AJ51" i="2"/>
  <c r="AJ50" i="2"/>
  <c r="AG57" i="2"/>
  <c r="AM57" i="2" s="1"/>
  <c r="AJ55" i="2"/>
  <c r="AJ47" i="2"/>
  <c r="AJ4" i="2"/>
  <c r="AJ43" i="2"/>
  <c r="AJ33" i="2"/>
  <c r="AJ24" i="2"/>
  <c r="AJ34" i="2"/>
  <c r="AJ26" i="2"/>
  <c r="AJ42" i="2"/>
  <c r="AJ25" i="2"/>
  <c r="AJ36" i="2"/>
  <c r="AJ16" i="2"/>
  <c r="AJ8" i="2"/>
  <c r="AJ15" i="2"/>
  <c r="AJ7" i="2"/>
  <c r="AJ32" i="2"/>
  <c r="AJ23" i="2"/>
  <c r="AJ14" i="2"/>
  <c r="AJ6" i="2"/>
  <c r="AJ20" i="2"/>
  <c r="AJ21" i="2"/>
  <c r="AJ11" i="2"/>
  <c r="AJ10" i="2"/>
  <c r="AJ38" i="2"/>
  <c r="AJ30" i="2"/>
</calcChain>
</file>

<file path=xl/sharedStrings.xml><?xml version="1.0" encoding="utf-8"?>
<sst xmlns="http://schemas.openxmlformats.org/spreadsheetml/2006/main" count="3123" uniqueCount="780">
  <si>
    <t>Core Based Statistical Area (CBSA) FIPS code for the respondent's home address_x000D_</t>
  </si>
  <si>
    <t>Travel Day Person Trips (Millions)</t>
  </si>
  <si>
    <t>Trip Mode, derived</t>
  </si>
  <si>
    <t>All</t>
  </si>
  <si>
    <t>Walk</t>
  </si>
  <si>
    <t>Bicycle</t>
  </si>
  <si>
    <t>Car</t>
  </si>
  <si>
    <t>SUV</t>
  </si>
  <si>
    <t>Van</t>
  </si>
  <si>
    <t>Pickup truck</t>
  </si>
  <si>
    <t>Golf cart / Segway</t>
  </si>
  <si>
    <t>Motorcycle / Moped</t>
  </si>
  <si>
    <t>RV (motor home, ATV, snowmobile)</t>
  </si>
  <si>
    <t>School bus</t>
  </si>
  <si>
    <t>Public or commuter bus</t>
  </si>
  <si>
    <t>Paratransit / Dial-a-ride</t>
  </si>
  <si>
    <t>Private / Charter / Tour / Shuttle bus</t>
  </si>
  <si>
    <t>City-to-city bus (Greyhound, Megabus)</t>
  </si>
  <si>
    <t>Amtrak / Commuter rail</t>
  </si>
  <si>
    <t>Subway / elevated / light rail / street car</t>
  </si>
  <si>
    <t>Taxi / limo (including Uber / Lyft)</t>
  </si>
  <si>
    <t>Rental car (Including Zipcar / Car2Go)</t>
  </si>
  <si>
    <t>Airplane</t>
  </si>
  <si>
    <t>Boat / ferry / water taxi</t>
  </si>
  <si>
    <t>Something Else</t>
  </si>
  <si>
    <t>Atlanta-Sandy Springs-Roswell, GA</t>
  </si>
  <si>
    <t>.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</si>
  <si>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</si>
  <si>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</si>
  <si>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</si>
  <si>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</si>
  <si>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</si>
  <si>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</si>
  <si>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</si>
  <si>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</si>
  <si>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</si>
  <si>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</si>
  <si>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</si>
  <si>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</si>
  <si>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</si>
  <si>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Grand Rapids-Wyoming,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</si>
  <si>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</si>
  <si>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</si>
  <si>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</si>
  <si>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</si>
  <si>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</si>
  <si>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</si>
  <si>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</si>
  <si>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</si>
  <si>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</si>
  <si>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</si>
  <si>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</si>
  <si>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</si>
  <si>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</si>
  <si>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</si>
  <si>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</si>
  <si>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</si>
  <si>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</si>
  <si>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</si>
  <si>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</si>
  <si>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</si>
  <si>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</si>
  <si>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</si>
  <si>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</si>
  <si>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</si>
  <si>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</si>
  <si>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Rochester, NY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</si>
  <si>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</si>
  <si>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</si>
  <si>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</si>
  <si>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</si>
  <si>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</si>
  <si>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</si>
  <si>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</si>
  <si>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</si>
  <si>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</si>
  <si>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</si>
  <si>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</si>
  <si>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Suppressed, in an MSA of less than 1 million</t>
  </si>
  <si>
    <t>Travel Day Person Trips (Sample Size)</t>
  </si>
  <si>
    <t>TNC Pct</t>
  </si>
  <si>
    <t>Taxi / limo (including Uber / Lyft) Mode Share</t>
  </si>
  <si>
    <t>CBSA</t>
  </si>
  <si>
    <t>MNAME</t>
  </si>
  <si>
    <t>Mode</t>
  </si>
  <si>
    <t>Year</t>
  </si>
  <si>
    <t>UPT_ADJUSTED</t>
  </si>
  <si>
    <t>VRM_ADJUSTED</t>
  </si>
  <si>
    <t>FARE_ADJUSTED</t>
  </si>
  <si>
    <t>FARE_per_UPT_cleaned</t>
  </si>
  <si>
    <t>min_year</t>
  </si>
  <si>
    <t>max_year</t>
  </si>
  <si>
    <t>FARE_per_UPT</t>
  </si>
  <si>
    <t>PROBLEM_FLAG</t>
  </si>
  <si>
    <t>NOTE</t>
  </si>
  <si>
    <t>PROBLEM_FLAG2</t>
  </si>
  <si>
    <t>PROBLEM_FLAG3</t>
  </si>
  <si>
    <t>Tot_Pop</t>
  </si>
  <si>
    <t>Tot_Instate_Pop</t>
  </si>
  <si>
    <t>Tot_Outstate_Pop</t>
  </si>
  <si>
    <t>Tot_NonUSA_POP</t>
  </si>
  <si>
    <t>Total_Median_Income_Individual</t>
  </si>
  <si>
    <t>Native_Instate_Med_Inc_Indiv</t>
  </si>
  <si>
    <t>Native_Outstate_Med_Inc_Indiv</t>
  </si>
  <si>
    <t>Native_Outcountry_Med_Inc_Indiv</t>
  </si>
  <si>
    <t>Total_Pop_Poverty</t>
  </si>
  <si>
    <t>Pop_Below100_Poverty</t>
  </si>
  <si>
    <t>Pop_Below150_Poverty</t>
  </si>
  <si>
    <t>Pop_Above150_Poverty</t>
  </si>
  <si>
    <t>Age_under18</t>
  </si>
  <si>
    <t>Age_18to64</t>
  </si>
  <si>
    <t>Age_over64</t>
  </si>
  <si>
    <t>Total_HH</t>
  </si>
  <si>
    <t>HH_0Veh</t>
  </si>
  <si>
    <t>HH_1Veh</t>
  </si>
  <si>
    <t>HH_2Veh</t>
  </si>
  <si>
    <t>HH_3Veh</t>
  </si>
  <si>
    <t>HH_4+Veh</t>
  </si>
  <si>
    <t>PCT_HH_NO_VEH</t>
  </si>
  <si>
    <t>HH_MED_INC</t>
  </si>
  <si>
    <t>HH_MEAN_INC</t>
  </si>
  <si>
    <t>INC_U35</t>
  </si>
  <si>
    <t>INC_35_100</t>
  </si>
  <si>
    <t>INC_100P</t>
  </si>
  <si>
    <t>TOT_UNEMP_MSA</t>
  </si>
  <si>
    <t>TOT_EMP_MSA</t>
  </si>
  <si>
    <t>TOT_LABOR_MSA</t>
  </si>
  <si>
    <t>UNEMP_RATE_PCT</t>
  </si>
  <si>
    <t>EMP_RATE_PCT</t>
  </si>
  <si>
    <t>GasPrice</t>
  </si>
  <si>
    <t>Area_acre</t>
  </si>
  <si>
    <t>POP_CENSUSTRACT</t>
  </si>
  <si>
    <t>AVG_SPEED</t>
  </si>
  <si>
    <t>2018_Dollar_Multiplier</t>
  </si>
  <si>
    <t>TNC_ARRIVAL</t>
  </si>
  <si>
    <t>Link_x</t>
  </si>
  <si>
    <t>TNC_FLAG</t>
  </si>
  <si>
    <t>YEARS_SINCE_TNC</t>
  </si>
  <si>
    <t>FARE_ADJ_2018</t>
  </si>
  <si>
    <t>TOTAL_MED_INC_INDIV_2018</t>
  </si>
  <si>
    <t>NATIVE_INSTATE_MED_INC_2018</t>
  </si>
  <si>
    <t>NATIVE_OUTSTATE_MED_INC_2018</t>
  </si>
  <si>
    <t>HH_MED_INC_2018</t>
  </si>
  <si>
    <t>HH_MEAN_INC_2018</t>
  </si>
  <si>
    <t>GAS_PRICE_2018</t>
  </si>
  <si>
    <t>dockCt</t>
  </si>
  <si>
    <t>docklessCt</t>
  </si>
  <si>
    <t>scooterCt</t>
  </si>
  <si>
    <t>PBS_Start</t>
  </si>
  <si>
    <t>PBS_End</t>
  </si>
  <si>
    <t>PBS_Flag</t>
  </si>
  <si>
    <t>Link</t>
  </si>
  <si>
    <t>walkscore</t>
  </si>
  <si>
    <t>transit</t>
  </si>
  <si>
    <t>bike</t>
  </si>
  <si>
    <t>CLUSTER_GT_NEW_11</t>
  </si>
  <si>
    <t>CLUSTER_GT_ORIGINAL</t>
  </si>
  <si>
    <t>CLUSTER_GT_8_GROUPS</t>
  </si>
  <si>
    <t>CLUSTER_APTA</t>
  </si>
  <si>
    <t>CLUSTER_NOTE</t>
  </si>
  <si>
    <t>TOTAL_EMPLOYMENT</t>
  </si>
  <si>
    <t>JTW_DA_PCT</t>
  </si>
  <si>
    <t>JTW_CARPOOLED_PCT</t>
  </si>
  <si>
    <t>JTW_TRANSIT_PCT</t>
  </si>
  <si>
    <t>JTW_WALK_PCT</t>
  </si>
  <si>
    <t>JTW_BICYCLE_PCT</t>
  </si>
  <si>
    <t>JTW_OTHER_PCT</t>
  </si>
  <si>
    <t>JTW_HOME_PCT</t>
  </si>
  <si>
    <t>NOTE_JTW</t>
  </si>
  <si>
    <t>AVG_FARE_2018</t>
  </si>
  <si>
    <t>WEIGHTED_POP_DENSITY</t>
  </si>
  <si>
    <t>_merge</t>
  </si>
  <si>
    <t>CLUSTER_APTA_EXTENDED</t>
  </si>
  <si>
    <t>Akron, OH Metro Area</t>
  </si>
  <si>
    <t>Bus</t>
  </si>
  <si>
    <t>http://www.crainscleveland.com/article/20140828/FREE/140829750/uber-launches-service-in-akron</t>
  </si>
  <si>
    <t>H</t>
  </si>
  <si>
    <t>both</t>
  </si>
  <si>
    <t>Albany, GA Metro Area</t>
  </si>
  <si>
    <t>https://www.walb.com/story/35150573/uber-drivers/</t>
  </si>
  <si>
    <t>https://cdphpcycle.com/</t>
  </si>
  <si>
    <t>Albany-Schenectady-Troy, NY Metro Area</t>
  </si>
  <si>
    <t>https://www.democratandchronicle.com/story/news/politics/albany/2017/06/27/uber-lyft-launch-thursday/103237788/</t>
  </si>
  <si>
    <t>https://www.cdta.org/CDPHP%20Cycle%21%20Launches</t>
  </si>
  <si>
    <t>Albuquerque, NM Metro Area</t>
  </si>
  <si>
    <t>http://www.bizjournals.com/albuquerque/news/2014/04/30/uber-follows-lyft-to-albuquerque.html</t>
  </si>
  <si>
    <t>https://ridepace.com/albuquerque/
https://www.zagster.com/pressroom/albuquerque-launches-scooter-share-program-with-zagster-and-spin</t>
  </si>
  <si>
    <t>G</t>
  </si>
  <si>
    <t>Allentown-Bethlehem-Easton, PA-NJ Metro Area</t>
  </si>
  <si>
    <t>https://www.mcall.com/business/mc-pa-uber-lehigh-valley-20150130-10-story.html</t>
  </si>
  <si>
    <t>http://bike.zagster.com/allentown/</t>
  </si>
  <si>
    <t>Altoona, PA Metro Area</t>
  </si>
  <si>
    <t>https://www.pennlive.com/news/2016/08/uber_expands_ride-hailing_serv.html</t>
  </si>
  <si>
    <t>Ames, IA Metro Area</t>
  </si>
  <si>
    <t>https://newsroom.uber.com/iowa/ames_launch/</t>
  </si>
  <si>
    <t>Anchorage, AK Metro Area</t>
  </si>
  <si>
    <t>https://www.adn.com/business-economy/2017/06/15/uber-and-lyft-are-arriving-in-alaska-heres-what-you-need-to-know/</t>
  </si>
  <si>
    <t>Ann Arbor, MI Metro Area</t>
  </si>
  <si>
    <t>http://www.mlive.com/news/ann-arbor/index.ssf/2014/04/app-driven_ride_service_uber_e.html</t>
  </si>
  <si>
    <t>https://www.clickondetroit.com/all-about-ann-arbor/bike-share-program-arborbike-to-make-june-comeback-in-ann-arbor</t>
  </si>
  <si>
    <t>Appleton, WI Metro Area</t>
  </si>
  <si>
    <t>https://www.google.com/url?sa=t&amp;rct=j&amp;q=&amp;esrc=s&amp;source=web&amp;cd=10&amp;cad=rja&amp;uact=8&amp;ved=2ahUKEwjKtseu28zkAhVQmK0KHRhPBkoQFjAJegQIAxAB&amp;url=https%3A%2F%2Fwww.wearegreenbay.com%2Fnews%2Flocal-news%2Fuber-begins-service-in-appleton%2F228828991&amp;usg=AOvVaw21-YV3631q_ag8WT9bf8Gl</t>
  </si>
  <si>
    <t>F</t>
  </si>
  <si>
    <t>Assumed to be Low OPEX, Less Favorable External Factors,    Weaker Competitiveness</t>
  </si>
  <si>
    <t>Asheville, NC Metro Area</t>
  </si>
  <si>
    <t>Judgement Call based on Population</t>
  </si>
  <si>
    <t>E</t>
  </si>
  <si>
    <t>Athens-Clarke County, GA Metro Area</t>
  </si>
  <si>
    <t>http://flagpole.com/news/in-the-loop/uber-is-here</t>
  </si>
  <si>
    <t>Atlanta-Sandy Springs-Marietta, GA Metro Area</t>
  </si>
  <si>
    <t>https://newsroom.uber.com/atlanta/uber-atlanta-launches-spottieottiedopaliscious/</t>
  </si>
  <si>
    <t>https://www.atlantaga.gov/government/departments/city-planning/office-of-mobility-planning/bicycles/bike-share</t>
  </si>
  <si>
    <t>B</t>
  </si>
  <si>
    <t>Augusta-Richmond County, GA-SC Metro Area</t>
  </si>
  <si>
    <t>http://chronicle.augusta.com/news/business/2015-04-06/uber-ride-sharing-begins-augusta</t>
  </si>
  <si>
    <t>Austin-Round Rock-San Marcos, TX Metro Area</t>
  </si>
  <si>
    <t>http://kxan.com/2014/06/04/uber-launches-in-austin-despite-official-ban/</t>
  </si>
  <si>
    <t>https://austineconetwork.com/dockless-bike-share-in-austin/</t>
  </si>
  <si>
    <t>Bakersfield-Delano, CA Metro Area</t>
  </si>
  <si>
    <t>https://newsroom.uber.com/central-coast/bakersfield-your-uber-is-arriving-now/</t>
  </si>
  <si>
    <t>https://www.bakersfield.com/news/company-surprises-bakersfield-by-dropping-electric-scooters-on-city-streets/article_415e977c-fa49-11e8-9ca6-13326c15ba8b.html</t>
  </si>
  <si>
    <t>Baltimore-Towson, MD Metro Area</t>
  </si>
  <si>
    <t>http://technical.ly/baltimore/2013/02/01/uber-baltimore-on-demand-car-service-officially-launches-will-be-available-all-day-super-bowl-sunday/</t>
  </si>
  <si>
    <t>https://transportation.baltimorecity.gov/news/press-releases/2018-08-15-baltimore-city-launches-dockless-technology-pilot-program</t>
  </si>
  <si>
    <t>Baton Rouge, LA Metro Area</t>
  </si>
  <si>
    <t>http://theadvocate.com/home/9697616-125/ride-share-service-launches-br-service</t>
  </si>
  <si>
    <t>https://www.theadvocate.com/baton_rouge/news/article_eb3d9c70-9f35-11e9-92db-dbf18f1d4bd8.html</t>
  </si>
  <si>
    <t>Bay City, MI Metro Area</t>
  </si>
  <si>
    <t>https://www.mlive.com/news/saginaw/2017/03/uber_now_serving_saginaw_bay_c.html</t>
  </si>
  <si>
    <t>D</t>
  </si>
  <si>
    <t>Beaumont-Port Arthur, TX Metro Area</t>
  </si>
  <si>
    <t>https://www.google.com/url?sa=t&amp;rct=j&amp;q=&amp;esrc=s&amp;source=web&amp;cd=2&amp;cad=rja&amp;uact=8&amp;ved=2ahUKEwjI84OvzczkAhUKKawKHXdnAUQQFjABegQIBBAB&amp;url=https%3A%2F%2Fwww.beaumontenterprise.com%2Fnews%2Farticle%2FUber-rolls-into-Beaumont-6656662.php&amp;usg=AOvVaw3pKyx034DIlIw7arGkSZlu</t>
  </si>
  <si>
    <t>Bellingham, WA Metro Area</t>
  </si>
  <si>
    <t>http://www.bellinghamherald.com/news/local/article45677118.html</t>
  </si>
  <si>
    <t>Billings, MT Metro Area</t>
  </si>
  <si>
    <t>https://billingsgazette.com/business/uber-launches-ride-sharing-service-friday-in-billings/article_1db60c4c-bca6-51cc-8479-227610f195d1.html</t>
  </si>
  <si>
    <t>Binghamton, NY Metro Area</t>
  </si>
  <si>
    <t>https://www.businessinsider.com/uber-launches-in-birmingham-2015-2</t>
  </si>
  <si>
    <t>Birmingham-Hoover, AL Metro Area</t>
  </si>
  <si>
    <t>http://www.bizjournals.com/birmingham/news/2015/12/29/uber-to-start-operations-in-birmingham-this-week.html</t>
  </si>
  <si>
    <t>zypbikeshare.com
https://electricbikereport.com/first-u-s-electric-bike-sharing-launches-in-birmingham-alabama/</t>
  </si>
  <si>
    <t>Blacksburg-Christiansburg-Radford, VA Metro Area</t>
  </si>
  <si>
    <t>https://www.google.com/url?sa=t&amp;rct=j&amp;q=&amp;esrc=s&amp;source=web&amp;cd=2&amp;cad=rja&amp;uact=8&amp;ved=2ahUKEwjmmP7c2MzkAhUMD60KHUf9ChkQFjABegQIChAF&amp;url=https%3A%2F%2Fwww.roanoke.com%2Fnews%2Flocal%2Fuber-launches-ride-sharing-service-in-roanoke-blacksburg%2Farticle_55a6cafb-2c15-5b78-bf4e-438d6531a18b.html&amp;usg=AOvVaw23cha40l1QJMTa3Bemar8C</t>
  </si>
  <si>
    <t>https://gotchabike.com/roamnrv/</t>
  </si>
  <si>
    <t>Bloomington, IN Metro Area</t>
  </si>
  <si>
    <t>https://indianapublicmedia.org/news/uber-ridesharing-launches-bloomington-71260/</t>
  </si>
  <si>
    <t>https://bloomington.in.gov/transportation/bike/bike-share-project
https://www.hoosiertimes.com/herald_times_online/news/local/city-s-bike-share-can-t-keep-pace-with-scooters/article_97cfe208-4ad5-55b6-9416-fd3b58713b40.html</t>
  </si>
  <si>
    <t>Bloomington-Normal, IL Metro Area</t>
  </si>
  <si>
    <t>https://www.uber.com/blog/illinois/uber-is-arriving-now-in-bloomington-normal/</t>
  </si>
  <si>
    <t>MSA definition changed in 2012. New CBSA code is 14015</t>
  </si>
  <si>
    <t>Boise City-Nampa, ID Metro Area</t>
  </si>
  <si>
    <t>https://www.uber.com/blog/idaho/uber-launches-in-boise-with-free-rides/</t>
  </si>
  <si>
    <t>Boston-Cambridge-Quincy, MA-NH Metro Area</t>
  </si>
  <si>
    <t>http://www.bizjournals.com/boston/blog/mass_roundup/2012/09/uber-taxi-in-boston.html</t>
  </si>
  <si>
    <t>https://boston.curbed.com/2018/8/2/17642242/boston-bike-share-dockless-where-to-find
https://boston.curbed.com/2018/8/2/17642242/boston-bike-share-dockless-where-to-find</t>
  </si>
  <si>
    <t>A</t>
  </si>
  <si>
    <t>Bremerton-Silverdale, WA Metro Area</t>
  </si>
  <si>
    <t>https://www.google.com/url?sa=t&amp;rct=j&amp;q=&amp;esrc=s&amp;source=web&amp;cd=1&amp;cad=rja&amp;uact=8&amp;ved=2ahUKEwiamuq82czkAhUMOK0KHWX8ByEQFjAAegQIAhAB&amp;url=http%3A%2F%2Farchive.kitsapsun.com%2Fnews%2Flocal%2Fuber-arrives-in-kitsap-ep-1297769390-354356631.html%2F&amp;usg=AOvVaw2eo_FHXVBvyRUEQ9pP8WFt</t>
  </si>
  <si>
    <t>Bridgeport-Stamford-Norwalk, CT Metro Area</t>
  </si>
  <si>
    <t>https://www.stamfordadvocate.com/printpromotion/article/Despite-controversy-Uber-takes-off-in-Stamford-6293347.php</t>
  </si>
  <si>
    <t>Brownsville-Harlingen, TX Metro Area</t>
  </si>
  <si>
    <t>https://www.google.com/url?sa=t&amp;rct=j&amp;q=&amp;esrc=s&amp;source=web&amp;cd=1&amp;cad=rja&amp;uact=8&amp;ved=2ahUKEwi59ZG7zczkAhUHca0KHfMsDxoQFjAAegQIARAB&amp;url=https%3A%2F%2Fwww.brownsvilleherald.com%2Fnews%2Fvalley%2Fuber-to-begin-services-in-valley%2Farticle_cc628a5c-5f8d-11e7-accd-0702b9e785e6.html&amp;usg=AOvVaw1IUfLAN3Q-8zYdSJV5vNl_</t>
  </si>
  <si>
    <t>https://www.valleymorningstar.com/2019/03/03/after-delays-valley-bike-share-plan-is-now-a-go/</t>
  </si>
  <si>
    <t>Buffalo-Niagara Falls, NY Metro Area</t>
  </si>
  <si>
    <t>https://blog.lyft.com/posts/2014/4/23/lyft-launches-24-cities-in-24-hours-on-the-24th</t>
  </si>
  <si>
    <t>http://www.bizjournals.com/buffalo/news/2016/03/21/new-buffalo-bike-share-coming-this-summer-with-200.html</t>
  </si>
  <si>
    <t>Burlington-South Burlington, VT Metro Area</t>
  </si>
  <si>
    <t>http://www.burlingtonfreepress.com/story/news/local/2014/10/09/uber-officially-comes-burlington/16966319/</t>
  </si>
  <si>
    <t>http://greenridebikeshare.com/</t>
  </si>
  <si>
    <t>Canton-Massillon, OH Metro Area</t>
  </si>
  <si>
    <t>https://www.cantonrep.com/article/20141011/NEWS/141009134</t>
  </si>
  <si>
    <t>https://ohioanderiecanalway.net/Main/News/Stark_County_District_Library_to_host_BikeSmart_La_102.aspx</t>
  </si>
  <si>
    <t>Cape Coral-Fort Myers, FL Metro Area</t>
  </si>
  <si>
    <t>https://www.nbc-2.com/story/27543597/uber-to-launch-in-fort-myers-on-thursday</t>
  </si>
  <si>
    <t>Cedar Rapids, IA Metro Area</t>
  </si>
  <si>
    <t>https://newsroom.uber.com/iowa/uber-launching-in-cedar-rapids-with-free-rides/</t>
  </si>
  <si>
    <t>https://www.thegazette.com/subject/news/government/cedar-rapids-bike-share-e-scooter-veoride-where-to-rent-bikes-in-cedar-rapids-20190513
https://www.thegazette.com/subject/news/cedar-rapids-bike-share-program-slated-to-start-in-may-e-bikes-e-scooters-fa</t>
  </si>
  <si>
    <t>Champaign-Urbana, IL Metro Area</t>
  </si>
  <si>
    <t>https://newsroom.uber.com/illinois/uber-is-rolling-into-champaign-urbana/</t>
  </si>
  <si>
    <t>https://champaignil.gov/2018/09/19/dockless-bike-share-service-launches-in-champaign-urbana/
https://www.news-gazette.com/news/champaign-council-set-to-renew-bike-share-program-electric-versions/article_bfc24b32-219d-5a85-adcf-dfd07b5e1cba.html</t>
  </si>
  <si>
    <t>Charleston, WV Metro Area</t>
  </si>
  <si>
    <t>https://newsroom.uber.com/us-south-carolina/south-carolina-your-uberx-is-arriving-now/</t>
  </si>
  <si>
    <t>https://charlestonbikeshare.com/</t>
  </si>
  <si>
    <t>Charleston-North Charleston-Summerville, SC Metro Area</t>
  </si>
  <si>
    <t>Charlotte-Gastonia-Rock Hill, NC-SC Metro Area</t>
  </si>
  <si>
    <t>http://www.bizjournals.com/charlotte/blog/bank_notes/2013/09/inside-scoop-uber-arrives-in.html</t>
  </si>
  <si>
    <t>http://charlotte.bcycle.com/</t>
  </si>
  <si>
    <t>Chattanooga, TN-GA Metro Area</t>
  </si>
  <si>
    <t>https://newsroom.uber.com/us-tennessee/chattanooga-your-uber-is-arriving-now/</t>
  </si>
  <si>
    <t>https://usa.streetsblog.org/2013/02/11/chattanooga-bike-share-lessons-for-smaller-cities/
https://www.timesfreepress.com/news/local/story/2018/jul/25/bike-chattanoogtesting-e-bike-expansion/475676/</t>
  </si>
  <si>
    <t>Chicago-Joliet-Naperville, IL-IN-WI Metro Area</t>
  </si>
  <si>
    <t>http://techcrunch.com/2011/09/22/uber-brings-its-disruptive-car-service-to-chicago/</t>
  </si>
  <si>
    <t>https://en.wikipedia.org/wiki/Divvy
https://www.chicagotribune.com/business/transportation/ct-biz-divvy-bike-share-south-side-getting-around-20190708-6ky2nlk6zvhuzisj45xroroju4-story.html
https://www.chicagotribune.com/news/breaking/ct-biz-electric-scoot</t>
  </si>
  <si>
    <t>Chico, CA Metro Area</t>
  </si>
  <si>
    <t>https://krcrtv.com/news/butte-county/uber-rolls-into-chico_20160513174711150</t>
  </si>
  <si>
    <t>Cincinnati-Middletown, OH-KY-IN Metro Area</t>
  </si>
  <si>
    <t>https://newsroom.uber.com/us-ohio/uber-cincinnati-launches-with-free-rides-for-2-weeks/</t>
  </si>
  <si>
    <t>http://www.wcpo.com/news/local-news/cincy-bike-share-planners-still-need-funds-to-launch-what-they-say-will-be-a-boon-to-getting-around
https://www.wcpo.com/news/transportation-development/move-up-cincinnati/red-bike-introducing-100-electric-assist-bikes</t>
  </si>
  <si>
    <t>Cleveland-Elyria-Mentor, OH Metro Area</t>
  </si>
  <si>
    <t>https://newsroom.uber.com/us-ohio/uber-cleveland-launches-with-free-rides-for-2-weeks/</t>
  </si>
  <si>
    <t>http://www.cleveland.com/metro/index.ssf/2016/09/uh_bikes_rolls_out_250_bikes_i.html</t>
  </si>
  <si>
    <t>College Station-Bryan, TX Metro Area</t>
  </si>
  <si>
    <t>http://kagstv.com/News/KAGSNews/ID/4561/Uber-Makes-Its-Debut-In-College-Station-Students-Excited</t>
  </si>
  <si>
    <t>https://www.theeagle.com/news/local/veoride-bicycles-arrive-on-texas-a-m-campus/article_ecfb1c59-5620-5b9e-b92a-b1c0ba7f0586.html</t>
  </si>
  <si>
    <t>Colorado Springs, CO Metro Area</t>
  </si>
  <si>
    <t>https://gazette.com/business/uber-starts-colorado-springs-ride-sharing-service-on-heels-of/article_59038ad8-63ce-521a-943b-f222e9ab55de.html</t>
  </si>
  <si>
    <t>https://www.bcycle.com/news/2018/06/29/pikeride-launches-in-colorado-springs
https://pikeride.org/
https://www.koaa.com/news/covering-colorado/pikeride-transitions-to-e-bike-fleet</t>
  </si>
  <si>
    <t>Columbia, MO Metro Area</t>
  </si>
  <si>
    <t>https://newsroom.uber.com/uber-launching-columbia-with-free-rides/</t>
  </si>
  <si>
    <t>https://www.postandcourier.com/free-times/news/local_and_state_news/columbia-is-launching-a-bike-share-program/article_83cfec38-d08e-52e9-9bef-9112a83d3be8.html</t>
  </si>
  <si>
    <t>Columbia, SC Metro Area</t>
  </si>
  <si>
    <t>https://www.bluebikesc.com/
https://www.wistv.com/story/38967952/columbia-mayor-announces-bike-share-program/</t>
  </si>
  <si>
    <t>Columbus, OH Metro Area</t>
  </si>
  <si>
    <t>http://www.dispatch.com/content/blogs/crawlumbus/2013/10/uber-launching-in-columbus.html</t>
  </si>
  <si>
    <t>https://www.columbusunderground.com/locations-set-for-cogo-bike-share-system-mid-summer-launch-planned-bw1
https://www.columbusunderground.com/new-scooter-companies-local-e-bike-startup-set-to-enter-columbus-market-bw1</t>
  </si>
  <si>
    <t>C</t>
  </si>
  <si>
    <t>Corpus Christi, TX Metro Area</t>
  </si>
  <si>
    <t>https://newsroom.uber.com/us-texas/cheers-corpus-christi-your-uberx-has-arrived/</t>
  </si>
  <si>
    <t>http://bike.zagster.com/corpuschristi/</t>
  </si>
  <si>
    <t>Corvallis, OR Metro Area</t>
  </si>
  <si>
    <t>http://kval.com/news/local/uber-launches-corvallis-service-wednesday-sept-20</t>
  </si>
  <si>
    <t>http://zagster.com/press/zagster-brings-bike-sharing-to-corvallis/</t>
  </si>
  <si>
    <t>No fare data</t>
  </si>
  <si>
    <t>Crestview-Fort Walton Beach-Destin, FL Metro Area</t>
  </si>
  <si>
    <t>https://www.wjhg.com/content/news/Uber-starting-service-at-VPS-394177191.html</t>
  </si>
  <si>
    <t>Dallas-Fort Worth-Arlington, TX Metro Area</t>
  </si>
  <si>
    <t>https://www.dmagazine.com/publications/d-magazine/2016/october/which-ride-sharing-app-works-best-in-dallas/</t>
  </si>
  <si>
    <t>http://www.dallasnews.com/news/metro/20141114-undaunted-by-wintry-weather-rawlings-kicks-off-fair-park-bike-sharing-program.ece
https://www.star-telegram.com/news/local/fort-worth/article224971855.html</t>
  </si>
  <si>
    <t>Davenport-Moline-Rock Island, IA-IL Metro Area</t>
  </si>
  <si>
    <t>https://wqad.com/2015/07/21/uber-launches-ride-sharing-app-in-the-quad-cities/</t>
  </si>
  <si>
    <t>Dayton, OH Metro Area</t>
  </si>
  <si>
    <t>http://www.daytondailynews.com/news/business/uber-to-offer-vehicle-for-hire-service-in-dayton/nhBJZ/</t>
  </si>
  <si>
    <t>https://www.bcycle.com/buzz/2015/05/05/link-dayton-launch</t>
  </si>
  <si>
    <t>Decatur, IL Metro Area</t>
  </si>
  <si>
    <t>https://herald-review.com/news/local/decatur-welcomes-arrival-of-ride-sharing-service-uber/article_98c2a173-c25c-5f6c-b681-bd74c904038b.html</t>
  </si>
  <si>
    <t>Deltona-Daytona Beach-Ormond Beach, FL Metro Area</t>
  </si>
  <si>
    <t>https://www.theledger.com/news/20141204/smartphone-app-uber-car-service-launches-in-the-lakeland-area/1</t>
  </si>
  <si>
    <t>Denver-Aurora-Broomfield, CO Metro Area</t>
  </si>
  <si>
    <t>https://www.uber.com/blog/denver/ride-uber-in-the-rockies/</t>
  </si>
  <si>
    <t>https://press.humana.com/press-release/current-releases/b-cycle-teams-denver-colorado-launch-first-citywide-bicycle-sharing-p
https://denver.streetsblog.org/2019/09/16/denver-bike-sharing-program-launches-electric-bike-pilot-today/</t>
  </si>
  <si>
    <t>Des Moines-West Des Moines, IA Metro Area</t>
  </si>
  <si>
    <t>https://newsroom.uber.com/uber-launching-des-moines-with-free-rides-for-a-week/</t>
  </si>
  <si>
    <t>https://www.desmoinesregister.com/story/news/local/west-des-moines/2018/06/15/bike-sharing-west-des-moines-bcycle-ragbrai-des-moines-bicycle-collective/705020002/</t>
  </si>
  <si>
    <t>Detroit-Warren-Livonia, MI Metro Area</t>
  </si>
  <si>
    <t>https://newsroom.uber.com/detroit/partner_earnings/</t>
  </si>
  <si>
    <t>https://mogodetroit.org/https://www.clickondetroit.com/all-about-ann-arbor/bike-share-program-arborbike-to-make-june-comeback-in-ann-arbor</t>
  </si>
  <si>
    <t>Duluth, MN-WI Metro Area</t>
  </si>
  <si>
    <t>https://www.duluthnewstribune.com/business/4259489-uber-launches-duluth</t>
  </si>
  <si>
    <t>https://www.duluthnewstribune.com/business/4500590-superior-launches-bike-sharing-program</t>
  </si>
  <si>
    <t>Durham-Chapel Hill, NC Metro Area</t>
  </si>
  <si>
    <t>https://www.charlotteobserver.com/news/business/article9135194.html</t>
  </si>
  <si>
    <t>https://www.heraldsun.com/news/business/article185811778.html</t>
  </si>
  <si>
    <t>Eau Claire, WI Metro Area</t>
  </si>
  <si>
    <t>https://www.google.com/url?sa=t&amp;rct=j&amp;q=&amp;esrc=s&amp;source=web&amp;cd=1&amp;cad=rja&amp;uact=8&amp;ved=2ahUKEwjo27_H28zkAhUFDKwKHY81BxcQFjAAegQIARAB&amp;url=https%3A%2F%2Fchippewa.com%2Fuber-riding-into-area%2Farticle_4341cd9f-42ef-5590-b5c2-3bdb7f5062e5.html&amp;usg=AOvVaw1OHUiu051TTGUhn2T2Dswa</t>
  </si>
  <si>
    <t>El Centro, CA Metro Area</t>
  </si>
  <si>
    <t>https://www.uber.com/blog/san-diego/imperial-county-your-uber-has-arrived/</t>
  </si>
  <si>
    <t>Elizabethtown, KY Metro Area</t>
  </si>
  <si>
    <t>Elkhart-Goshen, IN Metro Area</t>
  </si>
  <si>
    <t>https://www.google.com/url?sa=t&amp;rct=j&amp;q=&amp;esrc=s&amp;source=web&amp;cd=2&amp;cad=rja&amp;uact=8&amp;ved=2ahUKEwio2_Tn9_TkAhXOs54KHZYoDHUQFjABegQIAxAB&amp;url=http%3A%2F%2Fwsbt.com%2Fnews%2Flocal%2Flimebikes-come-to-elkhart&amp;usg=AOvVaw3unM3c9noc_WT9FDd6GRfC</t>
  </si>
  <si>
    <t>El Paso, TX Metro Area</t>
  </si>
  <si>
    <t>http://elpaso411.com/2014/06/uber-launches-in-el-paso/</t>
  </si>
  <si>
    <t>https://elpaso.bcycle.com/
https://www.elpasotimes.com/story/news/2019/08/01/electric-bikes-to-boost-el-paso-ride-sharing-service/1880459001/</t>
  </si>
  <si>
    <t>Erie, PA Metro Area</t>
  </si>
  <si>
    <t>http://www.erienewsnow.com/story/28767725/uber-ride-share-app-launching-in-erie</t>
  </si>
  <si>
    <t>Eugene-Springfield, OR Metro Area</t>
  </si>
  <si>
    <t>https://www.registerguard.com/news/20180830/uber-set-to-launch-in-eugene-next-thursday</t>
  </si>
  <si>
    <t>https://around.uoregon.edu/content/campus-eugene-bike-sharing-program-shifting-high-gear</t>
  </si>
  <si>
    <t>Evansville, IN-KY Metro Area</t>
  </si>
  <si>
    <t>https://www.courierpress.com/story/news/local/2017/01/25/uber-kicks-off-evansville/97009642/</t>
  </si>
  <si>
    <t>https://www.courierpress.com/story/news/local/2016/10/03/citywide-bike-sharing-program-announced/91462008/</t>
  </si>
  <si>
    <t>Fargo, ND-MN Metro Area</t>
  </si>
  <si>
    <t>http://hpr1.com/index.php/feature/news/uber-launches-in-fargo/</t>
  </si>
  <si>
    <t>https://www.inforum.com/lifestyle/travel/999114-Fargos-bike-share-ready-to-launch-for-its-fifth-season</t>
  </si>
  <si>
    <t>Fayetteville, NC Metro Area</t>
  </si>
  <si>
    <t>https://newsroom.uber.com/us-north-carolina/uber-rolls-into-six-more-north-carolina-cities/</t>
  </si>
  <si>
    <t>https://www.fayobserver.com/news/20180804/bike-sharing-rental-service-coming-to-fayetteville</t>
  </si>
  <si>
    <t>Flagstaff, AZ Metro Area</t>
  </si>
  <si>
    <t>https://newsroom.uber.com/flagstaff/uber-launches-flagstaff-with-free-rides/</t>
  </si>
  <si>
    <t>https://news.nau.edu/pilot-bike-share-program/
https://azdailysun.com/news/flagstaff-city-council-approves-electric-bike-share-program-but-with/article_83a8dd10-3c34-505d-b933-cac8e1628c7e.html</t>
  </si>
  <si>
    <t>Flint, MI Metro Area</t>
  </si>
  <si>
    <t>http://nbc25news.com/news/local/ride-sharing-service-uber-launches-in-flint?id=1074670</t>
  </si>
  <si>
    <t>https://www.flintandgenesee.org/flint-bike-share-program-launched/</t>
  </si>
  <si>
    <t>Fort Collins-Loveland, CO Metro Area</t>
  </si>
  <si>
    <t>https://www.denverpost.com/2014/08/27/boulder-fort-collins-see-launch-of-uber/</t>
  </si>
  <si>
    <t>https://www.fcgov.com/transportationplanning/bikeshare
https://www.fcgov.com/bicycling/electric-assist-bicycles</t>
  </si>
  <si>
    <t>Fort Wayne, IN Metro Area</t>
  </si>
  <si>
    <t>http://wane.com/2015/05/07/uber-taxi-service-now-available-in-fort-wayne/</t>
  </si>
  <si>
    <t>https://www.wane.com/news/local-news/bike-share-program-leaving-fort-wayne/
https://www.wfft.com/content/news/New-e-scooter-and-bike-share-pilot-program-begins-in-Fort-Wayne--559602511.html</t>
  </si>
  <si>
    <t>Fresno, CA Metro Area</t>
  </si>
  <si>
    <t>https://newsroom.uber.com/sf/49685/</t>
  </si>
  <si>
    <t>Gainesville, FL Metro Area</t>
  </si>
  <si>
    <t>http://www.wcjb.com/local-news/2014/08/uber-officially-gainesville</t>
  </si>
  <si>
    <t>https://www.wuft.org/news/2016/06/09/gainesvilles-new-bike-share-program-is-averaging-two-rentals-per-day/</t>
  </si>
  <si>
    <t>Grand Rapids-Wyoming, MI Metro Area</t>
  </si>
  <si>
    <t>http://www.mlive.com/news/grand-rapids/index.ssf/2014/07/uber_in_grand_rapids_rideshari.html</t>
  </si>
  <si>
    <t>https://visitgrandrapids.com/grand-rapids-bike-share/</t>
  </si>
  <si>
    <t>Great Falls, MT Metro Area</t>
  </si>
  <si>
    <t>http://www.greatfallstribune.com/story/news/local/2016/08/06/uber-launches-ride-sharing-billings/88347926/</t>
  </si>
  <si>
    <t>Green Bay, WI Metro Area</t>
  </si>
  <si>
    <t>https://newsroom.uber.com/green-bay/uber-launching-in-green-bay-with-free-rides/</t>
  </si>
  <si>
    <t>https://fox11online.com/news/local/bike-sharing-program-limebike-launches-in-green-bay</t>
  </si>
  <si>
    <t>Greensboro-High Point, NC Metro Area</t>
  </si>
  <si>
    <t>https://myfox8.com/2014/06/26/uber-launches-ride-networking-service-in-greensboro-winston-salem/</t>
  </si>
  <si>
    <t>https://www.bizjournals.com/triad/news/2017/05/31/get-ready-to-ride-another-bike-share-program.html</t>
  </si>
  <si>
    <t>Gulfport-Biloxi, MS Metro Area</t>
  </si>
  <si>
    <t>https://www.sunherald.com/news/local/article87168487.html</t>
  </si>
  <si>
    <t>https://biloxi.ms.us/your-guide-to-the-new-bike-share-program/</t>
  </si>
  <si>
    <t>Hanford-Corcoran, CA Metro Area</t>
  </si>
  <si>
    <t>Harrisburg-Carlisle, PA Metro Area</t>
  </si>
  <si>
    <t>https://theburgnews.com/news/harrisburg-lift-uber-launches-city</t>
  </si>
  <si>
    <t>http://bike.zagster.com/harrisburg/</t>
  </si>
  <si>
    <t>Harrisonburg, VA Metro Area</t>
  </si>
  <si>
    <t>https://www.google.com/url?sa=t&amp;rct=j&amp;q=&amp;esrc=s&amp;source=web&amp;cd=1&amp;cad=rja&amp;uact=8&amp;ved=2ahUKEwju8eHp2MzkAhUROK0KHRaLB4cQFjAAegQIABAB&amp;url=https%3A%2F%2Fwww.uber.com%2Fblog%2Fvirginia%2Fuber-is-now-rolling-in-harrisonburg%2F&amp;usg=AOvVaw0yiCs_UgDxdUFOS63ZrXbZ</t>
  </si>
  <si>
    <t>Hartford-West Hartford-East Hartford, CT Metro Area</t>
  </si>
  <si>
    <t>Closed
Feb 2019
https://www.google.com/url?sa=t&amp;rct=j&amp;q=&amp;esrc=s&amp;source=web&amp;cd=4&amp;cad=rja&amp;uact=8&amp;ved=2ahUKEwjFnZjGi_TkAhXVjp4KHcGuDR4QFjADegQIBBAB&amp;url=https%3A%2F%2Fwww.nbcconnecticut.com%2Fnews%2Flocal%2FLime-Bike-Bike-Share-Program-to-End-in-Hartford-505</t>
  </si>
  <si>
    <t>Hickory-Lenoir-Morganton, NC Metro Area</t>
  </si>
  <si>
    <t>Holland-Grand Haven, MI Metro Area</t>
  </si>
  <si>
    <t>https://whtc.com/news/articles/2017/jun/16/uber-is-here-along-lakeshore/</t>
  </si>
  <si>
    <t>left_only</t>
  </si>
  <si>
    <t>Houston-Sugar Land-Baytown, TX Metro Area</t>
  </si>
  <si>
    <t>http://www.chron.com/news/houston-texas/houston/article/Ridesharing-service-Uber-jumps-into-Houston-market-5253892.php</t>
  </si>
  <si>
    <t>https://houston.bcycle.com/</t>
  </si>
  <si>
    <t>Huntsville, AL Metro Area</t>
  </si>
  <si>
    <t>https://whnt.com/2016/03/03/uber-huntsville-launches-friday-at-4-p-m/</t>
  </si>
  <si>
    <t>http://bike.zagster.com/downtownhuntsville/</t>
  </si>
  <si>
    <t>Indianapolis-Carmel, IN Metro Area</t>
  </si>
  <si>
    <t>https://newsroom.uber.com/indianapolis/hi-indianapolis-your-uber-is-arriving-now/</t>
  </si>
  <si>
    <t>https://www.visitindy.com/indianapolis-indiana-pacers-bike-share</t>
  </si>
  <si>
    <t>Iowa City, IA Metro Area</t>
  </si>
  <si>
    <t>https://www.press-citizen.com/story/news/local/2016/04/28/uber-launches-iowa-city/83619436/</t>
  </si>
  <si>
    <t>Ithaca, NY Metro Area</t>
  </si>
  <si>
    <t>https://wskg.org/news/ride-hailings-in-ithaca-now-so-we-rode-with-an-uber-driver/</t>
  </si>
  <si>
    <t>https://ithacavoice.com/2018/04/new-bike-share-program-officially-hits-ithaca-streets/</t>
  </si>
  <si>
    <t>Jackson, MI Metro Area</t>
  </si>
  <si>
    <t>https://newsroom.uber.com/jackson-your-uberx-is-arriving-now/</t>
  </si>
  <si>
    <t>https://www.mlive.com/news/jackson/2017/05/bike_rental_program_ready_to_r.html</t>
  </si>
  <si>
    <t>Jackson, MS Metro Area</t>
  </si>
  <si>
    <t>https://fox4kc.com/2017/08/24/solar-powered-bike-share-station-opens-in-jackson-county-near-longview-lake/</t>
  </si>
  <si>
    <t>Jackson, TN Metro Area</t>
  </si>
  <si>
    <t>https://jacksontn.com/bike-share-rolls-into-jackson-tennessee/</t>
  </si>
  <si>
    <t>N</t>
  </si>
  <si>
    <t>Jacksonville, FL Metro Area</t>
  </si>
  <si>
    <t>https://newsroom.uber.com/jacksonville/jacksonville-your-uber-is-arriving-now/</t>
  </si>
  <si>
    <t>http://www.swarmbikes.com/#system_map</t>
  </si>
  <si>
    <t>Johnstown, PA Metro Area</t>
  </si>
  <si>
    <t>http://wjactv.com/news/local/uber-comes-to-johnstown</t>
  </si>
  <si>
    <t>Kalamazoo-Portage, MI Metro Area</t>
  </si>
  <si>
    <t>http://www.usatoday.com/story/money/business/2014/07/25/uber-michigan/13174947/</t>
  </si>
  <si>
    <t>Kankakee-Bradley, IL Metro Area</t>
  </si>
  <si>
    <t>https://www.daily-journal.com/news/local/uber-arrives-in-kankakee-county/article_1595059f-ebb3-5789-af09-b53a66fc7c4c.html</t>
  </si>
  <si>
    <t>https://www.daily-journal.com/news/local/bike-share-launches/article_73b36ec6-7e27-11e8-9c54-0fd5fbd9ff7a.html</t>
  </si>
  <si>
    <t>Kansas City, MO-KS Metro Area</t>
  </si>
  <si>
    <t>https://newsroom.uber.com/kc/kc-your-uber-has-arrived-and-its-free/</t>
  </si>
  <si>
    <t>https://kansascity.bcycle.com/
https://www.kansascity.com/news/local/article222307115.html</t>
  </si>
  <si>
    <t>Kennewick-Pasco-Richland, WA Metro Area</t>
  </si>
  <si>
    <t>https://www.google.com/url?sa=t&amp;rct=j&amp;q=&amp;esrc=s&amp;source=web&amp;cd=3&amp;cad=rja&amp;uact=8&amp;ved=2ahUKEwjeocPK2czkAhUJVK0KHWsWCj8QFjACegQIDBAG&amp;url=https%3A%2F%2Fwww.uber.com%2Fblog%2Fwashington%2Ftri-cities-your-uber-has-arrived%2F&amp;usg=AOvVaw1jZgSPS8EVlyxat5raaajG</t>
  </si>
  <si>
    <t>No Fare Data</t>
  </si>
  <si>
    <t>Killeen-Temple-Fort Hood, TX Metro Area</t>
  </si>
  <si>
    <t>https://newsroom.uber.com/us-texas/uber-killeen/</t>
  </si>
  <si>
    <t>Knoxville, TN Metro Area</t>
  </si>
  <si>
    <t>http://www.local8now.com/home/headlines/Uber-expands-ride-sharing-services-to-Knoxville-273042271.html</t>
  </si>
  <si>
    <t>https://ridepace.com/knoxville/</t>
  </si>
  <si>
    <t>Kokomo, IN Metro Area</t>
  </si>
  <si>
    <t>http://www.wbat.com/2019/07/08/kokomo-launches-free-bike-share-program/</t>
  </si>
  <si>
    <t>La Crosse, WI-MN Metro Area</t>
  </si>
  <si>
    <t>https://www.google.com/url?sa=t&amp;rct=j&amp;q=&amp;esrc=s&amp;source=web&amp;cd=8&amp;cad=rja&amp;uact=8&amp;ved=2ahUKEwj6xZiA3MzkAhUBeKwKHY9aBtwQFjAHegQIARAB&amp;url=https%3A%2F%2Flacrossetribune.com%2Fnews%2Flocal%2Fcolumn%2Fcatching-a-ride-ride-share-company-lyft-launches-in-la%2Farticle_707951fa-a12d-5087-94b0-958b4e6b5578.html&amp;usg=AOvVaw14RFxO9XoAc4zipDeCPKCO</t>
  </si>
  <si>
    <t>Lafayette, IN Metro Area</t>
  </si>
  <si>
    <t>MSA definition changed. New CBSA 29200</t>
  </si>
  <si>
    <t>Lafayette, LA Metro Area</t>
  </si>
  <si>
    <t>http://theadvocate.com/news/11470712-123/uber-launches-ride-share-service-in</t>
  </si>
  <si>
    <t>https://www.theadvocate.com/acadiana/news/article_13411826-9e5c-565a-9801-4782e1e42605.html</t>
  </si>
  <si>
    <t>Lakeland-Winter Haven, FL Metro Area</t>
  </si>
  <si>
    <t>Lansing-East Lansing, MI Metro Area</t>
  </si>
  <si>
    <t>http://www.wilx.com/home/headlines/Uber-Launches-Ride-Share-Service-In-Lansing-Area-268528422.html</t>
  </si>
  <si>
    <t>https://www.mlive.com/news/2014/01/bike-share_programs_rolling_ou.html
https://www.lansingstatejournal.com/story/news/2019/09/25/lime-drops-300-e-scooters-lansing-east-lansing-gotcha-msu/2438928001/</t>
  </si>
  <si>
    <t>Laredo, TX Metro Area</t>
  </si>
  <si>
    <t>https://www.google.com/url?sa=t&amp;rct=j&amp;q=&amp;esrc=s&amp;source=web&amp;cd=1&amp;cad=rja&amp;uact=8&amp;ved=2ahUKEwjdmLqizczkAhVQL6wKHawvAH4QFjAAegQIARAB&amp;url=https%3A%2F%2Fwww.lmtonline.com%2Flocal%2Farticle%2FUber-launches-in-Laredo-11285780.php&amp;usg=AOvVaw0G9uJ-GbZ9VmbyhIo3LzNu</t>
  </si>
  <si>
    <t>Las Vegas-Paradise, NV Metro Area</t>
  </si>
  <si>
    <t>https://newsroom.uber.com/vegas/las-vegas-were-here/</t>
  </si>
  <si>
    <t>https://www.metro-magazine.com/mobility/news/735315/rtc-adding-20-electric-bikes-to-bike-share-program-in-downtown-las-vegas</t>
  </si>
  <si>
    <t>Lebanon, PA Metro Area</t>
  </si>
  <si>
    <t>https://www.ldnews.com/story/news/local/2016/11/11/uber-comes-lebanon-county-lyft-ride-sharing/91874380/</t>
  </si>
  <si>
    <t>Lexington-Fayette, KY Metro Area</t>
  </si>
  <si>
    <t>https://newsroom.uber.com/lexington/uber-lexington-launches-with-free-rides-for-2-weeks/</t>
  </si>
  <si>
    <t>https://www.wkyt.com/content/news/Spin-bike-sharing-program-to-bring-business-to-Lexington-486502031.html</t>
  </si>
  <si>
    <t>Lincoln, NE Metro Area</t>
  </si>
  <si>
    <t>http://ubernebraska.com/lincoln/</t>
  </si>
  <si>
    <t>https://bikelnk.bcycle.com/</t>
  </si>
  <si>
    <t>Little Rock-North Little Rock-Conway, AR Metro Area</t>
  </si>
  <si>
    <t>https://newsroom.uber.com/arkansas/little-rock-your-uber-is-arriving-now/</t>
  </si>
  <si>
    <t>https://arktimes.com/arkansas-blog/2019/04/22/north-little-rock-introducing-gotcha-bike-share</t>
  </si>
  <si>
    <t>Logan, UT-ID Metro Area</t>
  </si>
  <si>
    <t>https://www.cachevalleydaily.com/news/archive/2017/02/22/33425a3c-f877-11e6-8ee3-1f9c7a0d37dd/</t>
  </si>
  <si>
    <t>Longview, WA Metro Area</t>
  </si>
  <si>
    <t>https://www.google.com/url?sa=t&amp;rct=j&amp;q=&amp;esrc=s&amp;source=web&amp;cd=24&amp;cad=rja&amp;uact=8&amp;ved=2ahUKEwiS-N7h2czkAhUJXKwKHfOCBvYQFjAXegQICRAB&amp;url=https%3A%2F%2Fbigislandnow.com%2F2017%2F03%2F22%2Fneed-a-lyft-new-rideshare-company-begins-service-on-big-island%2F&amp;usg=AOvVaw14t2rndSMWNzE7xLCSrKTf</t>
  </si>
  <si>
    <t>Los Angeles-Long Beach-Santa Ana, CA Metro Area</t>
  </si>
  <si>
    <t>https://newsroom.uber.com/la/uber-la-officially-launched/</t>
  </si>
  <si>
    <t>MSA definition changed in 2012. New CBSA code is 31079</t>
  </si>
  <si>
    <t>Louisville/Jefferson County, KY-IN Metro Area</t>
  </si>
  <si>
    <t>https://louisvilleky.gov/news/mayor-launches-louvelo-bike-share-program</t>
  </si>
  <si>
    <t>Lubbock, TX Metro Area</t>
  </si>
  <si>
    <t>https://newsroom.uber.com/uber-lands-in-lubbock-with-two-weeks-of-free-rides/</t>
  </si>
  <si>
    <t>Lynchburg, VA Metro Area</t>
  </si>
  <si>
    <t>https://www.google.com/url?sa=t&amp;rct=j&amp;q=&amp;esrc=s&amp;source=web&amp;cd=1&amp;cad=rja&amp;uact=8&amp;ved=2ahUKEwiI3vL32MzkAhUD1qwKHWxNDWUQFjAAegQIAhAB&amp;url=https%3A%2F%2Fwww.newsadvance.com%2Fbusiness%2Fall-hail-uber-car-service-comes-to-lynchburg%2Farticle_38bce018-8344-5db8-929a-0b13b13ecfaf.html&amp;usg=AOvVaw25K0tDZTrNbSYChO1inZxY</t>
  </si>
  <si>
    <t>Madison, WI Metro Area</t>
  </si>
  <si>
    <t>https://newsroom.uber.com/madison/madison-your-uber-has-arrived/</t>
  </si>
  <si>
    <t>https://madison.bcycle.com
https://www.usnews.com/news/cities/articles/2019-08-12/e-bikes-take-the-lead-in-city-bikeshare-programs</t>
  </si>
  <si>
    <t>Medford, OR Metro Area</t>
  </si>
  <si>
    <t>http://mailtribune.com/news/top-stories/uber-lyft-will-start-dec-1-in-medford</t>
  </si>
  <si>
    <t>http://zagster.com/jacksoncounty/
https://www.medfordma.org/2019/06/21/new-medford-bikeshare-program-launches-june-24/</t>
  </si>
  <si>
    <t>Memphis, TN-MS-AR Metro Area</t>
  </si>
  <si>
    <t>https://www.memphisdailynews.com/news/2014/apr/25/ride-sharing-service-lyft-launches-in-memphis/</t>
  </si>
  <si>
    <t>https://www.memphisdailynews.com/news/2017/jun/9/explore-bike-share-to-bring-600-bike-system-to-memphis/?utm_source=feedburner&amp;utm_medium=feed&amp;utm_campaign=Feed:+memphisdailynews/bbde+(The+Memphis+Daily+News))In</t>
  </si>
  <si>
    <t>Merced, CA Metro Area</t>
  </si>
  <si>
    <t>Miami-Fort Lauderdale-Pompano Beach, FL Metro Area</t>
  </si>
  <si>
    <t>http://www.miaminewtimes.com/news/uberx-will-launch-in-miami-today-defying-miami-dades-taxi-laws-6533024</t>
  </si>
  <si>
    <t>https://www.miaminewtimes.com/arts/citi-bike-launches-in-miami-this-saturday-6505435
https://www.fortlauderdale.gov/departments/transportation-and-mobility/transportation-division/programs-policies-and-initiatives/dockless-bike-and-scooter-sharing</t>
  </si>
  <si>
    <t>Minneapolis-St. Paul-Bloomington, MN-WI Metro Area</t>
  </si>
  <si>
    <t>https://thenextweb.com/insider/2012/10/25/uber-minnesota-twin-cities/</t>
  </si>
  <si>
    <t>https://www.smartcitiesdive.com/news/twin-cities-bike-share-program-minneapolis-st-paul/552001/
http://www.minneapolismn.gov/bicycles/ga/WCMS1P-135605</t>
  </si>
  <si>
    <t>Missoula, MT Metro Area</t>
  </si>
  <si>
    <t>https://missoulian.com/news/local/uber-coming-to-missoula-aug/article_d1d20338-6eba-5340-a547-496972f85db4.html</t>
  </si>
  <si>
    <t>Mobile, AL Metro Area</t>
  </si>
  <si>
    <t>https://newsroom.uber.com/al/algulfcoast/</t>
  </si>
  <si>
    <t>But I think its closed now
http://utv44.com/news/local/lime-bike-backpedaling-out-of-mobile-after-6-months</t>
  </si>
  <si>
    <t>Modesto, CA Metro Area</t>
  </si>
  <si>
    <t>https://newsroom.uber.com/sf/modesto-were-moving-in/</t>
  </si>
  <si>
    <t>Montgomery, AL Metro Area</t>
  </si>
  <si>
    <t>https://www.al.com/news/montgomery/2016/01/montgomery_approves_uber_could.html</t>
  </si>
  <si>
    <t>https://www.wsfa.com/2019/05/17/city-montgomery-roll-out-bike-sharing-initiative-this-summer/</t>
  </si>
  <si>
    <t>Mount Vernon-Anacortes, WA Metro Area</t>
  </si>
  <si>
    <t>Muncie, IN Metro Area</t>
  </si>
  <si>
    <t>https://www.thestarpress.com/story/news/local/2015/03/26/global-rideshare-app-uber-launching-muncie/70500334/</t>
  </si>
  <si>
    <t>Napa, CA Metro Area</t>
  </si>
  <si>
    <t>https://www.pressdemocrat.com/business/4697304-181/uber-targets-tourists-in-wine</t>
  </si>
  <si>
    <t>Nashville-Davidson--Murfreesboro--Franklin, TN Metro Area</t>
  </si>
  <si>
    <t>https://twitter.com/uber/status/410868842273849344</t>
  </si>
  <si>
    <t>http://www.newschannel5.com/story/19158880/mayor-dean-unveils-new-bike-sharing-program</t>
  </si>
  <si>
    <t>New Haven-Milford, CT Metro Area</t>
  </si>
  <si>
    <t>https://www.nhregister.com/news/article/New-Haven-unveils-first-bike-share-station-12628783.php
https://www.ctinsider.com/news/nhregister/article/Cities-preparing-for-e-scooters-to-zip-down-13893180.php</t>
  </si>
  <si>
    <t>New Orleans-Metairie-Kenner, LA Metro Area</t>
  </si>
  <si>
    <t>https://newsroom.uber.com/louisiana/uberx-and-uberxl-launch-in-new-orleans/</t>
  </si>
  <si>
    <t>https://www.nola.com/news/article_ae827f8e-ca6f-11e9-923a-6bb27c7b0522.html</t>
  </si>
  <si>
    <t>New York-Northern New Jersey-Long Island, NY-NJ-PA Metro Area</t>
  </si>
  <si>
    <t>https://www.uber.com/blog/new-york-city/uber-nyc-launches-service/</t>
  </si>
  <si>
    <t>Special Cluster</t>
  </si>
  <si>
    <t>Niles-Benton Harbor, MI Metro Area</t>
  </si>
  <si>
    <t>https://www.heraldpalladium.com/news/local/a-year-later-with-uber/article_36eff7fb-08bc-5d46-be25-d537168a3354.html</t>
  </si>
  <si>
    <t>Norwich-New London, CT Metro Area</t>
  </si>
  <si>
    <t>Ocala, FL Metro Area</t>
  </si>
  <si>
    <t>https://newsroom.uber.com/florida/uber-florida-is-expanding-across-the-sunshine-state-3/</t>
  </si>
  <si>
    <t>Oklahoma City, OK Metro Area</t>
  </si>
  <si>
    <t>http://www.reddirtreport.com/rustys-free-time/uber-officially-arrives-oklahoma-city</t>
  </si>
  <si>
    <t>http://newsok.com/oklahoma-city-to-launch-shared-bike-program-downtown/article/3639253?custom_click=pod_headline_financial-news</t>
  </si>
  <si>
    <t>Olympia, WA Metro Area</t>
  </si>
  <si>
    <t>https://www.google.com/url?sa=t&amp;rct=j&amp;q=&amp;esrc=s&amp;source=web&amp;cd=3&amp;cad=rja&amp;uact=8&amp;ved=2ahUKEwjc28WH28zkAhUHRK0KHQg2CkIQFjACegQIAxAB&amp;url=https%3A%2F%2Fwww.uber.com%2Fblog%2Fseattle%2Fuber-arrives-in-thurston-county%2F&amp;usg=AOvVaw3_MOc_7TSlaq_2Uitc6wmt</t>
  </si>
  <si>
    <t>Omaha-Council Bluffs, NE-IA Metro Area</t>
  </si>
  <si>
    <t>https://newsroom.uber.com/omaha/omaha-your-uber-has-arrived/</t>
  </si>
  <si>
    <t>https://www.nonpareilonline.com/news/local/bike-sharing-rides-into-council-bluffs/article_c4a51fb9-7c30-5c47-ae8d-427a43042141.html
https://heartland.bcycle.com/
https://www.omaha.com/news/metro/q-a-where-you-can-and-can-t-ride-a/article_9b91f783-df26-56</t>
  </si>
  <si>
    <t>Orlando-Kissimmee-Sanford, FL Metro Area</t>
  </si>
  <si>
    <t>https://newsroom.uber.com/florida/orlando-your-uber-is-arriving-now/</t>
  </si>
  <si>
    <t>https://www.orlandoweekly.com/Blogs/
archives/2019/03/19/juice-bike-share-squeezed-out-of-orlando
https://www.orlandoweekly.com/orlando/dockless-lime-bikes-are-suddenly-everywhere-are-they-orlandos-answer-to-public-transits-missing-mile/Content?oid=23235</t>
  </si>
  <si>
    <t>Oshkosh-Neenah, WI Metro Area</t>
  </si>
  <si>
    <t>https://www.google.com/url?sa=t&amp;rct=j&amp;q=&amp;esrc=s&amp;source=web&amp;cd=3&amp;cad=rja&amp;uact=8&amp;ved=2ahUKEwjR7uu728zkAhVPiqwKHcr3A18QFjACegQICxAH&amp;url=https%3A%2F%2Fwww.thenorthwestern.com%2Fstory%2Fmoney%2F2015%2F12%2F18%2Fuber-enters-oshkosh-fdl-while-taxis-watch%2F77579688%2F&amp;usg=AOvVaw1PAfBSYVfIa44DAJFsq7Y5</t>
  </si>
  <si>
    <t>Oxnard-Thousand Oaks-Ventura, CA Metro Area</t>
  </si>
  <si>
    <t>https://newsroom.uber.com/central-coast/san-luis-obispo-and-ventura-county-your-uber-has-arrived-2/</t>
  </si>
  <si>
    <t>Palm Bay-Melbourne-Titusville, FL Metro Area</t>
  </si>
  <si>
    <t>https://www.floridatoday.com/story/money/business/2014/12/11/uber-car-service-arrives-brevard-amidst-controversy/20267879/</t>
  </si>
  <si>
    <t>Pensacola-Ferry Pass-Brent, FL Metro Area</t>
  </si>
  <si>
    <t>Peoria, IL Metro Area</t>
  </si>
  <si>
    <t>https://www.pjstar.com/article/20151124/news/151129745</t>
  </si>
  <si>
    <t>https://www.pjstar.com/news/20170519/peoria-area-gets-bike-friendly-with-new-rental-program</t>
  </si>
  <si>
    <t>Philadelphia-Camden-Wilmington, PA-NJ-DE-MD Metro Area</t>
  </si>
  <si>
    <t>http://techcrunch.com/2012/06/06/after-a-month-of-stealthy-testing-uber-officially-launches-in-philadelphia/</t>
  </si>
  <si>
    <t>https://www.phila.gov/bikeshare/Pages/default.aspx
https://whyy.org/articles/dockless-e-bike-share-coming-to-philly-in-2019/
https://www.rideindego.com/</t>
  </si>
  <si>
    <t>Phoenix-Mesa-Glendale, AZ Metro Area</t>
  </si>
  <si>
    <t>http://aztechbeat.com/2012/11/uber-launches-its-on-demand-driving-service-publicly-in-phoenix/</t>
  </si>
  <si>
    <t>https://www.azcentral.com/story/news/local/phoenix/2014/11/25/phoenix-launches-grid-bike-share--systen/70094380/
https://www.12news.com/article/news/local/valley/uber-announces-jump-bike-scooter-sharing-program-in-scottsdale-mesa/75-08cc5405-d7c5-444e-9e</t>
  </si>
  <si>
    <t>Pittsburgh, PA Metro Area</t>
  </si>
  <si>
    <t>https://newsroom.uber.com/us-pennsylvania/uber-officially-launches-in-pittsburgh/</t>
  </si>
  <si>
    <t>http://healthyridepgh.com/</t>
  </si>
  <si>
    <t>Pittsfield, MA Metro Area</t>
  </si>
  <si>
    <t>https://www.uber.com/blog/boston/uber-in-the-berkshires/</t>
  </si>
  <si>
    <t>Portland-South Portland-Biddeford, ME Metro Area</t>
  </si>
  <si>
    <t>https://newsroom.uber.com/maine/portland-your-uber-is-arriving-now/</t>
  </si>
  <si>
    <t>Portland-Vancouver-Hillsboro, OR-WA Metro Area</t>
  </si>
  <si>
    <t>https://newsroom.uber.com/vancouver-wa/vancouver-washington-we-have-arrived/</t>
  </si>
  <si>
    <t>https://www.biketownpdx.com/</t>
  </si>
  <si>
    <t>Port St. Lucie, FL Metro Area</t>
  </si>
  <si>
    <t>https://www.tcpalm.com/story/news/local/indian-river-lagoon/recreation/2018/02/17/st-lucie-county-launches-zagster-bike-share-app-fort-pierce-port-st-lucie/344441002/</t>
  </si>
  <si>
    <t>Providence-New Bedford-Fall River, RI-MA Metro Area</t>
  </si>
  <si>
    <t>https://www.uber.com/blog/new-england/providence-greenlight-hub-now-open/</t>
  </si>
  <si>
    <t>https://www.wpri.com/news/local-news/providence/bike-sharing-service-adding-bikes-and-hubs-to-rest-of-providence/</t>
  </si>
  <si>
    <t>Pueblo, CO Metro Area</t>
  </si>
  <si>
    <t>Racine, WI Metro Area</t>
  </si>
  <si>
    <t>https://www.google.com/url?sa=t&amp;rct=j&amp;q=&amp;esrc=s&amp;source=web&amp;cd=3&amp;cad=rja&amp;uact=8&amp;ved=2ahUKEwi9nM7S28zkAhUE26wKHXmSDfEQFjACegQIDBAH&amp;url=https%3A%2F%2Fjournaltimes.com%2Fnews%2Flocal%2Fuber-to-launch-in-racine%2Farticle_b70a0779-d70e-5407-ac25-05fc9ed4e15a.html&amp;usg=AOvVaw3bZuBGqZu2yc_vOBd3ov1U</t>
  </si>
  <si>
    <t>Raleigh-Cary, NC Metro Area</t>
  </si>
  <si>
    <t>https://www.raleighnc.gov/business/content/PlanDev/Articles/TransPlan/BicycleProgram.html
https://www.newsobserver.com/news/local/article227560009.html</t>
  </si>
  <si>
    <t>Redding, CA Metro Area</t>
  </si>
  <si>
    <t>https://www.techwire.net/news/uber-service-arrives-in-redding.html</t>
  </si>
  <si>
    <t>Reno-Sparks, NV Metro Area</t>
  </si>
  <si>
    <t>https://newsroom.uber.com/reno/uber-launches-in-the-biggest-little-city/</t>
  </si>
  <si>
    <t>https://www.rgj.com/story/news/2018/05/11/limebike-dock-free-bikesharing-starts-month-reno/603074002/</t>
  </si>
  <si>
    <t>Richmond, VA Metro Area</t>
  </si>
  <si>
    <t>http://www.richmond.com/business/local/article_fdb57abd-13e5-5070-864d-0e67e522b527.html</t>
  </si>
  <si>
    <t>https://www.rvabikes.com/</t>
  </si>
  <si>
    <t>Riverside-San Bernardino-Ontario, CA Metro Area</t>
  </si>
  <si>
    <t>https://inlandempire.us/city-of-riverside-launches-bike-riverside-the-citys-first-bike-share-program/</t>
  </si>
  <si>
    <t>Roanoke, VA Metro Area</t>
  </si>
  <si>
    <t>https://www.google.com/url?sa=t&amp;rct=j&amp;q=&amp;esrc=s&amp;source=web&amp;cd=1&amp;cad=rja&amp;uact=8&amp;ved=2ahUKEwi19vCM2czkAhUFjq0KHe_UCkcQFjAAegQIBRAB&amp;url=https%3A%2F%2Fwww.roanoke.com%2Fnews%2Flocal%2Fuber-launches-ride-sharing-service-in-roanoke-blacksburg%2Farticle_55a6cafb-2c15-5b78-bf4e-438d6531a18b.html&amp;usg=AOvVaw23cha40l1QJMTa3Bemar8C</t>
  </si>
  <si>
    <t>https://www.ridesolutions.org/bikeshare/</t>
  </si>
  <si>
    <t>Rochester, MN Metro Area</t>
  </si>
  <si>
    <t>https://www.uber.com/blog/minneapolis/uber-launches-rochester-st-cloud-mankato/</t>
  </si>
  <si>
    <t>Rochester, NY Metro Area</t>
  </si>
  <si>
    <t>http://www.democratandchronicle.com/story/news/2016/09/30/mayor-proposes-contract-bike-share-system/91312832/</t>
  </si>
  <si>
    <t>Rockford, IL Metro Area</t>
  </si>
  <si>
    <t>http://www.wifr.com/home/headlines/Ride-Sharing-Program-Uber-Launches-in-Rockford-292033211.html</t>
  </si>
  <si>
    <t>https://www.rrstar.com/news/20190221/rockford-says-goodbye-to-lime-bikes</t>
  </si>
  <si>
    <t>Rome, GA Metro Area</t>
  </si>
  <si>
    <t>Sacramento--Arden-Arcade--Roseville, CA Metro Area</t>
  </si>
  <si>
    <t>https://newsroom.uber.com/sacramento/uber-and-sacramento-a-romance-for-the-ages/</t>
  </si>
  <si>
    <t>https://www.sacog.org/bike-share</t>
  </si>
  <si>
    <t>Saginaw-Saginaw Township North, MI Metro Area</t>
  </si>
  <si>
    <t>St. Cloud, MN Metro Area</t>
  </si>
  <si>
    <t>https://www.sctimes.com/story/news/local/2017/02/25/lyft-finally-comes-st-cloud/98364990/</t>
  </si>
  <si>
    <t>St. Louis, MO-IL Metro Area</t>
  </si>
  <si>
    <t>https://www.uber.com/blog/st-louis/st-louis-your-uber-is-arriving-now/</t>
  </si>
  <si>
    <t>https://www.stlouis-mo.gov/government/departments/street/streets-sidewalks-traffic/bicycling/st-louis-dockless-bike-share.cfm</t>
  </si>
  <si>
    <t>Salem, OR Metro Area</t>
  </si>
  <si>
    <t>https://www.oregonlive.com/commuting/2017/06/uber_to_launch_service_in_sale.html</t>
  </si>
  <si>
    <t>https://www.salemreporter.com/posts/840/bike-share-to-launch-around-downtown-salem-this-month</t>
  </si>
  <si>
    <t>Salinas, CA Metro Area</t>
  </si>
  <si>
    <t>http://www.montereycountyweekly.com/news/local_news/popular-ride-share-company-uber-hits-monterey-county/article_937233da-9431-11e3-afe0-001a4bcf6878.html</t>
  </si>
  <si>
    <t>Salisbury, MD Metro Area</t>
  </si>
  <si>
    <t>Salt Lake City, UT Metro Area</t>
  </si>
  <si>
    <t>https://newsroom.uber.com/us-utah/slc-your-uber-has-arrived-and-its-free/</t>
  </si>
  <si>
    <t>https://archive.sltrib.com/article.php?id=55545723&amp;itype=CMSID
https://www.sltrib.com/news/politics/2019/08/15/salt-lake-city-greenbike/</t>
  </si>
  <si>
    <t>San Angelo, TX Metro Area</t>
  </si>
  <si>
    <t>https://www.google.com/url?sa=t&amp;rct=j&amp;q=&amp;esrc=s&amp;source=web&amp;cd=10&amp;cad=rja&amp;uact=8&amp;ved=2ahUKEwiLj5_FzczkAhULS60KHZmtDXYQFjAJegQIAhAB&amp;url=https%3A%2F%2Fwww.myfoxzone.com%2Farticle%2Fnews%2Fuber-is-officially-coming-to-san-angelo%2F462041588&amp;usg=AOvVaw24bGJGmpV_8Tp9MIhWli5-</t>
  </si>
  <si>
    <t>San Antonio-New Braunfels, TX Metro Area</t>
  </si>
  <si>
    <t>https://newsroom.uber.com/us-texas/saddle-up-san-antonio-your-uberx-has-arrived/</t>
  </si>
  <si>
    <t>http://sanantonio.bcycle.com/</t>
  </si>
  <si>
    <t>San Diego-Carlsbad-San Marcos, CA Metro Area</t>
  </si>
  <si>
    <t>http://techcrunch.com/2012/06/08/uber-san-diego-launch/</t>
  </si>
  <si>
    <t>https://www.sandiegouniontribune.com/news/politics/sd-me-dockless-bike-20180215-story.html</t>
  </si>
  <si>
    <t>San Francisco-Oakland-Fremont, CA Metro Area</t>
  </si>
  <si>
    <t>https://newsroom.uber.com/ubers-founding/</t>
  </si>
  <si>
    <t>https://www.sfmta.com/getting-around/bike/bike-share
https://sanfrancisco.cbslocal.com/2018/03/15/jump-bikes-program-expanding-san-francisco/</t>
  </si>
  <si>
    <t>San Jose-Sunnyvale-Santa Clara, CA Metro Area</t>
  </si>
  <si>
    <t>https://techcrunch.com/2010/12/22/uber-ceo-super-pumped-about-being-replaced-by-founder/</t>
  </si>
  <si>
    <t>https://en.wikipedia.org/wiki/Bay_Wheels</t>
  </si>
  <si>
    <t>Santa Barbara-Santa Maria-Goleta, CA Metro Area</t>
  </si>
  <si>
    <t>https://newsroom.uber.com/central-coast/uber-has-offically-launched-in-santa-barbara/</t>
  </si>
  <si>
    <t>No data since 2012. Different CBSA?</t>
  </si>
  <si>
    <t>Santa Cruz-Watsonville, CA Metro Area</t>
  </si>
  <si>
    <t>http://www.santacruztechbeat.com/2014/04/09/uber-announces-santa-cruz-launch-techraising-partnership/</t>
  </si>
  <si>
    <t>https://www.kion546.com/news/electric-bike-share-program-launches-in-santa-cruz/740559300</t>
  </si>
  <si>
    <t>Santa Fe, NM Metro Area</t>
  </si>
  <si>
    <t>http://www.abqjournal.com/498586/biz/uber-ride-sharing-coming-to-santa-fe.html</t>
  </si>
  <si>
    <t>Santa Rosa-Petaluma, CA Metro Area</t>
  </si>
  <si>
    <t>https://www.northbaybusinessjournal.com/industrynews/4185096-181/uber-transit-startup-expands-into</t>
  </si>
  <si>
    <t>Savannah, GA Metro Area</t>
  </si>
  <si>
    <t>https://www.bizjournals.com/atlanta/morning_call/2015/06/uber-launch-in-savannah-angers-city-taxi-owners.html</t>
  </si>
  <si>
    <t>https://bicyclecampaign.org/cat-bike-brings-bicycle-sharing-to-savannah/</t>
  </si>
  <si>
    <t>Scranton--Wilkes-Barre, PA Metro Area</t>
  </si>
  <si>
    <t>https://wnep.com/2015/02/08/uber-arrives-in-scranton-wilkes-barre/</t>
  </si>
  <si>
    <t>Seattle-Tacoma-Bellevue, WA Metro Area</t>
  </si>
  <si>
    <t>https://newsroom.uber.com/us-washington/2011/08/12/you-are-now-free-to-move-about-seattle/</t>
  </si>
  <si>
    <t>Discontinue
Howeover three private players (Jump, Lime, and Lyft) operating in the vicinity
http://www.seattle.gov/transportation/projects-and-programs/programs/bike-program/bike-share
Tacoma - Bird, Lime - Sep 2018 - https://www.cityoftacoma.org/cms/one</t>
  </si>
  <si>
    <t>Sebastian-Vero Beach, FL Metro Area</t>
  </si>
  <si>
    <t>Shreveport-Bossier City, LA Metro Area</t>
  </si>
  <si>
    <t>https://www.shreveporttimes.com/story/news/2018/02/14/uber-launch-thursday-shreveport/337493002/</t>
  </si>
  <si>
    <t>Sioux City, IA-NE-SD Metro Area</t>
  </si>
  <si>
    <t>https://www.google.com/url?sa=t&amp;rct=j&amp;q=&amp;esrc=s&amp;source=web&amp;cd=2&amp;cad=rja&amp;uact=8&amp;ved=2ahUKEwjwlv6DzczkAhVSiqwKHXxKBUEQFjABegQIABAB&amp;url=https%3A%2F%2Fsiouxcityjournal.com%2Fnews%2Flocal%2Fuber-starts-cruises-friday-in-sioux-city%2Farticle_137419d4-d154-523f-a784-338afa3b2763.html&amp;usg=AOvVaw2t-NTBiKJuw5Y3wRWVUNuP</t>
  </si>
  <si>
    <t>Sioux Falls, SD Metro Area</t>
  </si>
  <si>
    <t>https://www.google.com/url?sa=t&amp;rct=j&amp;q=&amp;esrc=s&amp;source=web&amp;cd=1&amp;cad=rja&amp;uact=8&amp;ved=2ahUKEwjwlv6DzczkAhVSiqwKHXxKBUEQFjAAegQIAxAB&amp;url=https%3A%2F%2Fwww.kotatv.com%2Fcontent%2Fnews%2FUber-arrives-in-South-Dakota-starting-with-Sioux-Falls-509914161.html&amp;usg=AOvVaw1MVuLo4TIyN09KgDR2ArYK</t>
  </si>
  <si>
    <t>Spokane, WA Metro Area</t>
  </si>
  <si>
    <t>https://newsroom.uber.com/us-washington/2014/05/08/spokane-your-uberx-is-arriving-now-and-its-free/</t>
  </si>
  <si>
    <t>https://my.spokanecity.org/projects/wheelshare/
https://www.spokesman.com/stories/2018/sep/10/getting-there-spokanes-bikeshare-still-has-a-way-t/</t>
  </si>
  <si>
    <t>Springfield, IL Metro Area</t>
  </si>
  <si>
    <t>https://newsroom.uber.com/illinois/springfield-you-uber-is-arriving-now/</t>
  </si>
  <si>
    <t>Springfield, MO Metro Area</t>
  </si>
  <si>
    <t>State College, PA Metro Area</t>
  </si>
  <si>
    <t>https://newsroom.uber.com/us-pennsylvania/state-college-your-uber-is-arriving-now/</t>
  </si>
  <si>
    <t>http://bike.zagster.com/psu/</t>
  </si>
  <si>
    <t>Stockton, CA Metro Area</t>
  </si>
  <si>
    <t>https://www.recordnet.com/article/20140502/a_biz/405020308</t>
  </si>
  <si>
    <t>Sumter, SC Metro Area</t>
  </si>
  <si>
    <t>http://www.theitem.com/stories/uber-ride-service-begins-in-south-carolina,226988</t>
  </si>
  <si>
    <t>Syracuse, NY Metro Area</t>
  </si>
  <si>
    <t>https://www.syracuse.com/news/2017/06/fares_for_uber_and_lyft_differ_but_appear_to_be_cheaper_than_syracuse_taxis.html</t>
  </si>
  <si>
    <t>https://www.localsyr.com/local-news-2/syracuse-bike-share-program-hitting-the-streets-july-9/https://cnycentral.com/news/local/syracuse-launches-new-electronic-bike-share-program</t>
  </si>
  <si>
    <t>Tallahassee, FL Metro Area</t>
  </si>
  <si>
    <t>http://www.tallahassee.com/story/news/money/2014/08/28/uber-technologies-brings-ride-service-to-tallahassee/14764623/</t>
  </si>
  <si>
    <t>https://www.globenewswire.com/news-release/2017/11/30/1212006/0/en/Zagster-Unveils-Pace-a-Better-Bike-Share-for-Communities-and-Riders.html
https://www.tallahassee.com/story/news/money/2019/09/19/e-scooter-pilot-program-may-extended-tallahassee/237281100</t>
  </si>
  <si>
    <t>Tampa-St. Petersburg-Clearwater, FL Metro Area</t>
  </si>
  <si>
    <t>https://www.bizjournals.com/tampabay/news/2017/12/06/after-three-years-heres-how-tampa-bay-coast-bike.html</t>
  </si>
  <si>
    <t>Terre Haute, IN Metro Area</t>
  </si>
  <si>
    <t>https://www.tribstar.com/news/local_news/uber-comes-to-terre-haute/article_7de3bc67-400b-5d14-afb8-0429ba8eca77.html</t>
  </si>
  <si>
    <t>Toledo, OH Metro Area</t>
  </si>
  <si>
    <t>https://newsroom.uber.com/us-ohio/uber-toledo-launches-with-free-rides-for-2-weeks-2/</t>
  </si>
  <si>
    <t>http://www.wtol.com/story/37829907/metroparks-awards-contract-for-bike-share/</t>
  </si>
  <si>
    <t>Topeka, KS Metro Area</t>
  </si>
  <si>
    <t>http://www2.ljworld.com/news/2015/apr/23/uber-expands-service-lawrence-other-kansas-cities/</t>
  </si>
  <si>
    <t>http://topekametrobikes.org/</t>
  </si>
  <si>
    <t>Tucson, AZ Metro Area</t>
  </si>
  <si>
    <t>https://www.facebook.com/events/592842194106758</t>
  </si>
  <si>
    <t>https://www.tucsonaz.gov/bicycle/tucson-bike-share
https://www.tucsonaz.gov/bicycle/e-scooter-pilot-program</t>
  </si>
  <si>
    <t>Tulsa, OK Metro Area</t>
  </si>
  <si>
    <t>https://newsroom.uber.com/us-oklahoma/tulsa-were-bringing-uber-to-you/</t>
  </si>
  <si>
    <t>https://thismachine.bcycle.com/</t>
  </si>
  <si>
    <t>Vallejo-Fairfield, CA Metro Area</t>
  </si>
  <si>
    <t>Virginia Beach-Norfolk-Newport News, VA-NC Metro Area</t>
  </si>
  <si>
    <t>https://www.pilotonline.com/news/transportation/article_9118793c-38dd-11e8-9d97-b776ebbbc0e6.html</t>
  </si>
  <si>
    <t>Visalia-Porterville, CA Metro Area</t>
  </si>
  <si>
    <t>Waco, TX Metro Area</t>
  </si>
  <si>
    <t>https://www.facebook.com/wacouber/info/?tab=page_info</t>
  </si>
  <si>
    <t>https://www.kcentv.com/article/news/local/new-bike-share-program-rolling-into-downtown-waco/500-590927606
https://www.wacotrib.com/news/government/rental-scooters-bikes-to-arrive-in-downtown-waco-in-june/article_4b1ac547-7c61-5881-9831-d9fbbba9c45b.html</t>
  </si>
  <si>
    <t>Washington-Arlington-Alexandria, DC-VA-MD-WV Metro Area</t>
  </si>
  <si>
    <t>https://techcrunch.com/2011/12/15/uberdc/</t>
  </si>
  <si>
    <t>https://www.capitalbikeshare.com/about
https://wtop.com/dc-transit/2018/09/capital-bikeshare-rolls-out-electric-bikes-as-part-of-pilot-program/</t>
  </si>
  <si>
    <t>Wenatchee-East Wenatchee, WA Metro Area</t>
  </si>
  <si>
    <t>https://www.google.com/url?sa=t&amp;rct=j&amp;q=&amp;esrc=s&amp;source=web&amp;cd=1&amp;cad=rja&amp;uact=8&amp;ved=2ahUKEwjiu-6d28zkAhVPRKwKHUcaDKEQFjAAegQIAhAB&amp;url=https%3A%2F%2Fwww.wenatcheeworld.com%2Fbusiness%2Fride-hailing-service-uber-arrives-in-wenatchee%2Farticle_462db040-ff31-557e-8363-0494a9959492.html&amp;usg=AOvVaw2wzvVHq6fX2v3a4Co1nyCn</t>
  </si>
  <si>
    <t>Wheeling, WV-OH Metro Area</t>
  </si>
  <si>
    <t>https://weelunk.com/wheeling-welcomes-uber/</t>
  </si>
  <si>
    <t>https://wtov9.com/news/local/wheeling-kicks-off-bike-share-program</t>
  </si>
  <si>
    <t>Wichita, KS Metro Area</t>
  </si>
  <si>
    <t>http://www.kake.com/home/headlines/Uber-arrives-in-Wichita-273053761.html</t>
  </si>
  <si>
    <t>https://www.kansas.com/news/local/article148648349.html
https://www.zagster.com/pressroom/wichita-partners-with-zagster-to-launch-scooter-share-program</t>
  </si>
  <si>
    <t>Williamsport, PA Metro Area</t>
  </si>
  <si>
    <t>https://www.northcentralpa.com/news/uber-comes-to-williamsport/article_dcb55581-768e-52f5-b56b-82084736fe51.html</t>
  </si>
  <si>
    <t>Wilmington, NC Metro Area</t>
  </si>
  <si>
    <t>Winston-Salem, NC Metro Area</t>
  </si>
  <si>
    <t>http://www.wschronicle.com/2017/06/bicycle-rental-program-comes-w-s/</t>
  </si>
  <si>
    <t>Worcester, MA Metro Area</t>
  </si>
  <si>
    <t>https://newsroom.uber.com/boston/worcester-your-uber-is-arriving/</t>
  </si>
  <si>
    <t>https://www.nepr.net/post/western-mass-electric-bike-share-program-launch-may#stream/0</t>
  </si>
  <si>
    <t>Yakima, WA Metro Area</t>
  </si>
  <si>
    <t>https://www.google.com/url?sa=t&amp;rct=j&amp;q=&amp;esrc=s&amp;source=web&amp;cd=3&amp;cad=rja&amp;uact=8&amp;ved=2ahUKEwj5nK2j2czkAhVQgK0KHaCCARUQFjACegQICxAG&amp;url=https%3A%2F%2Fwww.uber.com%2Fnewsroom%2Fyakima-your-uber-has-arrived%2F&amp;usg=AOvVaw3llp2g6PFSTFajsktlkhwP</t>
  </si>
  <si>
    <t>York-Hanover, PA Metro Area</t>
  </si>
  <si>
    <t>http://www.witf.org/news/2016/11/lyft-launches-ride-sharing-service-in-central-pennsylvania.php</t>
  </si>
  <si>
    <t>https://bike.zagster.com/yorkcitypa/</t>
  </si>
  <si>
    <t>Youngstown-Warren-Boardman, OH-PA Metro Area</t>
  </si>
  <si>
    <t>Yuba City, CA Metro Area</t>
  </si>
  <si>
    <t>Yuma, AZ Metro Area</t>
  </si>
  <si>
    <t>Milwaukee-Waukesha-West Allis, WI Metro Area</t>
  </si>
  <si>
    <t>https://newsroom.uber.com/milwaukee/uber-rolls-into-brew-city-with-rider-zero-brandon-knight/</t>
  </si>
  <si>
    <t>https://bublrbikes.org/
https://biztimes.com/from-west-allis-to-shorewood-lime-seeking-to-roll-into-milwaukee-suburbs/</t>
  </si>
  <si>
    <t>Summary Data</t>
  </si>
  <si>
    <t>Population</t>
  </si>
  <si>
    <t>CBSA Lookup</t>
  </si>
  <si>
    <t>Taxi / limo (including Uber / Lyft) Trips</t>
  </si>
  <si>
    <t>Trips per Person</t>
  </si>
  <si>
    <t>Sample Size</t>
  </si>
  <si>
    <t>Group</t>
  </si>
  <si>
    <t>Op-Ex Group</t>
  </si>
  <si>
    <t>APTA Group</t>
  </si>
  <si>
    <t>TNC Trips</t>
  </si>
  <si>
    <t>TNC Trips per Person</t>
  </si>
  <si>
    <t>Detailed Apta Groups</t>
  </si>
  <si>
    <t>Percent of TNC Trips</t>
  </si>
  <si>
    <t>Total</t>
  </si>
  <si>
    <t>Summary APTA Op-ex Groups</t>
  </si>
  <si>
    <t>TNC Mode Share</t>
  </si>
  <si>
    <t>Total Trips</t>
  </si>
  <si>
    <t>TNC Trips per Transit Trip</t>
  </si>
  <si>
    <t>Transit Trips</t>
  </si>
  <si>
    <t>Transit Mode Share</t>
  </si>
  <si>
    <t>Proposed TNC Group</t>
  </si>
  <si>
    <t>Proposed TNC Groups</t>
  </si>
  <si>
    <t>APTA Cluster</t>
  </si>
  <si>
    <t>Name</t>
  </si>
  <si>
    <t>Mid Op-Ex</t>
  </si>
  <si>
    <t>Low Op-Ex</t>
  </si>
  <si>
    <t>New York</t>
  </si>
  <si>
    <t>High Op-Ex</t>
  </si>
  <si>
    <t>Low observations -- Assume same as Atlanta</t>
  </si>
  <si>
    <t>Apply this value to all MSAs in mid op-ex group</t>
  </si>
  <si>
    <t xml:space="preserve">Low observations -- Assume same rate per capita as </t>
  </si>
  <si>
    <t>Apply this value to all MSAs in low op-ex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</si>
</sst>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0" fontId="0" fillId="33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64" fontId="0" fillId="0" borderId="0" xfId="1" applyNumberFormat="1" applyFont="1" applyFill="1" applyAlignment="1">
      <alignment wrapText="1"/>
    </xf>
    <xf numFmtId="43" fontId="0" fillId="0" borderId="0" xfId="43" applyFont="1"/>
    <xf numFmtId="165" fontId="0" fillId="0" borderId="0" xfId="43" applyNumberFormat="1" applyFont="1"/>
    <xf numFmtId="43" fontId="0" fillId="0" borderId="0" xfId="43" applyFont="1" applyAlignment="1">
      <alignment wrapText="1"/>
    </xf>
    <xf numFmtId="165" fontId="0" fillId="0" borderId="0" xfId="43" applyNumberFormat="1" applyFont="1" applyAlignment="1">
      <alignment wrapText="1"/>
    </xf>
    <xf numFmtId="164" fontId="0" fillId="0" borderId="0" xfId="1" applyNumberFormat="1" applyFont="1" applyAlignment="1">
      <alignment wrapText="1"/>
    </xf>
    <xf numFmtId="0" fontId="0" fillId="34" borderId="0" xfId="0" applyFill="1"/>
    <xf numFmtId="165" fontId="0" fillId="34" borderId="0" xfId="43" applyNumberFormat="1" applyFont="1" applyFill="1"/>
    <xf numFmtId="43" fontId="0" fillId="34" borderId="0" xfId="43" applyFont="1" applyFill="1"/>
    <xf numFmtId="164" fontId="0" fillId="34" borderId="0" xfId="1" applyNumberFormat="1" applyFont="1" applyFill="1"/>
    <xf numFmtId="164" fontId="0" fillId="0" borderId="0" xfId="0" applyNumberFormat="1"/>
    <xf numFmtId="164" fontId="0" fillId="0" borderId="0" xfId="43" applyNumberFormat="1" applyFont="1" applyAlignment="1">
      <alignment wrapText="1"/>
    </xf>
    <xf numFmtId="0" fontId="0" fillId="0" borderId="0" xfId="0" applyFill="1" applyBorder="1"/>
    <xf numFmtId="0" fontId="0" fillId="0" borderId="0" xfId="0" applyBorder="1"/>
    <xf numFmtId="165" fontId="0" fillId="0" borderId="0" xfId="43" applyNumberFormat="1" applyFont="1" applyBorder="1"/>
    <xf numFmtId="43" fontId="0" fillId="0" borderId="0" xfId="43" applyFont="1" applyBorder="1"/>
    <xf numFmtId="164" fontId="0" fillId="0" borderId="0" xfId="1" applyNumberFormat="1" applyFont="1" applyBorder="1"/>
    <xf numFmtId="0" fontId="0" fillId="34" borderId="0" xfId="0" applyFill="1" applyBorder="1"/>
    <xf numFmtId="165" fontId="0" fillId="34" borderId="0" xfId="43" applyNumberFormat="1" applyFont="1" applyFill="1" applyBorder="1"/>
    <xf numFmtId="43" fontId="0" fillId="34" borderId="0" xfId="43" applyFont="1" applyFill="1" applyBorder="1"/>
    <xf numFmtId="164" fontId="0" fillId="34" borderId="0" xfId="1" applyNumberFormat="1" applyFont="1" applyFill="1" applyBorder="1"/>
    <xf numFmtId="166" fontId="0" fillId="0" borderId="0" xfId="0" applyNumberFormat="1"/>
    <xf numFmtId="165" fontId="0" fillId="0" borderId="0" xfId="0" applyNumberFormat="1"/>
    <xf numFmtId="9" fontId="0" fillId="0" borderId="0" xfId="1" applyFont="1"/>
    <xf numFmtId="0" fontId="16" fillId="0" borderId="0" xfId="0" applyFont="1"/>
    <xf numFmtId="0" fontId="0" fillId="33" borderId="0" xfId="0" applyFill="1" applyAlignment="1">
      <alignment wrapText="1"/>
    </xf>
    <xf numFmtId="166" fontId="0" fillId="33" borderId="0" xfId="0" applyNumberFormat="1" applyFill="1"/>
    <xf numFmtId="164" fontId="0" fillId="33" borderId="0" xfId="1" applyNumberFormat="1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155022427933263E-2"/>
                  <c:y val="-2.12531947777991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'Sorted Mode Shares'!$G$4:$G$27</c:f>
              <c:numCache>
                <c:formatCode>_(* #,##0_);_(* \(#,##0\);_(* "-"??_);_(@_)</c:formatCode>
                <c:ptCount val="24"/>
                <c:pt idx="0">
                  <c:v>4727357</c:v>
                </c:pt>
                <c:pt idx="1">
                  <c:v>6216710</c:v>
                </c:pt>
                <c:pt idx="2">
                  <c:v>9533895</c:v>
                </c:pt>
                <c:pt idx="3">
                  <c:v>4836531</c:v>
                </c:pt>
                <c:pt idx="4">
                  <c:v>1998463</c:v>
                </c:pt>
                <c:pt idx="5">
                  <c:v>6096120</c:v>
                </c:pt>
                <c:pt idx="6">
                  <c:v>13353907</c:v>
                </c:pt>
                <c:pt idx="7">
                  <c:v>6158824</c:v>
                </c:pt>
                <c:pt idx="8">
                  <c:v>3337685</c:v>
                </c:pt>
                <c:pt idx="9">
                  <c:v>3867046</c:v>
                </c:pt>
                <c:pt idx="10">
                  <c:v>2451560</c:v>
                </c:pt>
                <c:pt idx="11">
                  <c:v>2333367</c:v>
                </c:pt>
                <c:pt idx="12">
                  <c:v>5882450</c:v>
                </c:pt>
                <c:pt idx="13">
                  <c:v>2808175</c:v>
                </c:pt>
                <c:pt idx="14">
                  <c:v>4737270</c:v>
                </c:pt>
                <c:pt idx="15">
                  <c:v>7400479</c:v>
                </c:pt>
                <c:pt idx="16">
                  <c:v>3600618</c:v>
                </c:pt>
                <c:pt idx="17">
                  <c:v>2888227</c:v>
                </c:pt>
                <c:pt idx="18">
                  <c:v>6892427</c:v>
                </c:pt>
                <c:pt idx="19">
                  <c:v>1136856</c:v>
                </c:pt>
                <c:pt idx="20">
                  <c:v>1576236</c:v>
                </c:pt>
                <c:pt idx="21">
                  <c:v>1275762</c:v>
                </c:pt>
                <c:pt idx="22">
                  <c:v>2204079</c:v>
                </c:pt>
                <c:pt idx="23">
                  <c:v>1203105</c:v>
                </c:pt>
              </c:numCache>
            </c:numRef>
          </c:xVal>
          <c:yVal>
            <c:numRef>
              <c:f>'Sorted Mode Shares'!$M$4:$M$27</c:f>
              <c:numCache>
                <c:formatCode>_(* #,##0.00_);_(* \(#,##0.00\);_(* "-"??_);_(@_)</c:formatCode>
                <c:ptCount val="24"/>
                <c:pt idx="0">
                  <c:v>22.845746576786986</c:v>
                </c:pt>
                <c:pt idx="1">
                  <c:v>18.337673785651898</c:v>
                </c:pt>
                <c:pt idx="2">
                  <c:v>11.328003927041362</c:v>
                </c:pt>
                <c:pt idx="3">
                  <c:v>9.0974295419588955</c:v>
                </c:pt>
                <c:pt idx="4">
                  <c:v>8.0061527283717542</c:v>
                </c:pt>
                <c:pt idx="5">
                  <c:v>6.2334730943616599</c:v>
                </c:pt>
                <c:pt idx="6">
                  <c:v>8.2372896561283522</c:v>
                </c:pt>
                <c:pt idx="7">
                  <c:v>7.6313270195738667</c:v>
                </c:pt>
                <c:pt idx="8">
                  <c:v>7.190612655178664</c:v>
                </c:pt>
                <c:pt idx="9">
                  <c:v>7.4992642963130001</c:v>
                </c:pt>
                <c:pt idx="11">
                  <c:v>10.285565879692307</c:v>
                </c:pt>
                <c:pt idx="12">
                  <c:v>6.9698849968975516</c:v>
                </c:pt>
                <c:pt idx="13">
                  <c:v>6.0537537724678838</c:v>
                </c:pt>
                <c:pt idx="14">
                  <c:v>4.6440249341920561</c:v>
                </c:pt>
                <c:pt idx="15">
                  <c:v>4.0537916532159608</c:v>
                </c:pt>
                <c:pt idx="16">
                  <c:v>3.6104913101028768</c:v>
                </c:pt>
                <c:pt idx="17">
                  <c:v>3.4623317350055935</c:v>
                </c:pt>
                <c:pt idx="18">
                  <c:v>2.9017354844672276</c:v>
                </c:pt>
                <c:pt idx="19">
                  <c:v>7.0369510298577831</c:v>
                </c:pt>
                <c:pt idx="20">
                  <c:v>5.7098048769346725</c:v>
                </c:pt>
                <c:pt idx="21">
                  <c:v>2.351535788023158</c:v>
                </c:pt>
                <c:pt idx="22">
                  <c:v>0.90740849125643863</c:v>
                </c:pt>
                <c:pt idx="23">
                  <c:v>0.83118264823103549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E-4F0F-A42F-07F3B285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52704"/>
        <c:axId val="467957952"/>
      </c:scatterChart>
      <c:valAx>
        <c:axId val="4679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CBSA</a:t>
                </a:r>
                <a:r>
                  <a:rPr lang="en-US" baseline="0"/>
                  <a:t>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7952"/>
        <c:crosses val="autoZero"/>
        <c:crossBetween val="midCat"/>
      </c:valAx>
      <c:valAx>
        <c:axId val="4679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Taxi/TNC</a:t>
                </a:r>
                <a:r>
                  <a:rPr lang="en-US" baseline="0"/>
                  <a:t> Trips per Person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'Sorted Mode Shares'!$H$4:$H$27</c:f>
              <c:numCache>
                <c:formatCode>_(* #,##0_);_(* \(#,##0\);_(* "-"??_);_(@_)</c:formatCode>
                <c:ptCount val="24"/>
                <c:pt idx="0">
                  <c:v>12673.143690000001</c:v>
                </c:pt>
                <c:pt idx="1">
                  <c:v>6907.6552369999999</c:v>
                </c:pt>
                <c:pt idx="2">
                  <c:v>8690.7262709999995</c:v>
                </c:pt>
                <c:pt idx="3">
                  <c:v>8482.4065150000006</c:v>
                </c:pt>
                <c:pt idx="4">
                  <c:v>9117.5207300000002</c:v>
                </c:pt>
                <c:pt idx="5">
                  <c:v>8046.3044369999998</c:v>
                </c:pt>
                <c:pt idx="6">
                  <c:v>12507.872719999999</c:v>
                </c:pt>
                <c:pt idx="7">
                  <c:v>7996.8595999999998</c:v>
                </c:pt>
                <c:pt idx="8">
                  <c:v>7354.6840350000002</c:v>
                </c:pt>
                <c:pt idx="9">
                  <c:v>5334.4473520000001</c:v>
                </c:pt>
                <c:pt idx="10">
                  <c:v>4748.1081800000002</c:v>
                </c:pt>
                <c:pt idx="11">
                  <c:v>2955.125689</c:v>
                </c:pt>
                <c:pt idx="12">
                  <c:v>2370.6683189999999</c:v>
                </c:pt>
                <c:pt idx="13">
                  <c:v>5389.3590219999996</c:v>
                </c:pt>
                <c:pt idx="14">
                  <c:v>4772.5498289999996</c:v>
                </c:pt>
                <c:pt idx="15">
                  <c:v>4232.0827609999997</c:v>
                </c:pt>
                <c:pt idx="16">
                  <c:v>3554.9807780000001</c:v>
                </c:pt>
                <c:pt idx="17">
                  <c:v>5211.1914559999996</c:v>
                </c:pt>
                <c:pt idx="18">
                  <c:v>4383.4187929999998</c:v>
                </c:pt>
                <c:pt idx="19">
                  <c:v>4105.4751189999997</c:v>
                </c:pt>
                <c:pt idx="21">
                  <c:v>4624.3164070000003</c:v>
                </c:pt>
                <c:pt idx="22">
                  <c:v>6759.8317159999997</c:v>
                </c:pt>
                <c:pt idx="23">
                  <c:v>4897.7820689999999</c:v>
                </c:pt>
              </c:numCache>
            </c:numRef>
          </c:xVal>
          <c:yVal>
            <c:numRef>
              <c:f>'Sorted Mode Shares'!$M$4:$M$27</c:f>
              <c:numCache>
                <c:formatCode>_(* #,##0.00_);_(* \(#,##0.00\);_(* "-"??_);_(@_)</c:formatCode>
                <c:ptCount val="24"/>
                <c:pt idx="0">
                  <c:v>22.845746576786986</c:v>
                </c:pt>
                <c:pt idx="1">
                  <c:v>18.337673785651898</c:v>
                </c:pt>
                <c:pt idx="2">
                  <c:v>11.328003927041362</c:v>
                </c:pt>
                <c:pt idx="3">
                  <c:v>9.0974295419588955</c:v>
                </c:pt>
                <c:pt idx="4">
                  <c:v>8.0061527283717542</c:v>
                </c:pt>
                <c:pt idx="5">
                  <c:v>6.2334730943616599</c:v>
                </c:pt>
                <c:pt idx="6">
                  <c:v>8.2372896561283522</c:v>
                </c:pt>
                <c:pt idx="7">
                  <c:v>7.6313270195738667</c:v>
                </c:pt>
                <c:pt idx="8">
                  <c:v>7.190612655178664</c:v>
                </c:pt>
                <c:pt idx="9">
                  <c:v>7.4992642963130001</c:v>
                </c:pt>
                <c:pt idx="11">
                  <c:v>10.285565879692307</c:v>
                </c:pt>
                <c:pt idx="12">
                  <c:v>6.9698849968975516</c:v>
                </c:pt>
                <c:pt idx="13">
                  <c:v>6.0537537724678838</c:v>
                </c:pt>
                <c:pt idx="14">
                  <c:v>4.6440249341920561</c:v>
                </c:pt>
                <c:pt idx="15">
                  <c:v>4.0537916532159608</c:v>
                </c:pt>
                <c:pt idx="16">
                  <c:v>3.6104913101028768</c:v>
                </c:pt>
                <c:pt idx="17">
                  <c:v>3.4623317350055935</c:v>
                </c:pt>
                <c:pt idx="18">
                  <c:v>2.9017354844672276</c:v>
                </c:pt>
                <c:pt idx="19">
                  <c:v>7.0369510298577831</c:v>
                </c:pt>
                <c:pt idx="20">
                  <c:v>5.7098048769346725</c:v>
                </c:pt>
                <c:pt idx="21">
                  <c:v>2.351535788023158</c:v>
                </c:pt>
                <c:pt idx="22">
                  <c:v>0.90740849125643863</c:v>
                </c:pt>
                <c:pt idx="23">
                  <c:v>0.83118264823103549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E-4472-98A0-DD8D82B0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52704"/>
        <c:axId val="467957952"/>
      </c:scatterChart>
      <c:valAx>
        <c:axId val="4679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</a:t>
                </a:r>
                <a:r>
                  <a:rPr lang="en-US" baseline="0"/>
                  <a:t> Population Density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5527275409481"/>
              <c:y val="0.95318762975682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7952"/>
        <c:crosses val="autoZero"/>
        <c:crossBetween val="midCat"/>
      </c:valAx>
      <c:valAx>
        <c:axId val="4679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Taxi/TNC</a:t>
                </a:r>
                <a:r>
                  <a:rPr lang="en-US" baseline="0"/>
                  <a:t> Trips per Person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62564944195244E-2"/>
                  <c:y val="0.31025378727108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'Sorted Mode Shares'!$P$3:$P$21</c:f>
              <c:numCache>
                <c:formatCode>0%</c:formatCode>
                <c:ptCount val="19"/>
                <c:pt idx="0">
                  <c:v>0.12336360922775148</c:v>
                </c:pt>
                <c:pt idx="1">
                  <c:v>6.2890276538804635E-2</c:v>
                </c:pt>
                <c:pt idx="2">
                  <c:v>7.2222222222222215E-2</c:v>
                </c:pt>
                <c:pt idx="3">
                  <c:v>7.0500090269001628E-2</c:v>
                </c:pt>
                <c:pt idx="4">
                  <c:v>6.4485235434956101E-2</c:v>
                </c:pt>
                <c:pt idx="5">
                  <c:v>2.9823768639855398E-2</c:v>
                </c:pt>
                <c:pt idx="6">
                  <c:v>3.5274118147046327E-2</c:v>
                </c:pt>
                <c:pt idx="7">
                  <c:v>2.8474435360953305E-2</c:v>
                </c:pt>
                <c:pt idx="8">
                  <c:v>1.9499704549931062E-2</c:v>
                </c:pt>
                <c:pt idx="9">
                  <c:v>2.5130393551446185E-2</c:v>
                </c:pt>
                <c:pt idx="10">
                  <c:v>5.0642479213907785E-2</c:v>
                </c:pt>
                <c:pt idx="11">
                  <c:v>3.5008103727714748E-2</c:v>
                </c:pt>
                <c:pt idx="12">
                  <c:v>2.4277456647398842E-2</c:v>
                </c:pt>
                <c:pt idx="13">
                  <c:v>2.09178894786138E-2</c:v>
                </c:pt>
                <c:pt idx="14">
                  <c:v>3.7646314457450175E-2</c:v>
                </c:pt>
                <c:pt idx="15">
                  <c:v>1.3556618819776715E-2</c:v>
                </c:pt>
                <c:pt idx="16">
                  <c:v>1.2190570966538127E-2</c:v>
                </c:pt>
                <c:pt idx="17">
                  <c:v>2.4727577535624476E-2</c:v>
                </c:pt>
                <c:pt idx="18">
                  <c:v>2.0902090209020903E-2</c:v>
                </c:pt>
              </c:numCache>
            </c:numRef>
          </c:xVal>
          <c:yVal>
            <c:numRef>
              <c:f>'Sorted Mode Shares'!$O$3:$O$21</c:f>
              <c:numCache>
                <c:formatCode>0.0%</c:formatCode>
                <c:ptCount val="19"/>
                <c:pt idx="0">
                  <c:v>1.8591957699032026E-2</c:v>
                </c:pt>
                <c:pt idx="1">
                  <c:v>1.6057091882247992E-2</c:v>
                </c:pt>
                <c:pt idx="2">
                  <c:v>1.3768115942028985E-2</c:v>
                </c:pt>
                <c:pt idx="3">
                  <c:v>9.7490521754829383E-3</c:v>
                </c:pt>
                <c:pt idx="4">
                  <c:v>7.0231444533120514E-3</c:v>
                </c:pt>
                <c:pt idx="5">
                  <c:v>7.2300045187528245E-3</c:v>
                </c:pt>
                <c:pt idx="6">
                  <c:v>5.3831987533644989E-3</c:v>
                </c:pt>
                <c:pt idx="7">
                  <c:v>7.6208951087709574E-3</c:v>
                </c:pt>
                <c:pt idx="8">
                  <c:v>9.2574354934016143E-3</c:v>
                </c:pt>
                <c:pt idx="9">
                  <c:v>5.6899004267425323E-3</c:v>
                </c:pt>
                <c:pt idx="10">
                  <c:v>7.3066263542454022E-3</c:v>
                </c:pt>
                <c:pt idx="12">
                  <c:v>9.2485549132947983E-3</c:v>
                </c:pt>
                <c:pt idx="13">
                  <c:v>6.4002497658445208E-3</c:v>
                </c:pt>
                <c:pt idx="14">
                  <c:v>5.3780449224928818E-3</c:v>
                </c:pt>
                <c:pt idx="15">
                  <c:v>4.3859649122807015E-3</c:v>
                </c:pt>
                <c:pt idx="16">
                  <c:v>3.7318074387361613E-3</c:v>
                </c:pt>
                <c:pt idx="17">
                  <c:v>2.7242246437552387E-3</c:v>
                </c:pt>
                <c:pt idx="18">
                  <c:v>2.7502750275027505E-3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A-4802-BC56-6F373935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83680"/>
        <c:axId val="603687288"/>
      </c:scatterChart>
      <c:valAx>
        <c:axId val="6036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 Mode Share</a:t>
                </a:r>
              </a:p>
            </c:rich>
          </c:tx>
          <c:layout>
            <c:manualLayout>
              <c:xMode val="edge"/>
              <c:yMode val="edge"/>
              <c:x val="0.44842428209868285"/>
              <c:y val="0.95520496614210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87288"/>
        <c:crosses val="autoZero"/>
        <c:crossBetween val="midCat"/>
      </c:valAx>
      <c:valAx>
        <c:axId val="6036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TNC</a:t>
                </a:r>
                <a:r>
                  <a:rPr lang="en-US" baseline="0"/>
                  <a:t> Mode Share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workbookViewId="0">
      <pane xSplit="1" ySplit="3" topLeftCell="N49" activePane="bottomRight" state="frozen"/>
      <selection pane="topRight" activeCell="B1" sqref="B1"/>
      <selection pane="bottomLeft" activeCell="A4" sqref="A4"/>
      <selection pane="bottomRight" activeCell="X57" sqref="A1:XFD1048576"/>
    </sheetView>
  </sheetViews>
  <sheetFormatPr baseColWidth="10" defaultColWidth="8.83203125" defaultRowHeight="15" x14ac:dyDescent="0.2"/>
  <cols>
    <col min="1" max="1" width="73.1640625" bestFit="1" customWidth="1"/>
    <col min="18" max="18" width="9.1640625" style="2"/>
  </cols>
  <sheetData>
    <row r="1" spans="1:24" x14ac:dyDescent="0.2">
      <c r="A1" t="s">
        <v>0</v>
      </c>
      <c r="B1" t="s">
        <v>1</v>
      </c>
    </row>
    <row r="2" spans="1:24" x14ac:dyDescent="0.2">
      <c r="B2" t="s">
        <v>2</v>
      </c>
      <c r="W2" t="s">
        <v>3</v>
      </c>
    </row>
    <row r="3" spans="1:24" x14ac:dyDescent="0.2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s="2" t="s">
        <v>20</v>
      </c>
      <c r="S3" t="s">
        <v>21</v>
      </c>
      <c r="T3" t="s">
        <v>22</v>
      </c>
      <c r="U3" t="s">
        <v>23</v>
      </c>
      <c r="V3" t="s">
        <v>24</v>
      </c>
      <c r="X3" t="s">
        <v>80</v>
      </c>
    </row>
    <row r="4" spans="1:24" x14ac:dyDescent="0.2">
      <c r="A4" t="s">
        <v>55</v>
      </c>
      <c r="B4">
        <v>5867</v>
      </c>
      <c r="C4">
        <v>265</v>
      </c>
      <c r="D4">
        <v>7212</v>
      </c>
      <c r="E4">
        <v>4215</v>
      </c>
      <c r="F4">
        <v>1356</v>
      </c>
      <c r="G4">
        <v>534</v>
      </c>
      <c r="H4">
        <v>2</v>
      </c>
      <c r="I4">
        <v>1</v>
      </c>
      <c r="J4">
        <v>10</v>
      </c>
      <c r="K4">
        <v>317</v>
      </c>
      <c r="L4">
        <v>849</v>
      </c>
      <c r="M4">
        <v>25</v>
      </c>
      <c r="N4">
        <v>32</v>
      </c>
      <c r="O4">
        <v>11</v>
      </c>
      <c r="P4">
        <v>295</v>
      </c>
      <c r="Q4">
        <v>1749</v>
      </c>
      <c r="R4" s="2">
        <v>436</v>
      </c>
      <c r="S4">
        <v>97</v>
      </c>
      <c r="T4">
        <v>39</v>
      </c>
      <c r="U4">
        <v>26</v>
      </c>
      <c r="V4">
        <v>111</v>
      </c>
      <c r="W4">
        <v>23451</v>
      </c>
      <c r="X4" s="1">
        <f t="shared" ref="X4:X51" si="0">R4/W4</f>
        <v>1.8591957699032026E-2</v>
      </c>
    </row>
    <row r="5" spans="1:24" x14ac:dyDescent="0.2">
      <c r="A5" t="s">
        <v>34</v>
      </c>
      <c r="B5">
        <v>146</v>
      </c>
      <c r="C5">
        <v>6</v>
      </c>
      <c r="D5">
        <v>1295</v>
      </c>
      <c r="E5">
        <v>572</v>
      </c>
      <c r="F5">
        <v>205</v>
      </c>
      <c r="G5">
        <v>158</v>
      </c>
      <c r="H5" t="s">
        <v>26</v>
      </c>
      <c r="I5" t="s">
        <v>26</v>
      </c>
      <c r="J5" t="s">
        <v>26</v>
      </c>
      <c r="K5">
        <v>34</v>
      </c>
      <c r="L5">
        <v>8</v>
      </c>
      <c r="M5" t="s">
        <v>26</v>
      </c>
      <c r="N5" t="s">
        <v>26</v>
      </c>
      <c r="O5" t="s">
        <v>26</v>
      </c>
      <c r="P5" t="s">
        <v>26</v>
      </c>
      <c r="Q5" t="s">
        <v>26</v>
      </c>
      <c r="R5" s="2">
        <v>44</v>
      </c>
      <c r="S5" t="s">
        <v>26</v>
      </c>
      <c r="T5">
        <v>9</v>
      </c>
      <c r="U5" t="s">
        <v>26</v>
      </c>
      <c r="V5" t="s">
        <v>26</v>
      </c>
      <c r="W5">
        <v>2476</v>
      </c>
      <c r="X5" s="1">
        <f t="shared" si="0"/>
        <v>1.7770597738287562E-2</v>
      </c>
    </row>
    <row r="6" spans="1:24" x14ac:dyDescent="0.2">
      <c r="A6" t="s">
        <v>72</v>
      </c>
      <c r="B6">
        <v>1260</v>
      </c>
      <c r="C6">
        <v>125</v>
      </c>
      <c r="D6">
        <v>2982</v>
      </c>
      <c r="E6">
        <v>1066</v>
      </c>
      <c r="F6">
        <v>386</v>
      </c>
      <c r="G6">
        <v>243</v>
      </c>
      <c r="H6">
        <v>0</v>
      </c>
      <c r="I6">
        <v>24</v>
      </c>
      <c r="J6">
        <v>2</v>
      </c>
      <c r="K6">
        <v>9</v>
      </c>
      <c r="L6">
        <v>199</v>
      </c>
      <c r="M6">
        <v>1</v>
      </c>
      <c r="N6">
        <v>31</v>
      </c>
      <c r="O6">
        <v>1</v>
      </c>
      <c r="P6">
        <v>57</v>
      </c>
      <c r="Q6">
        <v>167</v>
      </c>
      <c r="R6" s="2">
        <v>108</v>
      </c>
      <c r="S6">
        <v>18</v>
      </c>
      <c r="T6">
        <v>23</v>
      </c>
      <c r="U6">
        <v>16</v>
      </c>
      <c r="V6">
        <v>8</v>
      </c>
      <c r="W6">
        <v>6726</v>
      </c>
      <c r="X6" s="1">
        <f t="shared" si="0"/>
        <v>1.6057091882247992E-2</v>
      </c>
    </row>
    <row r="7" spans="1:24" x14ac:dyDescent="0.2">
      <c r="A7" t="s">
        <v>48</v>
      </c>
      <c r="B7">
        <v>169</v>
      </c>
      <c r="C7" t="s">
        <v>26</v>
      </c>
      <c r="D7">
        <v>833</v>
      </c>
      <c r="E7">
        <v>310</v>
      </c>
      <c r="F7">
        <v>76</v>
      </c>
      <c r="G7">
        <v>117</v>
      </c>
      <c r="H7" t="s">
        <v>26</v>
      </c>
      <c r="I7" t="s">
        <v>26</v>
      </c>
      <c r="J7" t="s">
        <v>26</v>
      </c>
      <c r="K7">
        <v>90</v>
      </c>
      <c r="L7">
        <v>40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s="2">
        <v>24</v>
      </c>
      <c r="S7" t="s">
        <v>26</v>
      </c>
      <c r="T7" t="s">
        <v>26</v>
      </c>
      <c r="U7" t="s">
        <v>26</v>
      </c>
      <c r="V7">
        <v>11</v>
      </c>
      <c r="W7">
        <v>1671</v>
      </c>
      <c r="X7" s="1">
        <f t="shared" si="0"/>
        <v>1.4362657091561939E-2</v>
      </c>
    </row>
    <row r="8" spans="1:24" x14ac:dyDescent="0.2">
      <c r="A8" t="s">
        <v>77</v>
      </c>
      <c r="B8">
        <v>1441</v>
      </c>
      <c r="C8">
        <v>75</v>
      </c>
      <c r="D8">
        <v>3137</v>
      </c>
      <c r="E8">
        <v>1759</v>
      </c>
      <c r="F8">
        <v>520</v>
      </c>
      <c r="G8">
        <v>292</v>
      </c>
      <c r="H8" t="s">
        <v>26</v>
      </c>
      <c r="I8">
        <v>16</v>
      </c>
      <c r="J8" t="s">
        <v>26</v>
      </c>
      <c r="K8">
        <v>189</v>
      </c>
      <c r="L8">
        <v>265</v>
      </c>
      <c r="M8">
        <v>8</v>
      </c>
      <c r="N8">
        <v>50</v>
      </c>
      <c r="O8" t="s">
        <v>26</v>
      </c>
      <c r="P8">
        <v>45</v>
      </c>
      <c r="Q8">
        <v>288</v>
      </c>
      <c r="R8" s="2">
        <v>114</v>
      </c>
      <c r="S8">
        <v>42</v>
      </c>
      <c r="T8">
        <v>26</v>
      </c>
      <c r="U8">
        <v>2</v>
      </c>
      <c r="V8">
        <v>10</v>
      </c>
      <c r="W8">
        <v>8280</v>
      </c>
      <c r="X8" s="1">
        <f t="shared" si="0"/>
        <v>1.3768115942028985E-2</v>
      </c>
    </row>
    <row r="9" spans="1:24" x14ac:dyDescent="0.2">
      <c r="A9" t="s">
        <v>64</v>
      </c>
      <c r="B9">
        <v>98</v>
      </c>
      <c r="C9">
        <v>9</v>
      </c>
      <c r="D9">
        <v>711</v>
      </c>
      <c r="E9">
        <v>314</v>
      </c>
      <c r="F9">
        <v>186</v>
      </c>
      <c r="G9">
        <v>93</v>
      </c>
      <c r="H9" t="s">
        <v>26</v>
      </c>
      <c r="I9" t="s">
        <v>26</v>
      </c>
      <c r="J9">
        <v>2</v>
      </c>
      <c r="K9">
        <v>21</v>
      </c>
      <c r="L9">
        <v>9</v>
      </c>
      <c r="M9" t="s">
        <v>26</v>
      </c>
      <c r="N9">
        <v>2</v>
      </c>
      <c r="O9" t="s">
        <v>26</v>
      </c>
      <c r="P9" t="s">
        <v>26</v>
      </c>
      <c r="Q9" t="s">
        <v>26</v>
      </c>
      <c r="R9" s="2">
        <v>19</v>
      </c>
      <c r="S9">
        <v>53</v>
      </c>
      <c r="T9" t="s">
        <v>26</v>
      </c>
      <c r="U9" t="s">
        <v>26</v>
      </c>
      <c r="V9">
        <v>17</v>
      </c>
      <c r="W9">
        <v>1536</v>
      </c>
      <c r="X9" s="1">
        <f t="shared" si="0"/>
        <v>1.2369791666666666E-2</v>
      </c>
    </row>
    <row r="10" spans="1:24" x14ac:dyDescent="0.2">
      <c r="A10" t="s">
        <v>75</v>
      </c>
      <c r="B10">
        <v>294</v>
      </c>
      <c r="C10">
        <v>27</v>
      </c>
      <c r="D10">
        <v>1929</v>
      </c>
      <c r="E10">
        <v>659</v>
      </c>
      <c r="F10">
        <v>265</v>
      </c>
      <c r="G10">
        <v>108</v>
      </c>
      <c r="H10">
        <v>5</v>
      </c>
      <c r="I10">
        <v>6</v>
      </c>
      <c r="J10" t="s">
        <v>26</v>
      </c>
      <c r="K10">
        <v>29</v>
      </c>
      <c r="L10">
        <v>14</v>
      </c>
      <c r="M10">
        <v>16</v>
      </c>
      <c r="N10" t="s">
        <v>26</v>
      </c>
      <c r="O10" t="s">
        <v>26</v>
      </c>
      <c r="P10" t="s">
        <v>26</v>
      </c>
      <c r="Q10">
        <v>1</v>
      </c>
      <c r="R10" s="2">
        <v>40</v>
      </c>
      <c r="S10" t="s">
        <v>26</v>
      </c>
      <c r="T10">
        <v>2</v>
      </c>
      <c r="U10" t="s">
        <v>26</v>
      </c>
      <c r="V10">
        <v>7</v>
      </c>
      <c r="W10">
        <v>3403</v>
      </c>
      <c r="X10" s="1">
        <f t="shared" si="0"/>
        <v>1.1754334410813987E-2</v>
      </c>
    </row>
    <row r="11" spans="1:24" x14ac:dyDescent="0.2">
      <c r="A11" t="s">
        <v>44</v>
      </c>
      <c r="B11">
        <v>144</v>
      </c>
      <c r="C11" t="s">
        <v>26</v>
      </c>
      <c r="D11">
        <v>513</v>
      </c>
      <c r="E11">
        <v>339</v>
      </c>
      <c r="F11">
        <v>228</v>
      </c>
      <c r="G11">
        <v>164</v>
      </c>
      <c r="H11" t="s">
        <v>26</v>
      </c>
      <c r="I11">
        <v>15</v>
      </c>
      <c r="J11" t="s">
        <v>26</v>
      </c>
      <c r="K11">
        <v>56</v>
      </c>
      <c r="L11">
        <v>10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  <c r="R11" s="2">
        <v>15</v>
      </c>
      <c r="S11" t="s">
        <v>26</v>
      </c>
      <c r="T11" t="s">
        <v>26</v>
      </c>
      <c r="U11" t="s">
        <v>26</v>
      </c>
      <c r="V11">
        <v>5</v>
      </c>
      <c r="W11">
        <v>1488</v>
      </c>
      <c r="X11" s="1">
        <f t="shared" si="0"/>
        <v>1.0080645161290322E-2</v>
      </c>
    </row>
    <row r="12" spans="1:24" x14ac:dyDescent="0.2">
      <c r="A12" t="s">
        <v>33</v>
      </c>
      <c r="B12">
        <v>1751</v>
      </c>
      <c r="C12">
        <v>96</v>
      </c>
      <c r="D12">
        <v>4176</v>
      </c>
      <c r="E12">
        <v>2229</v>
      </c>
      <c r="F12">
        <v>1051</v>
      </c>
      <c r="G12">
        <v>497</v>
      </c>
      <c r="H12" t="s">
        <v>26</v>
      </c>
      <c r="I12">
        <v>62</v>
      </c>
      <c r="J12">
        <v>22</v>
      </c>
      <c r="K12">
        <v>175</v>
      </c>
      <c r="L12">
        <v>297</v>
      </c>
      <c r="M12">
        <v>1</v>
      </c>
      <c r="N12">
        <v>46</v>
      </c>
      <c r="O12" t="s">
        <v>26</v>
      </c>
      <c r="P12">
        <v>148</v>
      </c>
      <c r="Q12">
        <v>336</v>
      </c>
      <c r="R12" s="2">
        <v>108</v>
      </c>
      <c r="S12" t="s">
        <v>26</v>
      </c>
      <c r="T12">
        <v>28</v>
      </c>
      <c r="U12" t="s">
        <v>26</v>
      </c>
      <c r="V12">
        <v>54</v>
      </c>
      <c r="W12">
        <v>11078</v>
      </c>
      <c r="X12" s="1">
        <f t="shared" si="0"/>
        <v>9.7490521754829383E-3</v>
      </c>
    </row>
    <row r="13" spans="1:24" x14ac:dyDescent="0.2">
      <c r="A13" t="s">
        <v>50</v>
      </c>
      <c r="B13">
        <v>473</v>
      </c>
      <c r="C13">
        <v>60</v>
      </c>
      <c r="D13">
        <v>2580</v>
      </c>
      <c r="E13">
        <v>1274</v>
      </c>
      <c r="F13">
        <v>151</v>
      </c>
      <c r="G13">
        <v>305</v>
      </c>
      <c r="H13" t="s">
        <v>26</v>
      </c>
      <c r="I13">
        <v>31</v>
      </c>
      <c r="J13" t="s">
        <v>26</v>
      </c>
      <c r="K13">
        <v>41</v>
      </c>
      <c r="L13">
        <v>82</v>
      </c>
      <c r="M13" t="s">
        <v>26</v>
      </c>
      <c r="N13" t="s">
        <v>26</v>
      </c>
      <c r="O13" t="s">
        <v>26</v>
      </c>
      <c r="P13">
        <v>8</v>
      </c>
      <c r="Q13">
        <v>9</v>
      </c>
      <c r="R13" s="2">
        <v>47</v>
      </c>
      <c r="S13" t="s">
        <v>26</v>
      </c>
      <c r="T13">
        <v>13</v>
      </c>
      <c r="U13">
        <v>1</v>
      </c>
      <c r="V13">
        <v>2</v>
      </c>
      <c r="W13">
        <v>5077</v>
      </c>
      <c r="X13" s="1">
        <f t="shared" si="0"/>
        <v>9.2574354934016143E-3</v>
      </c>
    </row>
    <row r="14" spans="1:24" x14ac:dyDescent="0.2">
      <c r="A14" t="s">
        <v>60</v>
      </c>
      <c r="B14">
        <v>348</v>
      </c>
      <c r="C14">
        <v>7</v>
      </c>
      <c r="D14">
        <v>1155</v>
      </c>
      <c r="E14">
        <v>573</v>
      </c>
      <c r="F14">
        <v>187</v>
      </c>
      <c r="G14">
        <v>142</v>
      </c>
      <c r="H14" t="s">
        <v>26</v>
      </c>
      <c r="I14">
        <v>2</v>
      </c>
      <c r="J14" t="s">
        <v>26</v>
      </c>
      <c r="K14">
        <v>56</v>
      </c>
      <c r="L14">
        <v>49</v>
      </c>
      <c r="M14">
        <v>2</v>
      </c>
      <c r="N14">
        <v>4</v>
      </c>
      <c r="O14" t="s">
        <v>26</v>
      </c>
      <c r="P14" t="s">
        <v>26</v>
      </c>
      <c r="Q14">
        <v>14</v>
      </c>
      <c r="R14" s="2">
        <v>24</v>
      </c>
      <c r="S14" t="s">
        <v>26</v>
      </c>
      <c r="T14">
        <v>10</v>
      </c>
      <c r="U14" t="s">
        <v>26</v>
      </c>
      <c r="V14">
        <v>23</v>
      </c>
      <c r="W14">
        <v>2595</v>
      </c>
      <c r="X14" s="1">
        <f t="shared" si="0"/>
        <v>9.2485549132947983E-3</v>
      </c>
    </row>
    <row r="15" spans="1:24" x14ac:dyDescent="0.2">
      <c r="A15" t="s">
        <v>47</v>
      </c>
      <c r="B15">
        <v>1889</v>
      </c>
      <c r="C15">
        <v>130</v>
      </c>
      <c r="D15">
        <v>6844</v>
      </c>
      <c r="E15">
        <v>3020</v>
      </c>
      <c r="F15">
        <v>1014</v>
      </c>
      <c r="G15">
        <v>761</v>
      </c>
      <c r="H15">
        <v>6</v>
      </c>
      <c r="I15">
        <v>40</v>
      </c>
      <c r="J15">
        <v>5</v>
      </c>
      <c r="K15">
        <v>51</v>
      </c>
      <c r="L15">
        <v>329</v>
      </c>
      <c r="M15">
        <v>15</v>
      </c>
      <c r="N15">
        <v>37</v>
      </c>
      <c r="O15">
        <v>1</v>
      </c>
      <c r="P15">
        <v>5</v>
      </c>
      <c r="Q15">
        <v>77</v>
      </c>
      <c r="R15" s="2">
        <v>110</v>
      </c>
      <c r="S15">
        <v>53</v>
      </c>
      <c r="T15">
        <v>26</v>
      </c>
      <c r="U15">
        <v>4</v>
      </c>
      <c r="V15">
        <v>17</v>
      </c>
      <c r="W15">
        <v>14434</v>
      </c>
      <c r="X15" s="1">
        <f t="shared" si="0"/>
        <v>7.6208951087709574E-3</v>
      </c>
    </row>
    <row r="16" spans="1:24" x14ac:dyDescent="0.2">
      <c r="A16" t="s">
        <v>74</v>
      </c>
      <c r="B16">
        <v>518</v>
      </c>
      <c r="C16">
        <v>53</v>
      </c>
      <c r="D16">
        <v>1804</v>
      </c>
      <c r="E16">
        <v>745</v>
      </c>
      <c r="F16">
        <v>181</v>
      </c>
      <c r="G16">
        <v>225</v>
      </c>
      <c r="H16" t="s">
        <v>26</v>
      </c>
      <c r="I16" t="s">
        <v>26</v>
      </c>
      <c r="J16" t="s">
        <v>26</v>
      </c>
      <c r="K16">
        <v>122</v>
      </c>
      <c r="L16">
        <v>156</v>
      </c>
      <c r="M16">
        <v>1</v>
      </c>
      <c r="N16">
        <v>48</v>
      </c>
      <c r="O16" t="s">
        <v>26</v>
      </c>
      <c r="P16">
        <v>2</v>
      </c>
      <c r="Q16">
        <v>43</v>
      </c>
      <c r="R16" s="2">
        <v>29</v>
      </c>
      <c r="S16">
        <v>14</v>
      </c>
      <c r="T16">
        <v>18</v>
      </c>
      <c r="U16">
        <v>8</v>
      </c>
      <c r="V16">
        <v>3</v>
      </c>
      <c r="W16">
        <v>3969</v>
      </c>
      <c r="X16" s="1">
        <f t="shared" si="0"/>
        <v>7.3066263542454022E-3</v>
      </c>
    </row>
    <row r="17" spans="1:24" x14ac:dyDescent="0.2">
      <c r="A17" t="s">
        <v>73</v>
      </c>
      <c r="B17">
        <v>313</v>
      </c>
      <c r="C17">
        <v>61</v>
      </c>
      <c r="D17">
        <v>1120</v>
      </c>
      <c r="E17">
        <v>350</v>
      </c>
      <c r="F17">
        <v>163</v>
      </c>
      <c r="G17">
        <v>90</v>
      </c>
      <c r="H17">
        <v>0</v>
      </c>
      <c r="I17">
        <v>4</v>
      </c>
      <c r="J17" t="s">
        <v>26</v>
      </c>
      <c r="K17">
        <v>5</v>
      </c>
      <c r="L17">
        <v>25</v>
      </c>
      <c r="M17">
        <v>1</v>
      </c>
      <c r="N17">
        <v>8</v>
      </c>
      <c r="O17" t="s">
        <v>26</v>
      </c>
      <c r="P17">
        <v>24</v>
      </c>
      <c r="Q17">
        <v>17</v>
      </c>
      <c r="R17" s="2">
        <v>16</v>
      </c>
      <c r="S17">
        <v>9</v>
      </c>
      <c r="T17">
        <v>5</v>
      </c>
      <c r="U17" t="s">
        <v>26</v>
      </c>
      <c r="V17">
        <v>2</v>
      </c>
      <c r="W17">
        <v>2213</v>
      </c>
      <c r="X17" s="1">
        <f t="shared" si="0"/>
        <v>7.2300045187528245E-3</v>
      </c>
    </row>
    <row r="18" spans="1:24" x14ac:dyDescent="0.2">
      <c r="A18" t="s">
        <v>30</v>
      </c>
      <c r="B18">
        <v>1153</v>
      </c>
      <c r="C18">
        <v>92</v>
      </c>
      <c r="D18">
        <v>2347</v>
      </c>
      <c r="E18">
        <v>1350</v>
      </c>
      <c r="F18">
        <v>355</v>
      </c>
      <c r="G18">
        <v>220</v>
      </c>
      <c r="H18" t="s">
        <v>26</v>
      </c>
      <c r="I18">
        <v>2</v>
      </c>
      <c r="J18" t="s">
        <v>26</v>
      </c>
      <c r="K18">
        <v>187</v>
      </c>
      <c r="L18">
        <v>108</v>
      </c>
      <c r="M18">
        <v>25</v>
      </c>
      <c r="N18">
        <v>28</v>
      </c>
      <c r="O18" t="s">
        <v>26</v>
      </c>
      <c r="P18">
        <v>45</v>
      </c>
      <c r="Q18">
        <v>251</v>
      </c>
      <c r="R18" s="2">
        <v>44</v>
      </c>
      <c r="S18">
        <v>7</v>
      </c>
      <c r="T18">
        <v>16</v>
      </c>
      <c r="U18">
        <v>11</v>
      </c>
      <c r="V18">
        <v>26</v>
      </c>
      <c r="W18">
        <v>6265</v>
      </c>
      <c r="X18" s="1">
        <f t="shared" si="0"/>
        <v>7.0231444533120514E-3</v>
      </c>
    </row>
    <row r="19" spans="1:24" x14ac:dyDescent="0.2">
      <c r="A19" t="s">
        <v>25</v>
      </c>
      <c r="B19">
        <v>551</v>
      </c>
      <c r="C19">
        <v>24</v>
      </c>
      <c r="D19">
        <v>2941</v>
      </c>
      <c r="E19">
        <v>1557</v>
      </c>
      <c r="F19">
        <v>377</v>
      </c>
      <c r="G19">
        <v>467</v>
      </c>
      <c r="H19">
        <v>19</v>
      </c>
      <c r="I19">
        <v>12</v>
      </c>
      <c r="J19">
        <v>1</v>
      </c>
      <c r="K19">
        <v>205</v>
      </c>
      <c r="L19">
        <v>82</v>
      </c>
      <c r="M19">
        <v>10</v>
      </c>
      <c r="N19">
        <v>13</v>
      </c>
      <c r="O19">
        <v>0</v>
      </c>
      <c r="P19">
        <v>11</v>
      </c>
      <c r="Q19">
        <v>41</v>
      </c>
      <c r="R19" s="2">
        <v>41</v>
      </c>
      <c r="S19">
        <v>19</v>
      </c>
      <c r="T19">
        <v>16</v>
      </c>
      <c r="U19" t="s">
        <v>26</v>
      </c>
      <c r="V19">
        <v>21</v>
      </c>
      <c r="W19">
        <v>6406</v>
      </c>
      <c r="X19" s="1">
        <f t="shared" si="0"/>
        <v>6.4002497658445208E-3</v>
      </c>
    </row>
    <row r="20" spans="1:24" x14ac:dyDescent="0.2">
      <c r="A20" t="s">
        <v>31</v>
      </c>
      <c r="B20">
        <v>150</v>
      </c>
      <c r="C20">
        <v>12</v>
      </c>
      <c r="D20">
        <v>475</v>
      </c>
      <c r="E20">
        <v>313</v>
      </c>
      <c r="F20">
        <v>102</v>
      </c>
      <c r="G20">
        <v>106</v>
      </c>
      <c r="H20" t="s">
        <v>26</v>
      </c>
      <c r="I20">
        <v>1</v>
      </c>
      <c r="J20" t="s">
        <v>26</v>
      </c>
      <c r="K20">
        <v>56</v>
      </c>
      <c r="L20">
        <v>37</v>
      </c>
      <c r="M20">
        <v>1</v>
      </c>
      <c r="N20">
        <v>3</v>
      </c>
      <c r="O20" t="s">
        <v>26</v>
      </c>
      <c r="P20" t="s">
        <v>26</v>
      </c>
      <c r="Q20">
        <v>3</v>
      </c>
      <c r="R20" s="2">
        <v>8</v>
      </c>
      <c r="S20">
        <v>1</v>
      </c>
      <c r="T20">
        <v>1</v>
      </c>
      <c r="U20">
        <v>0</v>
      </c>
      <c r="V20">
        <v>6</v>
      </c>
      <c r="W20">
        <v>1275</v>
      </c>
      <c r="X20" s="1">
        <f t="shared" si="0"/>
        <v>6.2745098039215684E-3</v>
      </c>
    </row>
    <row r="21" spans="1:24" x14ac:dyDescent="0.2">
      <c r="A21" t="s">
        <v>71</v>
      </c>
      <c r="B21">
        <v>512</v>
      </c>
      <c r="C21">
        <v>46</v>
      </c>
      <c r="D21">
        <v>2019</v>
      </c>
      <c r="E21">
        <v>865</v>
      </c>
      <c r="F21">
        <v>283</v>
      </c>
      <c r="G21">
        <v>289</v>
      </c>
      <c r="H21">
        <v>1</v>
      </c>
      <c r="I21">
        <v>8</v>
      </c>
      <c r="J21">
        <v>1</v>
      </c>
      <c r="K21">
        <v>10</v>
      </c>
      <c r="L21">
        <v>81</v>
      </c>
      <c r="M21">
        <v>2</v>
      </c>
      <c r="N21">
        <v>8</v>
      </c>
      <c r="O21">
        <v>1</v>
      </c>
      <c r="P21">
        <v>5</v>
      </c>
      <c r="Q21">
        <v>20</v>
      </c>
      <c r="R21" s="2">
        <v>24</v>
      </c>
      <c r="S21">
        <v>9</v>
      </c>
      <c r="T21">
        <v>8</v>
      </c>
      <c r="U21">
        <v>1</v>
      </c>
      <c r="V21">
        <v>26</v>
      </c>
      <c r="W21">
        <v>4218</v>
      </c>
      <c r="X21" s="1">
        <f t="shared" si="0"/>
        <v>5.6899004267425323E-3</v>
      </c>
    </row>
    <row r="22" spans="1:24" x14ac:dyDescent="0.2">
      <c r="A22" t="s">
        <v>58</v>
      </c>
      <c r="B22">
        <v>1192</v>
      </c>
      <c r="C22">
        <v>63</v>
      </c>
      <c r="D22">
        <v>2774</v>
      </c>
      <c r="E22">
        <v>1755</v>
      </c>
      <c r="F22">
        <v>493</v>
      </c>
      <c r="G22">
        <v>265</v>
      </c>
      <c r="H22" t="s">
        <v>26</v>
      </c>
      <c r="I22">
        <v>0</v>
      </c>
      <c r="J22" t="s">
        <v>26</v>
      </c>
      <c r="K22">
        <v>159</v>
      </c>
      <c r="L22">
        <v>120</v>
      </c>
      <c r="M22">
        <v>9</v>
      </c>
      <c r="N22">
        <v>9</v>
      </c>
      <c r="O22">
        <v>8</v>
      </c>
      <c r="P22">
        <v>64</v>
      </c>
      <c r="Q22">
        <v>65</v>
      </c>
      <c r="R22" s="2">
        <v>38</v>
      </c>
      <c r="S22">
        <v>12</v>
      </c>
      <c r="T22">
        <v>8</v>
      </c>
      <c r="U22">
        <v>4</v>
      </c>
      <c r="V22">
        <v>22</v>
      </c>
      <c r="W22">
        <v>7059</v>
      </c>
      <c r="X22" s="1">
        <f t="shared" si="0"/>
        <v>5.3831987533644989E-3</v>
      </c>
    </row>
    <row r="23" spans="1:24" x14ac:dyDescent="0.2">
      <c r="A23" t="s">
        <v>28</v>
      </c>
      <c r="B23">
        <v>312</v>
      </c>
      <c r="C23">
        <v>25</v>
      </c>
      <c r="D23">
        <v>1329</v>
      </c>
      <c r="E23">
        <v>781</v>
      </c>
      <c r="F23">
        <v>185</v>
      </c>
      <c r="G23">
        <v>235</v>
      </c>
      <c r="H23" t="s">
        <v>26</v>
      </c>
      <c r="I23">
        <v>5</v>
      </c>
      <c r="J23" t="s">
        <v>26</v>
      </c>
      <c r="K23">
        <v>90</v>
      </c>
      <c r="L23">
        <v>115</v>
      </c>
      <c r="M23">
        <v>11</v>
      </c>
      <c r="N23">
        <v>7</v>
      </c>
      <c r="O23" t="s">
        <v>26</v>
      </c>
      <c r="P23">
        <v>1</v>
      </c>
      <c r="Q23">
        <v>3</v>
      </c>
      <c r="R23" s="2">
        <v>17</v>
      </c>
      <c r="S23" t="s">
        <v>26</v>
      </c>
      <c r="T23">
        <v>4</v>
      </c>
      <c r="U23">
        <v>2</v>
      </c>
      <c r="V23">
        <v>40</v>
      </c>
      <c r="W23">
        <v>3161</v>
      </c>
      <c r="X23" s="1">
        <f t="shared" si="0"/>
        <v>5.3780449224928818E-3</v>
      </c>
    </row>
    <row r="24" spans="1:24" x14ac:dyDescent="0.2">
      <c r="A24" t="s">
        <v>68</v>
      </c>
      <c r="B24">
        <v>308</v>
      </c>
      <c r="C24">
        <v>10</v>
      </c>
      <c r="D24">
        <v>1468</v>
      </c>
      <c r="E24">
        <v>918</v>
      </c>
      <c r="F24">
        <v>448</v>
      </c>
      <c r="G24">
        <v>254</v>
      </c>
      <c r="H24" t="s">
        <v>26</v>
      </c>
      <c r="I24" t="s">
        <v>26</v>
      </c>
      <c r="J24" t="s">
        <v>26</v>
      </c>
      <c r="K24">
        <v>96</v>
      </c>
      <c r="L24">
        <v>18</v>
      </c>
      <c r="M24">
        <v>10</v>
      </c>
      <c r="N24" t="s">
        <v>26</v>
      </c>
      <c r="O24" t="s">
        <v>26</v>
      </c>
      <c r="P24" t="s">
        <v>26</v>
      </c>
      <c r="Q24">
        <v>1</v>
      </c>
      <c r="R24" s="2">
        <v>18</v>
      </c>
      <c r="S24">
        <v>5</v>
      </c>
      <c r="T24">
        <v>6</v>
      </c>
      <c r="U24" t="s">
        <v>26</v>
      </c>
      <c r="V24" t="s">
        <v>26</v>
      </c>
      <c r="W24">
        <v>3562</v>
      </c>
      <c r="X24" s="1">
        <f t="shared" si="0"/>
        <v>5.0533408197641775E-3</v>
      </c>
    </row>
    <row r="25" spans="1:24" x14ac:dyDescent="0.2">
      <c r="A25" t="s">
        <v>3</v>
      </c>
      <c r="B25">
        <v>38947</v>
      </c>
      <c r="C25">
        <v>3575</v>
      </c>
      <c r="D25">
        <v>156940</v>
      </c>
      <c r="E25">
        <v>84659</v>
      </c>
      <c r="F25">
        <v>27857</v>
      </c>
      <c r="G25">
        <v>35115</v>
      </c>
      <c r="H25">
        <v>186</v>
      </c>
      <c r="I25">
        <v>835</v>
      </c>
      <c r="J25">
        <v>212</v>
      </c>
      <c r="K25">
        <v>7038</v>
      </c>
      <c r="L25">
        <v>5300</v>
      </c>
      <c r="M25">
        <v>393</v>
      </c>
      <c r="N25">
        <v>814</v>
      </c>
      <c r="O25">
        <v>69</v>
      </c>
      <c r="P25">
        <v>794</v>
      </c>
      <c r="Q25">
        <v>3350</v>
      </c>
      <c r="R25" s="2">
        <v>1849</v>
      </c>
      <c r="S25">
        <v>780</v>
      </c>
      <c r="T25">
        <v>639</v>
      </c>
      <c r="U25">
        <v>176</v>
      </c>
      <c r="V25">
        <v>1617</v>
      </c>
      <c r="W25">
        <v>371145</v>
      </c>
      <c r="X25" s="1">
        <f t="shared" si="0"/>
        <v>4.9818803971493622E-3</v>
      </c>
    </row>
    <row r="26" spans="1:24" x14ac:dyDescent="0.2">
      <c r="A26" t="s">
        <v>32</v>
      </c>
      <c r="B26">
        <v>210</v>
      </c>
      <c r="C26">
        <v>13</v>
      </c>
      <c r="D26">
        <v>1125</v>
      </c>
      <c r="E26">
        <v>712</v>
      </c>
      <c r="F26">
        <v>133</v>
      </c>
      <c r="G26">
        <v>261</v>
      </c>
      <c r="H26">
        <v>0</v>
      </c>
      <c r="I26">
        <v>7</v>
      </c>
      <c r="J26">
        <v>2</v>
      </c>
      <c r="K26">
        <v>48</v>
      </c>
      <c r="L26">
        <v>18</v>
      </c>
      <c r="M26">
        <v>2</v>
      </c>
      <c r="N26">
        <v>10</v>
      </c>
      <c r="O26" t="s">
        <v>26</v>
      </c>
      <c r="P26" t="s">
        <v>26</v>
      </c>
      <c r="Q26">
        <v>9</v>
      </c>
      <c r="R26" s="2">
        <v>12</v>
      </c>
      <c r="S26">
        <v>8</v>
      </c>
      <c r="T26">
        <v>4</v>
      </c>
      <c r="U26" t="s">
        <v>26</v>
      </c>
      <c r="V26">
        <v>6</v>
      </c>
      <c r="W26">
        <v>2580</v>
      </c>
      <c r="X26" s="1">
        <f t="shared" si="0"/>
        <v>4.6511627906976744E-3</v>
      </c>
    </row>
    <row r="27" spans="1:24" x14ac:dyDescent="0.2">
      <c r="A27" t="s">
        <v>51</v>
      </c>
      <c r="B27">
        <v>207</v>
      </c>
      <c r="C27">
        <v>20</v>
      </c>
      <c r="D27">
        <v>887</v>
      </c>
      <c r="E27">
        <v>455</v>
      </c>
      <c r="F27">
        <v>168</v>
      </c>
      <c r="G27">
        <v>100</v>
      </c>
      <c r="H27">
        <v>0</v>
      </c>
      <c r="I27">
        <v>7</v>
      </c>
      <c r="J27">
        <v>0</v>
      </c>
      <c r="K27">
        <v>36</v>
      </c>
      <c r="L27">
        <v>54</v>
      </c>
      <c r="M27">
        <v>3</v>
      </c>
      <c r="N27">
        <v>5</v>
      </c>
      <c r="O27">
        <v>1</v>
      </c>
      <c r="P27">
        <v>1</v>
      </c>
      <c r="Q27">
        <v>1</v>
      </c>
      <c r="R27" s="2">
        <v>9</v>
      </c>
      <c r="S27">
        <v>5</v>
      </c>
      <c r="T27">
        <v>3</v>
      </c>
      <c r="U27">
        <v>1</v>
      </c>
      <c r="V27">
        <v>5</v>
      </c>
      <c r="W27">
        <v>1970</v>
      </c>
      <c r="X27" s="1">
        <f t="shared" si="0"/>
        <v>4.5685279187817262E-3</v>
      </c>
    </row>
    <row r="28" spans="1:24" x14ac:dyDescent="0.2">
      <c r="A28" t="s">
        <v>59</v>
      </c>
      <c r="B28">
        <v>442</v>
      </c>
      <c r="C28">
        <v>77</v>
      </c>
      <c r="D28">
        <v>2276</v>
      </c>
      <c r="E28">
        <v>1085</v>
      </c>
      <c r="F28">
        <v>301</v>
      </c>
      <c r="G28">
        <v>570</v>
      </c>
      <c r="H28">
        <v>19</v>
      </c>
      <c r="I28">
        <v>12</v>
      </c>
      <c r="J28">
        <v>0</v>
      </c>
      <c r="K28">
        <v>50</v>
      </c>
      <c r="L28">
        <v>44</v>
      </c>
      <c r="M28">
        <v>1</v>
      </c>
      <c r="N28">
        <v>25</v>
      </c>
      <c r="O28" t="s">
        <v>26</v>
      </c>
      <c r="P28" t="s">
        <v>26</v>
      </c>
      <c r="Q28">
        <v>24</v>
      </c>
      <c r="R28" s="2">
        <v>22</v>
      </c>
      <c r="S28">
        <v>9</v>
      </c>
      <c r="T28">
        <v>31</v>
      </c>
      <c r="U28" t="s">
        <v>26</v>
      </c>
      <c r="V28">
        <v>27</v>
      </c>
      <c r="W28">
        <v>5016</v>
      </c>
      <c r="X28" s="1">
        <f t="shared" si="0"/>
        <v>4.3859649122807015E-3</v>
      </c>
    </row>
    <row r="29" spans="1:24" x14ac:dyDescent="0.2">
      <c r="A29" t="s">
        <v>63</v>
      </c>
      <c r="B29">
        <v>169</v>
      </c>
      <c r="C29">
        <v>12</v>
      </c>
      <c r="D29">
        <v>804</v>
      </c>
      <c r="E29">
        <v>486</v>
      </c>
      <c r="F29">
        <v>189</v>
      </c>
      <c r="G29">
        <v>122</v>
      </c>
      <c r="H29">
        <v>1</v>
      </c>
      <c r="I29">
        <v>1</v>
      </c>
      <c r="J29" t="s">
        <v>26</v>
      </c>
      <c r="K29">
        <v>36</v>
      </c>
      <c r="L29">
        <v>20</v>
      </c>
      <c r="M29" t="s">
        <v>26</v>
      </c>
      <c r="N29" t="s">
        <v>26</v>
      </c>
      <c r="O29">
        <v>2</v>
      </c>
      <c r="P29" t="s">
        <v>26</v>
      </c>
      <c r="Q29" t="s">
        <v>26</v>
      </c>
      <c r="R29" s="2">
        <v>8</v>
      </c>
      <c r="S29">
        <v>13</v>
      </c>
      <c r="T29">
        <v>6</v>
      </c>
      <c r="U29" t="s">
        <v>26</v>
      </c>
      <c r="V29">
        <v>8</v>
      </c>
      <c r="W29">
        <v>1875</v>
      </c>
      <c r="X29" s="1">
        <f t="shared" si="0"/>
        <v>4.2666666666666669E-3</v>
      </c>
    </row>
    <row r="30" spans="1:24" x14ac:dyDescent="0.2">
      <c r="A30" t="s">
        <v>36</v>
      </c>
      <c r="B30">
        <v>221</v>
      </c>
      <c r="C30">
        <v>25</v>
      </c>
      <c r="D30">
        <v>1723</v>
      </c>
      <c r="E30">
        <v>599</v>
      </c>
      <c r="F30">
        <v>256</v>
      </c>
      <c r="G30">
        <v>53</v>
      </c>
      <c r="H30" t="s">
        <v>26</v>
      </c>
      <c r="I30">
        <v>2</v>
      </c>
      <c r="J30" t="s">
        <v>26</v>
      </c>
      <c r="K30">
        <v>39</v>
      </c>
      <c r="L30">
        <v>40</v>
      </c>
      <c r="M30">
        <v>17</v>
      </c>
      <c r="N30">
        <v>2</v>
      </c>
      <c r="O30" t="s">
        <v>26</v>
      </c>
      <c r="P30" t="s">
        <v>26</v>
      </c>
      <c r="Q30" t="s">
        <v>26</v>
      </c>
      <c r="R30" s="2">
        <v>12</v>
      </c>
      <c r="S30" t="s">
        <v>26</v>
      </c>
      <c r="T30">
        <v>4</v>
      </c>
      <c r="U30" t="s">
        <v>26</v>
      </c>
      <c r="V30" t="s">
        <v>26</v>
      </c>
      <c r="W30">
        <v>2991</v>
      </c>
      <c r="X30" s="1">
        <f t="shared" si="0"/>
        <v>4.0120361083249749E-3</v>
      </c>
    </row>
    <row r="31" spans="1:24" x14ac:dyDescent="0.2">
      <c r="A31" t="s">
        <v>56</v>
      </c>
      <c r="B31">
        <v>163</v>
      </c>
      <c r="C31" t="s">
        <v>26</v>
      </c>
      <c r="D31">
        <v>1031</v>
      </c>
      <c r="E31">
        <v>301</v>
      </c>
      <c r="F31">
        <v>93</v>
      </c>
      <c r="G31">
        <v>217</v>
      </c>
      <c r="H31" t="s">
        <v>26</v>
      </c>
      <c r="I31">
        <v>2</v>
      </c>
      <c r="J31" t="s">
        <v>26</v>
      </c>
      <c r="K31">
        <v>11</v>
      </c>
      <c r="L31">
        <v>17</v>
      </c>
      <c r="M31" t="s">
        <v>26</v>
      </c>
      <c r="N31">
        <v>6</v>
      </c>
      <c r="O31" t="s">
        <v>26</v>
      </c>
      <c r="P31" t="s">
        <v>26</v>
      </c>
      <c r="Q31">
        <v>2</v>
      </c>
      <c r="R31" s="2">
        <v>7</v>
      </c>
      <c r="S31" t="s">
        <v>26</v>
      </c>
      <c r="T31" t="s">
        <v>26</v>
      </c>
      <c r="U31" t="s">
        <v>26</v>
      </c>
      <c r="V31">
        <v>1</v>
      </c>
      <c r="W31">
        <v>1850</v>
      </c>
      <c r="X31" s="1">
        <f t="shared" si="0"/>
        <v>3.7837837837837837E-3</v>
      </c>
    </row>
    <row r="32" spans="1:24" x14ac:dyDescent="0.2">
      <c r="A32" t="s">
        <v>37</v>
      </c>
      <c r="B32">
        <v>534</v>
      </c>
      <c r="C32">
        <v>42</v>
      </c>
      <c r="D32">
        <v>3593</v>
      </c>
      <c r="E32">
        <v>2087</v>
      </c>
      <c r="F32">
        <v>546</v>
      </c>
      <c r="G32">
        <v>862</v>
      </c>
      <c r="H32">
        <v>1</v>
      </c>
      <c r="I32">
        <v>12</v>
      </c>
      <c r="J32">
        <v>9</v>
      </c>
      <c r="K32">
        <v>123</v>
      </c>
      <c r="L32">
        <v>58</v>
      </c>
      <c r="M32">
        <v>5</v>
      </c>
      <c r="N32">
        <v>13</v>
      </c>
      <c r="O32">
        <v>1</v>
      </c>
      <c r="P32">
        <v>8</v>
      </c>
      <c r="Q32">
        <v>32</v>
      </c>
      <c r="R32" s="2">
        <v>30</v>
      </c>
      <c r="S32">
        <v>26</v>
      </c>
      <c r="T32">
        <v>23</v>
      </c>
      <c r="U32">
        <v>2</v>
      </c>
      <c r="V32">
        <v>34</v>
      </c>
      <c r="W32">
        <v>8039</v>
      </c>
      <c r="X32" s="1">
        <f t="shared" si="0"/>
        <v>3.7318074387361613E-3</v>
      </c>
    </row>
    <row r="33" spans="1:24" x14ac:dyDescent="0.2">
      <c r="A33" t="s">
        <v>67</v>
      </c>
      <c r="B33">
        <v>325</v>
      </c>
      <c r="C33">
        <v>55</v>
      </c>
      <c r="D33">
        <v>1441</v>
      </c>
      <c r="E33">
        <v>571</v>
      </c>
      <c r="F33">
        <v>179</v>
      </c>
      <c r="G33">
        <v>282</v>
      </c>
      <c r="H33">
        <v>1</v>
      </c>
      <c r="I33">
        <v>3</v>
      </c>
      <c r="J33">
        <v>1</v>
      </c>
      <c r="K33">
        <v>20</v>
      </c>
      <c r="L33">
        <v>33</v>
      </c>
      <c r="M33">
        <v>2</v>
      </c>
      <c r="N33">
        <v>2</v>
      </c>
      <c r="O33">
        <v>0</v>
      </c>
      <c r="P33">
        <v>3</v>
      </c>
      <c r="Q33">
        <v>14</v>
      </c>
      <c r="R33" s="2">
        <v>9</v>
      </c>
      <c r="S33">
        <v>6</v>
      </c>
      <c r="T33">
        <v>5</v>
      </c>
      <c r="U33">
        <v>1</v>
      </c>
      <c r="V33">
        <v>13</v>
      </c>
      <c r="W33">
        <v>2967</v>
      </c>
      <c r="X33" s="1">
        <f t="shared" si="0"/>
        <v>3.0333670374115269E-3</v>
      </c>
    </row>
    <row r="34" spans="1:24" x14ac:dyDescent="0.2">
      <c r="A34" t="s">
        <v>42</v>
      </c>
      <c r="B34">
        <v>509</v>
      </c>
      <c r="C34">
        <v>64</v>
      </c>
      <c r="D34">
        <v>2632</v>
      </c>
      <c r="E34">
        <v>1911</v>
      </c>
      <c r="F34">
        <v>335</v>
      </c>
      <c r="G34">
        <v>858</v>
      </c>
      <c r="H34">
        <v>1</v>
      </c>
      <c r="I34">
        <v>6</v>
      </c>
      <c r="J34">
        <v>1</v>
      </c>
      <c r="K34">
        <v>170</v>
      </c>
      <c r="L34">
        <v>87</v>
      </c>
      <c r="M34">
        <v>12</v>
      </c>
      <c r="N34">
        <v>12</v>
      </c>
      <c r="O34">
        <v>2</v>
      </c>
      <c r="P34">
        <v>1</v>
      </c>
      <c r="Q34">
        <v>25</v>
      </c>
      <c r="R34" s="2">
        <v>20</v>
      </c>
      <c r="S34">
        <v>12</v>
      </c>
      <c r="T34">
        <v>13</v>
      </c>
      <c r="U34">
        <v>2</v>
      </c>
      <c r="V34">
        <v>18</v>
      </c>
      <c r="W34">
        <v>6690</v>
      </c>
      <c r="X34" s="1">
        <f t="shared" si="0"/>
        <v>2.9895366218236174E-3</v>
      </c>
    </row>
    <row r="35" spans="1:24" x14ac:dyDescent="0.2">
      <c r="A35" t="s">
        <v>39</v>
      </c>
      <c r="B35">
        <v>413</v>
      </c>
      <c r="C35">
        <v>51</v>
      </c>
      <c r="D35">
        <v>1761</v>
      </c>
      <c r="E35">
        <v>1121</v>
      </c>
      <c r="F35">
        <v>471</v>
      </c>
      <c r="G35">
        <v>371</v>
      </c>
      <c r="H35" t="s">
        <v>26</v>
      </c>
      <c r="I35" t="s">
        <v>26</v>
      </c>
      <c r="J35" t="s">
        <v>26</v>
      </c>
      <c r="K35">
        <v>104</v>
      </c>
      <c r="L35">
        <v>68</v>
      </c>
      <c r="M35">
        <v>1</v>
      </c>
      <c r="N35">
        <v>4</v>
      </c>
      <c r="O35" t="s">
        <v>26</v>
      </c>
      <c r="P35" t="s">
        <v>26</v>
      </c>
      <c r="Q35" t="s">
        <v>26</v>
      </c>
      <c r="R35" s="2">
        <v>13</v>
      </c>
      <c r="S35">
        <v>4</v>
      </c>
      <c r="T35">
        <v>5</v>
      </c>
      <c r="U35" t="s">
        <v>26</v>
      </c>
      <c r="V35">
        <v>10</v>
      </c>
      <c r="W35">
        <v>4397</v>
      </c>
      <c r="X35" s="1">
        <f t="shared" si="0"/>
        <v>2.9565612917898565E-3</v>
      </c>
    </row>
    <row r="36" spans="1:24" x14ac:dyDescent="0.2">
      <c r="A36" t="s">
        <v>27</v>
      </c>
      <c r="B36">
        <v>241</v>
      </c>
      <c r="C36">
        <v>35</v>
      </c>
      <c r="D36">
        <v>1286</v>
      </c>
      <c r="E36">
        <v>617</v>
      </c>
      <c r="F36">
        <v>141</v>
      </c>
      <c r="G36">
        <v>271</v>
      </c>
      <c r="H36">
        <v>2</v>
      </c>
      <c r="I36">
        <v>14</v>
      </c>
      <c r="J36">
        <v>1</v>
      </c>
      <c r="K36">
        <v>57</v>
      </c>
      <c r="L36">
        <v>32</v>
      </c>
      <c r="M36">
        <v>3</v>
      </c>
      <c r="N36">
        <v>7</v>
      </c>
      <c r="O36" t="s">
        <v>26</v>
      </c>
      <c r="P36">
        <v>0</v>
      </c>
      <c r="Q36">
        <v>1</v>
      </c>
      <c r="R36" s="2">
        <v>8</v>
      </c>
      <c r="S36">
        <v>14</v>
      </c>
      <c r="T36">
        <v>5</v>
      </c>
      <c r="U36">
        <v>0</v>
      </c>
      <c r="V36">
        <v>10</v>
      </c>
      <c r="W36">
        <v>2746</v>
      </c>
      <c r="X36" s="1">
        <f t="shared" si="0"/>
        <v>2.9133284777858705E-3</v>
      </c>
    </row>
    <row r="37" spans="1:24" x14ac:dyDescent="0.2">
      <c r="A37" t="s">
        <v>38</v>
      </c>
      <c r="B37">
        <v>430</v>
      </c>
      <c r="C37">
        <v>77</v>
      </c>
      <c r="D37">
        <v>1513</v>
      </c>
      <c r="E37">
        <v>1090</v>
      </c>
      <c r="F37">
        <v>99</v>
      </c>
      <c r="G37">
        <v>230</v>
      </c>
      <c r="H37" t="s">
        <v>26</v>
      </c>
      <c r="I37">
        <v>11</v>
      </c>
      <c r="J37" t="s">
        <v>26</v>
      </c>
      <c r="K37">
        <v>13</v>
      </c>
      <c r="L37">
        <v>63</v>
      </c>
      <c r="M37" t="s">
        <v>26</v>
      </c>
      <c r="N37">
        <v>9</v>
      </c>
      <c r="O37" t="s">
        <v>26</v>
      </c>
      <c r="P37" t="s">
        <v>26</v>
      </c>
      <c r="Q37">
        <v>13</v>
      </c>
      <c r="R37" s="2">
        <v>10</v>
      </c>
      <c r="S37">
        <v>14</v>
      </c>
      <c r="T37">
        <v>7</v>
      </c>
      <c r="U37">
        <v>4</v>
      </c>
      <c r="V37">
        <v>53</v>
      </c>
      <c r="W37">
        <v>3636</v>
      </c>
      <c r="X37" s="1">
        <f t="shared" si="0"/>
        <v>2.7502750275027505E-3</v>
      </c>
    </row>
    <row r="38" spans="1:24" x14ac:dyDescent="0.2">
      <c r="A38" t="s">
        <v>52</v>
      </c>
      <c r="B38">
        <v>378</v>
      </c>
      <c r="C38">
        <v>110</v>
      </c>
      <c r="D38">
        <v>2013</v>
      </c>
      <c r="E38">
        <v>1078</v>
      </c>
      <c r="F38">
        <v>459</v>
      </c>
      <c r="G38">
        <v>431</v>
      </c>
      <c r="H38">
        <v>2</v>
      </c>
      <c r="I38">
        <v>3</v>
      </c>
      <c r="J38" t="s">
        <v>26</v>
      </c>
      <c r="K38">
        <v>103</v>
      </c>
      <c r="L38">
        <v>88</v>
      </c>
      <c r="M38" t="s">
        <v>26</v>
      </c>
      <c r="N38">
        <v>15</v>
      </c>
      <c r="O38" t="s">
        <v>26</v>
      </c>
      <c r="P38" t="s">
        <v>26</v>
      </c>
      <c r="Q38">
        <v>30</v>
      </c>
      <c r="R38" s="2">
        <v>13</v>
      </c>
      <c r="S38">
        <v>18</v>
      </c>
      <c r="T38">
        <v>26</v>
      </c>
      <c r="U38">
        <v>0</v>
      </c>
      <c r="V38">
        <v>6</v>
      </c>
      <c r="W38">
        <v>4772</v>
      </c>
      <c r="X38" s="1">
        <f t="shared" si="0"/>
        <v>2.7242246437552387E-3</v>
      </c>
    </row>
    <row r="39" spans="1:24" x14ac:dyDescent="0.2">
      <c r="A39" t="s">
        <v>29</v>
      </c>
      <c r="B39">
        <v>33</v>
      </c>
      <c r="C39" t="s">
        <v>26</v>
      </c>
      <c r="D39">
        <v>860</v>
      </c>
      <c r="E39">
        <v>389</v>
      </c>
      <c r="F39">
        <v>127</v>
      </c>
      <c r="G39">
        <v>79</v>
      </c>
      <c r="H39" t="s">
        <v>26</v>
      </c>
      <c r="I39" t="s">
        <v>26</v>
      </c>
      <c r="J39" t="s">
        <v>26</v>
      </c>
      <c r="K39">
        <v>53</v>
      </c>
      <c r="L39">
        <v>7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s="2">
        <v>4</v>
      </c>
      <c r="S39">
        <v>4</v>
      </c>
      <c r="T39" t="s">
        <v>26</v>
      </c>
      <c r="U39" t="s">
        <v>26</v>
      </c>
      <c r="V39">
        <v>8</v>
      </c>
      <c r="W39">
        <v>1564</v>
      </c>
      <c r="X39" s="1">
        <f t="shared" si="0"/>
        <v>2.5575447570332483E-3</v>
      </c>
    </row>
    <row r="40" spans="1:24" x14ac:dyDescent="0.2">
      <c r="A40" t="s">
        <v>45</v>
      </c>
      <c r="B40">
        <v>129</v>
      </c>
      <c r="C40">
        <v>22</v>
      </c>
      <c r="D40">
        <v>809</v>
      </c>
      <c r="E40">
        <v>598</v>
      </c>
      <c r="F40">
        <v>162</v>
      </c>
      <c r="G40">
        <v>239</v>
      </c>
      <c r="H40" t="s">
        <v>26</v>
      </c>
      <c r="I40">
        <v>12</v>
      </c>
      <c r="J40" t="s">
        <v>26</v>
      </c>
      <c r="K40">
        <v>72</v>
      </c>
      <c r="L40">
        <v>20</v>
      </c>
      <c r="M40" t="s">
        <v>26</v>
      </c>
      <c r="N40" t="s">
        <v>26</v>
      </c>
      <c r="O40" t="s">
        <v>26</v>
      </c>
      <c r="P40" t="s">
        <v>26</v>
      </c>
      <c r="Q40">
        <v>2</v>
      </c>
      <c r="R40" s="2">
        <v>5</v>
      </c>
      <c r="S40">
        <v>7</v>
      </c>
      <c r="T40" t="s">
        <v>26</v>
      </c>
      <c r="U40" t="s">
        <v>26</v>
      </c>
      <c r="V40">
        <v>9</v>
      </c>
      <c r="W40">
        <v>2086</v>
      </c>
      <c r="X40" s="1">
        <f t="shared" si="0"/>
        <v>2.3969319271332696E-3</v>
      </c>
    </row>
    <row r="41" spans="1:24" x14ac:dyDescent="0.2">
      <c r="A41" t="s">
        <v>78</v>
      </c>
      <c r="B41">
        <v>12338</v>
      </c>
      <c r="C41">
        <v>1495</v>
      </c>
      <c r="D41">
        <v>67894</v>
      </c>
      <c r="E41">
        <v>39057</v>
      </c>
      <c r="F41">
        <v>13104</v>
      </c>
      <c r="G41">
        <v>21810</v>
      </c>
      <c r="H41">
        <v>105</v>
      </c>
      <c r="I41">
        <v>485</v>
      </c>
      <c r="J41">
        <v>149</v>
      </c>
      <c r="K41">
        <v>3230</v>
      </c>
      <c r="L41">
        <v>1301</v>
      </c>
      <c r="M41">
        <v>186</v>
      </c>
      <c r="N41">
        <v>337</v>
      </c>
      <c r="O41">
        <v>39</v>
      </c>
      <c r="P41">
        <v>62</v>
      </c>
      <c r="Q41">
        <v>53</v>
      </c>
      <c r="R41" s="2">
        <v>325</v>
      </c>
      <c r="S41">
        <v>179</v>
      </c>
      <c r="T41">
        <v>196</v>
      </c>
      <c r="U41">
        <v>77</v>
      </c>
      <c r="V41">
        <v>732</v>
      </c>
      <c r="W41">
        <v>163154</v>
      </c>
      <c r="X41" s="1">
        <f t="shared" si="0"/>
        <v>1.9919830344337251E-3</v>
      </c>
    </row>
    <row r="42" spans="1:24" x14ac:dyDescent="0.2">
      <c r="A42" t="s">
        <v>70</v>
      </c>
      <c r="B42">
        <v>184</v>
      </c>
      <c r="C42">
        <v>15</v>
      </c>
      <c r="D42">
        <v>1127</v>
      </c>
      <c r="E42">
        <v>666</v>
      </c>
      <c r="F42">
        <v>162</v>
      </c>
      <c r="G42">
        <v>401</v>
      </c>
      <c r="H42">
        <v>1</v>
      </c>
      <c r="I42">
        <v>4</v>
      </c>
      <c r="J42">
        <v>0</v>
      </c>
      <c r="K42">
        <v>65</v>
      </c>
      <c r="L42">
        <v>61</v>
      </c>
      <c r="M42">
        <v>3</v>
      </c>
      <c r="N42">
        <v>2</v>
      </c>
      <c r="O42">
        <v>1</v>
      </c>
      <c r="P42">
        <v>0</v>
      </c>
      <c r="Q42" t="s">
        <v>26</v>
      </c>
      <c r="R42" s="2">
        <v>5</v>
      </c>
      <c r="S42">
        <v>8</v>
      </c>
      <c r="T42">
        <v>3</v>
      </c>
      <c r="U42">
        <v>0</v>
      </c>
      <c r="V42">
        <v>6</v>
      </c>
      <c r="W42">
        <v>2714</v>
      </c>
      <c r="X42" s="1">
        <f t="shared" si="0"/>
        <v>1.8422991893883567E-3</v>
      </c>
    </row>
    <row r="43" spans="1:24" x14ac:dyDescent="0.2">
      <c r="A43" t="s">
        <v>54</v>
      </c>
      <c r="B43">
        <v>413</v>
      </c>
      <c r="C43">
        <v>11</v>
      </c>
      <c r="D43">
        <v>595</v>
      </c>
      <c r="E43">
        <v>314</v>
      </c>
      <c r="F43">
        <v>117</v>
      </c>
      <c r="G43">
        <v>243</v>
      </c>
      <c r="H43" t="s">
        <v>26</v>
      </c>
      <c r="I43" t="s">
        <v>26</v>
      </c>
      <c r="J43" t="s">
        <v>26</v>
      </c>
      <c r="K43">
        <v>110</v>
      </c>
      <c r="L43">
        <v>29</v>
      </c>
      <c r="M43" t="s">
        <v>26</v>
      </c>
      <c r="N43">
        <v>13</v>
      </c>
      <c r="O43" t="s">
        <v>26</v>
      </c>
      <c r="P43">
        <v>1</v>
      </c>
      <c r="Q43" t="s">
        <v>26</v>
      </c>
      <c r="R43" s="2">
        <v>3</v>
      </c>
      <c r="S43">
        <v>7</v>
      </c>
      <c r="T43">
        <v>3</v>
      </c>
      <c r="U43" t="s">
        <v>26</v>
      </c>
      <c r="V43" t="s">
        <v>26</v>
      </c>
      <c r="W43">
        <v>1858</v>
      </c>
      <c r="X43" s="1">
        <f t="shared" si="0"/>
        <v>1.6146393972012918E-3</v>
      </c>
    </row>
    <row r="44" spans="1:24" x14ac:dyDescent="0.2">
      <c r="A44" t="s">
        <v>53</v>
      </c>
      <c r="B44">
        <v>97</v>
      </c>
      <c r="C44">
        <v>6</v>
      </c>
      <c r="D44">
        <v>1022</v>
      </c>
      <c r="E44">
        <v>307</v>
      </c>
      <c r="F44">
        <v>79</v>
      </c>
      <c r="G44">
        <v>165</v>
      </c>
      <c r="H44" t="s">
        <v>26</v>
      </c>
      <c r="I44" t="s">
        <v>26</v>
      </c>
      <c r="J44" t="s">
        <v>26</v>
      </c>
      <c r="K44">
        <v>75</v>
      </c>
      <c r="L44">
        <v>1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s="2">
        <v>2</v>
      </c>
      <c r="S44">
        <v>14</v>
      </c>
      <c r="T44">
        <v>11</v>
      </c>
      <c r="U44" t="s">
        <v>26</v>
      </c>
      <c r="V44">
        <v>59</v>
      </c>
      <c r="W44">
        <v>1839</v>
      </c>
      <c r="X44" s="1">
        <f t="shared" si="0"/>
        <v>1.0875475802066339E-3</v>
      </c>
    </row>
    <row r="45" spans="1:24" x14ac:dyDescent="0.2">
      <c r="A45" t="s">
        <v>46</v>
      </c>
      <c r="B45">
        <v>263</v>
      </c>
      <c r="C45">
        <v>22</v>
      </c>
      <c r="D45">
        <v>1058</v>
      </c>
      <c r="E45">
        <v>492</v>
      </c>
      <c r="F45">
        <v>108</v>
      </c>
      <c r="G45">
        <v>222</v>
      </c>
      <c r="H45" t="s">
        <v>26</v>
      </c>
      <c r="I45" t="s">
        <v>26</v>
      </c>
      <c r="J45">
        <v>5</v>
      </c>
      <c r="K45">
        <v>47</v>
      </c>
      <c r="L45">
        <v>54</v>
      </c>
      <c r="M45">
        <v>6</v>
      </c>
      <c r="N45">
        <v>11</v>
      </c>
      <c r="O45" t="s">
        <v>26</v>
      </c>
      <c r="P45" t="s">
        <v>26</v>
      </c>
      <c r="Q45" t="s">
        <v>26</v>
      </c>
      <c r="R45" s="2">
        <v>2</v>
      </c>
      <c r="S45" t="s">
        <v>26</v>
      </c>
      <c r="T45">
        <v>10</v>
      </c>
      <c r="U45" t="s">
        <v>26</v>
      </c>
      <c r="V45" t="s">
        <v>26</v>
      </c>
      <c r="W45">
        <v>2298</v>
      </c>
      <c r="X45" s="1">
        <f t="shared" si="0"/>
        <v>8.703220191470844E-4</v>
      </c>
    </row>
    <row r="46" spans="1:24" x14ac:dyDescent="0.2">
      <c r="A46" t="s">
        <v>43</v>
      </c>
      <c r="B46">
        <v>148</v>
      </c>
      <c r="C46">
        <v>21</v>
      </c>
      <c r="D46">
        <v>1054</v>
      </c>
      <c r="E46">
        <v>591</v>
      </c>
      <c r="F46">
        <v>165</v>
      </c>
      <c r="G46">
        <v>174</v>
      </c>
      <c r="H46" t="s">
        <v>26</v>
      </c>
      <c r="I46" t="s">
        <v>26</v>
      </c>
      <c r="J46" t="s">
        <v>26</v>
      </c>
      <c r="K46">
        <v>89</v>
      </c>
      <c r="L46">
        <v>3</v>
      </c>
      <c r="M46">
        <v>4</v>
      </c>
      <c r="N46" t="s">
        <v>26</v>
      </c>
      <c r="O46" t="s">
        <v>26</v>
      </c>
      <c r="P46" t="s">
        <v>26</v>
      </c>
      <c r="Q46" t="s">
        <v>26</v>
      </c>
      <c r="R46" s="2">
        <v>2</v>
      </c>
      <c r="S46">
        <v>11</v>
      </c>
      <c r="T46">
        <v>5</v>
      </c>
      <c r="U46" t="s">
        <v>26</v>
      </c>
      <c r="V46">
        <v>44</v>
      </c>
      <c r="W46">
        <v>2310</v>
      </c>
      <c r="X46" s="1">
        <f t="shared" si="0"/>
        <v>8.658008658008658E-4</v>
      </c>
    </row>
    <row r="47" spans="1:24" x14ac:dyDescent="0.2">
      <c r="A47" t="s">
        <v>66</v>
      </c>
      <c r="B47">
        <v>103</v>
      </c>
      <c r="C47">
        <v>9</v>
      </c>
      <c r="D47">
        <v>534</v>
      </c>
      <c r="E47">
        <v>280</v>
      </c>
      <c r="F47">
        <v>97</v>
      </c>
      <c r="G47">
        <v>66</v>
      </c>
      <c r="H47">
        <v>0</v>
      </c>
      <c r="I47">
        <v>2</v>
      </c>
      <c r="J47" t="s">
        <v>26</v>
      </c>
      <c r="K47">
        <v>60</v>
      </c>
      <c r="L47">
        <v>19</v>
      </c>
      <c r="M47">
        <v>2</v>
      </c>
      <c r="N47">
        <v>1</v>
      </c>
      <c r="O47" t="s">
        <v>26</v>
      </c>
      <c r="P47">
        <v>0</v>
      </c>
      <c r="Q47" t="s">
        <v>26</v>
      </c>
      <c r="R47" s="2">
        <v>1</v>
      </c>
      <c r="S47">
        <v>0</v>
      </c>
      <c r="T47">
        <v>0</v>
      </c>
      <c r="U47">
        <v>0</v>
      </c>
      <c r="V47">
        <v>5</v>
      </c>
      <c r="W47">
        <v>1178</v>
      </c>
      <c r="X47" s="1">
        <f t="shared" si="0"/>
        <v>8.4889643463497452E-4</v>
      </c>
    </row>
    <row r="48" spans="1:24" x14ac:dyDescent="0.2">
      <c r="A48" t="s">
        <v>65</v>
      </c>
      <c r="B48">
        <v>263</v>
      </c>
      <c r="C48">
        <v>11</v>
      </c>
      <c r="D48">
        <v>2079</v>
      </c>
      <c r="E48">
        <v>695</v>
      </c>
      <c r="F48">
        <v>219</v>
      </c>
      <c r="G48">
        <v>400</v>
      </c>
      <c r="H48">
        <v>1</v>
      </c>
      <c r="I48">
        <v>11</v>
      </c>
      <c r="J48" t="s">
        <v>26</v>
      </c>
      <c r="K48">
        <v>7</v>
      </c>
      <c r="L48">
        <v>40</v>
      </c>
      <c r="M48">
        <v>3</v>
      </c>
      <c r="N48">
        <v>11</v>
      </c>
      <c r="O48" t="s">
        <v>26</v>
      </c>
      <c r="P48">
        <v>1</v>
      </c>
      <c r="Q48">
        <v>1</v>
      </c>
      <c r="R48" s="2">
        <v>3</v>
      </c>
      <c r="S48">
        <v>3</v>
      </c>
      <c r="T48">
        <v>3</v>
      </c>
      <c r="U48" t="s">
        <v>26</v>
      </c>
      <c r="V48">
        <v>10</v>
      </c>
      <c r="W48">
        <v>3759</v>
      </c>
      <c r="X48" s="1">
        <f t="shared" si="0"/>
        <v>7.9808459696727857E-4</v>
      </c>
    </row>
    <row r="49" spans="1:24" x14ac:dyDescent="0.2">
      <c r="A49" t="s">
        <v>69</v>
      </c>
      <c r="B49">
        <v>199</v>
      </c>
      <c r="C49">
        <v>5</v>
      </c>
      <c r="D49">
        <v>598</v>
      </c>
      <c r="E49">
        <v>419</v>
      </c>
      <c r="F49">
        <v>179</v>
      </c>
      <c r="G49">
        <v>139</v>
      </c>
      <c r="H49" t="s">
        <v>26</v>
      </c>
      <c r="I49" t="s">
        <v>26</v>
      </c>
      <c r="J49">
        <v>0</v>
      </c>
      <c r="K49">
        <v>3</v>
      </c>
      <c r="L49">
        <v>4</v>
      </c>
      <c r="M49" t="s">
        <v>26</v>
      </c>
      <c r="N49">
        <v>0</v>
      </c>
      <c r="O49" t="s">
        <v>26</v>
      </c>
      <c r="P49">
        <v>5</v>
      </c>
      <c r="Q49">
        <v>18</v>
      </c>
      <c r="R49" s="2">
        <v>1</v>
      </c>
      <c r="S49">
        <v>5</v>
      </c>
      <c r="T49">
        <v>3</v>
      </c>
      <c r="U49" t="s">
        <v>26</v>
      </c>
      <c r="V49">
        <v>23</v>
      </c>
      <c r="W49">
        <v>1604</v>
      </c>
      <c r="X49" s="1">
        <f t="shared" si="0"/>
        <v>6.2344139650872816E-4</v>
      </c>
    </row>
    <row r="50" spans="1:24" x14ac:dyDescent="0.2">
      <c r="A50" t="s">
        <v>35</v>
      </c>
      <c r="B50">
        <v>308</v>
      </c>
      <c r="C50">
        <v>11</v>
      </c>
      <c r="D50">
        <v>1027</v>
      </c>
      <c r="E50">
        <v>693</v>
      </c>
      <c r="F50">
        <v>293</v>
      </c>
      <c r="G50">
        <v>162</v>
      </c>
      <c r="H50" t="s">
        <v>26</v>
      </c>
      <c r="I50" t="s">
        <v>26</v>
      </c>
      <c r="J50" t="s">
        <v>26</v>
      </c>
      <c r="K50">
        <v>109</v>
      </c>
      <c r="L50">
        <v>91</v>
      </c>
      <c r="M50">
        <v>1</v>
      </c>
      <c r="N50" t="s">
        <v>26</v>
      </c>
      <c r="O50" t="s">
        <v>26</v>
      </c>
      <c r="P50">
        <v>2</v>
      </c>
      <c r="Q50">
        <v>2</v>
      </c>
      <c r="R50" s="2">
        <v>0</v>
      </c>
      <c r="S50">
        <v>17</v>
      </c>
      <c r="T50">
        <v>1</v>
      </c>
      <c r="U50" t="s">
        <v>26</v>
      </c>
      <c r="V50">
        <v>8</v>
      </c>
      <c r="W50">
        <v>2726</v>
      </c>
      <c r="X50" s="1">
        <f t="shared" si="0"/>
        <v>0</v>
      </c>
    </row>
    <row r="51" spans="1:24" x14ac:dyDescent="0.2">
      <c r="A51" t="s">
        <v>62</v>
      </c>
      <c r="B51">
        <v>182</v>
      </c>
      <c r="C51">
        <v>30</v>
      </c>
      <c r="D51">
        <v>827</v>
      </c>
      <c r="E51">
        <v>409</v>
      </c>
      <c r="F51">
        <v>151</v>
      </c>
      <c r="G51">
        <v>69</v>
      </c>
      <c r="H51" t="s">
        <v>26</v>
      </c>
      <c r="I51">
        <v>6</v>
      </c>
      <c r="J51" t="s">
        <v>26</v>
      </c>
      <c r="K51">
        <v>40</v>
      </c>
      <c r="L51">
        <v>21</v>
      </c>
      <c r="M51" t="s">
        <v>26</v>
      </c>
      <c r="N51">
        <v>1</v>
      </c>
      <c r="O51" t="s">
        <v>26</v>
      </c>
      <c r="P51">
        <v>1</v>
      </c>
      <c r="Q51">
        <v>1</v>
      </c>
      <c r="R51" s="2">
        <v>0</v>
      </c>
      <c r="S51" t="s">
        <v>26</v>
      </c>
      <c r="T51">
        <v>1</v>
      </c>
      <c r="U51">
        <v>0</v>
      </c>
      <c r="V51">
        <v>1</v>
      </c>
      <c r="W51">
        <v>1740</v>
      </c>
      <c r="X51" s="1">
        <f t="shared" si="0"/>
        <v>0</v>
      </c>
    </row>
    <row r="52" spans="1:24" x14ac:dyDescent="0.2">
      <c r="A52" t="s">
        <v>40</v>
      </c>
      <c r="B52">
        <v>185</v>
      </c>
      <c r="C52">
        <v>14</v>
      </c>
      <c r="D52">
        <v>590</v>
      </c>
      <c r="E52">
        <v>306</v>
      </c>
      <c r="F52">
        <v>176</v>
      </c>
      <c r="G52">
        <v>95</v>
      </c>
      <c r="H52">
        <v>3</v>
      </c>
      <c r="I52" t="s">
        <v>26</v>
      </c>
      <c r="J52" t="s">
        <v>26</v>
      </c>
      <c r="K52">
        <v>14</v>
      </c>
      <c r="L52">
        <v>4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s="2" t="s">
        <v>26</v>
      </c>
      <c r="S52" t="s">
        <v>26</v>
      </c>
      <c r="T52" t="s">
        <v>26</v>
      </c>
      <c r="U52" t="s">
        <v>26</v>
      </c>
      <c r="V52" t="s">
        <v>26</v>
      </c>
      <c r="W52">
        <v>1388</v>
      </c>
      <c r="X52" s="1"/>
    </row>
    <row r="53" spans="1:24" x14ac:dyDescent="0.2">
      <c r="A53" t="s">
        <v>41</v>
      </c>
      <c r="B53">
        <v>125</v>
      </c>
      <c r="C53">
        <v>8</v>
      </c>
      <c r="D53">
        <v>710</v>
      </c>
      <c r="E53">
        <v>296</v>
      </c>
      <c r="F53">
        <v>165</v>
      </c>
      <c r="G53">
        <v>84</v>
      </c>
      <c r="H53" t="s">
        <v>26</v>
      </c>
      <c r="I53" t="s">
        <v>26</v>
      </c>
      <c r="J53" t="s">
        <v>26</v>
      </c>
      <c r="K53">
        <v>37</v>
      </c>
      <c r="L53">
        <v>13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s="2" t="s">
        <v>26</v>
      </c>
      <c r="S53" t="s">
        <v>26</v>
      </c>
      <c r="T53" t="s">
        <v>26</v>
      </c>
      <c r="U53" t="s">
        <v>26</v>
      </c>
      <c r="V53" t="s">
        <v>26</v>
      </c>
      <c r="W53">
        <v>1438</v>
      </c>
      <c r="X53" s="1"/>
    </row>
    <row r="54" spans="1:24" x14ac:dyDescent="0.2">
      <c r="A54" t="s">
        <v>49</v>
      </c>
      <c r="B54">
        <v>157</v>
      </c>
      <c r="C54" t="s">
        <v>26</v>
      </c>
      <c r="D54">
        <v>578</v>
      </c>
      <c r="E54">
        <v>393</v>
      </c>
      <c r="F54">
        <v>119</v>
      </c>
      <c r="G54">
        <v>129</v>
      </c>
      <c r="H54" t="s">
        <v>26</v>
      </c>
      <c r="I54" t="s">
        <v>26</v>
      </c>
      <c r="J54" t="s">
        <v>26</v>
      </c>
      <c r="K54">
        <v>43</v>
      </c>
      <c r="L54">
        <v>20</v>
      </c>
      <c r="M54" t="s">
        <v>26</v>
      </c>
      <c r="N54">
        <v>2</v>
      </c>
      <c r="O54" t="s">
        <v>26</v>
      </c>
      <c r="P54" t="s">
        <v>26</v>
      </c>
      <c r="Q54" t="s">
        <v>26</v>
      </c>
      <c r="R54" s="2" t="s">
        <v>26</v>
      </c>
      <c r="S54">
        <v>1</v>
      </c>
      <c r="T54">
        <v>4</v>
      </c>
      <c r="U54" t="s">
        <v>26</v>
      </c>
      <c r="V54">
        <v>56</v>
      </c>
      <c r="W54">
        <v>1502</v>
      </c>
      <c r="X54" s="1"/>
    </row>
    <row r="55" spans="1:24" x14ac:dyDescent="0.2">
      <c r="A55" t="s">
        <v>57</v>
      </c>
      <c r="B55">
        <v>141</v>
      </c>
      <c r="C55">
        <v>45</v>
      </c>
      <c r="D55">
        <v>1570</v>
      </c>
      <c r="E55">
        <v>626</v>
      </c>
      <c r="F55">
        <v>335</v>
      </c>
      <c r="G55">
        <v>107</v>
      </c>
      <c r="H55">
        <v>13</v>
      </c>
      <c r="I55" t="s">
        <v>26</v>
      </c>
      <c r="J55" t="s">
        <v>26</v>
      </c>
      <c r="K55">
        <v>56</v>
      </c>
      <c r="L55">
        <v>4</v>
      </c>
      <c r="M55" t="s">
        <v>26</v>
      </c>
      <c r="N55" t="s">
        <v>26</v>
      </c>
      <c r="O55" t="s">
        <v>26</v>
      </c>
      <c r="P55" t="s">
        <v>26</v>
      </c>
      <c r="Q55">
        <v>5</v>
      </c>
      <c r="R55" s="2" t="s">
        <v>26</v>
      </c>
      <c r="S55" t="s">
        <v>26</v>
      </c>
      <c r="T55" t="s">
        <v>26</v>
      </c>
      <c r="U55" t="s">
        <v>26</v>
      </c>
      <c r="V55">
        <v>14</v>
      </c>
      <c r="W55">
        <v>2917</v>
      </c>
      <c r="X55" s="1"/>
    </row>
    <row r="56" spans="1:24" x14ac:dyDescent="0.2">
      <c r="A56" t="s">
        <v>61</v>
      </c>
      <c r="B56">
        <v>407</v>
      </c>
      <c r="C56">
        <v>76</v>
      </c>
      <c r="D56">
        <v>1220</v>
      </c>
      <c r="E56">
        <v>631</v>
      </c>
      <c r="F56">
        <v>289</v>
      </c>
      <c r="G56">
        <v>221</v>
      </c>
      <c r="H56" t="s">
        <v>26</v>
      </c>
      <c r="I56">
        <v>8</v>
      </c>
      <c r="J56" t="s">
        <v>26</v>
      </c>
      <c r="K56">
        <v>21</v>
      </c>
      <c r="L56">
        <v>81</v>
      </c>
      <c r="M56">
        <v>4</v>
      </c>
      <c r="N56">
        <v>1</v>
      </c>
      <c r="O56" t="s">
        <v>26</v>
      </c>
      <c r="P56" t="s">
        <v>26</v>
      </c>
      <c r="Q56">
        <v>27</v>
      </c>
      <c r="R56" s="2" t="s">
        <v>26</v>
      </c>
      <c r="S56">
        <v>58</v>
      </c>
      <c r="T56">
        <v>1</v>
      </c>
      <c r="U56">
        <v>12</v>
      </c>
      <c r="V56">
        <v>29</v>
      </c>
      <c r="W56">
        <v>3085</v>
      </c>
      <c r="X56" s="1"/>
    </row>
    <row r="57" spans="1:24" x14ac:dyDescent="0.2">
      <c r="A57" t="s">
        <v>76</v>
      </c>
      <c r="B57">
        <v>141</v>
      </c>
      <c r="C57">
        <v>7</v>
      </c>
      <c r="D57">
        <v>1056</v>
      </c>
      <c r="E57">
        <v>420</v>
      </c>
      <c r="F57">
        <v>229</v>
      </c>
      <c r="G57">
        <v>115</v>
      </c>
      <c r="H57" t="s">
        <v>26</v>
      </c>
      <c r="I57">
        <v>2</v>
      </c>
      <c r="J57">
        <v>1</v>
      </c>
      <c r="K57">
        <v>97</v>
      </c>
      <c r="L57">
        <v>14</v>
      </c>
      <c r="M57" t="s">
        <v>26</v>
      </c>
      <c r="N57" t="s">
        <v>26</v>
      </c>
      <c r="O57" t="s">
        <v>26</v>
      </c>
      <c r="P57" t="s">
        <v>26</v>
      </c>
      <c r="Q57">
        <v>7</v>
      </c>
      <c r="R57" s="2" t="s">
        <v>26</v>
      </c>
      <c r="S57">
        <v>0</v>
      </c>
      <c r="T57">
        <v>10</v>
      </c>
      <c r="U57">
        <v>2</v>
      </c>
      <c r="V57">
        <v>9</v>
      </c>
      <c r="W57">
        <v>2111</v>
      </c>
      <c r="X57" s="1"/>
    </row>
    <row r="59" spans="1:24" x14ac:dyDescent="0.2">
      <c r="A59" t="s">
        <v>0</v>
      </c>
      <c r="B59" t="s">
        <v>79</v>
      </c>
    </row>
    <row r="60" spans="1:24" x14ac:dyDescent="0.2">
      <c r="B60" t="s">
        <v>2</v>
      </c>
      <c r="W60" t="s">
        <v>3</v>
      </c>
    </row>
    <row r="61" spans="1:24" x14ac:dyDescent="0.2">
      <c r="B61" t="s">
        <v>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H61" t="s">
        <v>10</v>
      </c>
      <c r="I61" t="s">
        <v>11</v>
      </c>
      <c r="J61" t="s">
        <v>12</v>
      </c>
      <c r="K61" t="s">
        <v>13</v>
      </c>
      <c r="L61" t="s">
        <v>14</v>
      </c>
      <c r="M61" t="s">
        <v>15</v>
      </c>
      <c r="N61" t="s">
        <v>16</v>
      </c>
      <c r="O61" t="s">
        <v>17</v>
      </c>
      <c r="P61" t="s">
        <v>18</v>
      </c>
      <c r="Q61" t="s">
        <v>19</v>
      </c>
      <c r="R61" s="2" t="s">
        <v>20</v>
      </c>
      <c r="S61" t="s">
        <v>21</v>
      </c>
      <c r="T61" t="s">
        <v>22</v>
      </c>
      <c r="U61" t="s">
        <v>23</v>
      </c>
      <c r="V61" t="s">
        <v>24</v>
      </c>
    </row>
    <row r="62" spans="1:24" x14ac:dyDescent="0.2">
      <c r="A62" t="s">
        <v>25</v>
      </c>
      <c r="B62">
        <v>1577</v>
      </c>
      <c r="C62">
        <v>79</v>
      </c>
      <c r="D62">
        <v>8907</v>
      </c>
      <c r="E62">
        <v>5046</v>
      </c>
      <c r="F62">
        <v>1100</v>
      </c>
      <c r="G62">
        <v>1733</v>
      </c>
      <c r="H62">
        <v>45</v>
      </c>
      <c r="I62">
        <v>34</v>
      </c>
      <c r="J62">
        <v>16</v>
      </c>
      <c r="K62">
        <v>488</v>
      </c>
      <c r="L62">
        <v>157</v>
      </c>
      <c r="M62">
        <v>22</v>
      </c>
      <c r="N62">
        <v>46</v>
      </c>
      <c r="O62">
        <v>2</v>
      </c>
      <c r="P62">
        <v>24</v>
      </c>
      <c r="Q62">
        <v>127</v>
      </c>
      <c r="R62" s="2">
        <v>112</v>
      </c>
      <c r="S62">
        <v>50</v>
      </c>
      <c r="T62">
        <v>52</v>
      </c>
      <c r="U62" t="s">
        <v>26</v>
      </c>
      <c r="V62">
        <v>65</v>
      </c>
      <c r="W62">
        <v>19682</v>
      </c>
    </row>
    <row r="63" spans="1:24" x14ac:dyDescent="0.2">
      <c r="A63" t="s">
        <v>27</v>
      </c>
      <c r="B63">
        <v>1534</v>
      </c>
      <c r="C63">
        <v>150</v>
      </c>
      <c r="D63">
        <v>7421</v>
      </c>
      <c r="E63">
        <v>3884</v>
      </c>
      <c r="F63">
        <v>863</v>
      </c>
      <c r="G63">
        <v>1639</v>
      </c>
      <c r="H63">
        <v>20</v>
      </c>
      <c r="I63">
        <v>64</v>
      </c>
      <c r="J63">
        <v>8</v>
      </c>
      <c r="K63">
        <v>231</v>
      </c>
      <c r="L63">
        <v>135</v>
      </c>
      <c r="M63">
        <v>9</v>
      </c>
      <c r="N63">
        <v>33</v>
      </c>
      <c r="O63" t="s">
        <v>26</v>
      </c>
      <c r="P63">
        <v>4</v>
      </c>
      <c r="Q63">
        <v>8</v>
      </c>
      <c r="R63" s="2">
        <v>47</v>
      </c>
      <c r="S63">
        <v>78</v>
      </c>
      <c r="T63">
        <v>35</v>
      </c>
      <c r="U63">
        <v>6</v>
      </c>
      <c r="V63">
        <v>36</v>
      </c>
      <c r="W63">
        <v>16205</v>
      </c>
    </row>
    <row r="64" spans="1:24" x14ac:dyDescent="0.2">
      <c r="A64" t="s">
        <v>28</v>
      </c>
      <c r="B64">
        <v>256</v>
      </c>
      <c r="C64">
        <v>23</v>
      </c>
      <c r="D64">
        <v>1194</v>
      </c>
      <c r="E64">
        <v>761</v>
      </c>
      <c r="F64">
        <v>172</v>
      </c>
      <c r="G64">
        <v>217</v>
      </c>
      <c r="H64" t="s">
        <v>26</v>
      </c>
      <c r="I64">
        <v>4</v>
      </c>
      <c r="J64" t="s">
        <v>26</v>
      </c>
      <c r="K64">
        <v>72</v>
      </c>
      <c r="L64">
        <v>44</v>
      </c>
      <c r="M64">
        <v>3</v>
      </c>
      <c r="N64">
        <v>6</v>
      </c>
      <c r="O64" t="s">
        <v>26</v>
      </c>
      <c r="P64">
        <v>1</v>
      </c>
      <c r="Q64">
        <v>7</v>
      </c>
      <c r="R64" s="2">
        <v>12</v>
      </c>
      <c r="S64" t="s">
        <v>26</v>
      </c>
      <c r="T64">
        <v>7</v>
      </c>
      <c r="U64">
        <v>2</v>
      </c>
      <c r="V64">
        <v>12</v>
      </c>
      <c r="W64">
        <v>2793</v>
      </c>
    </row>
    <row r="65" spans="1:23" x14ac:dyDescent="0.2">
      <c r="A65" t="s">
        <v>29</v>
      </c>
      <c r="B65">
        <v>11</v>
      </c>
      <c r="C65" t="s">
        <v>26</v>
      </c>
      <c r="D65">
        <v>330</v>
      </c>
      <c r="E65">
        <v>162</v>
      </c>
      <c r="F65">
        <v>47</v>
      </c>
      <c r="G65">
        <v>26</v>
      </c>
      <c r="H65" t="s">
        <v>26</v>
      </c>
      <c r="I65" t="s">
        <v>26</v>
      </c>
      <c r="J65" t="s">
        <v>26</v>
      </c>
      <c r="K65">
        <v>12</v>
      </c>
      <c r="L65">
        <v>4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s="2">
        <v>2</v>
      </c>
      <c r="S65">
        <v>5</v>
      </c>
      <c r="T65" t="s">
        <v>26</v>
      </c>
      <c r="U65" t="s">
        <v>26</v>
      </c>
      <c r="V65">
        <v>5</v>
      </c>
      <c r="W65">
        <v>604</v>
      </c>
    </row>
    <row r="66" spans="1:23" x14ac:dyDescent="0.2">
      <c r="A66" t="s">
        <v>30</v>
      </c>
      <c r="B66">
        <v>496</v>
      </c>
      <c r="C66">
        <v>52</v>
      </c>
      <c r="D66">
        <v>1268</v>
      </c>
      <c r="E66">
        <v>629</v>
      </c>
      <c r="F66">
        <v>144</v>
      </c>
      <c r="G66">
        <v>160</v>
      </c>
      <c r="H66" t="s">
        <v>26</v>
      </c>
      <c r="I66">
        <v>2</v>
      </c>
      <c r="J66" t="s">
        <v>26</v>
      </c>
      <c r="K66">
        <v>66</v>
      </c>
      <c r="L66">
        <v>36</v>
      </c>
      <c r="M66">
        <v>4</v>
      </c>
      <c r="N66">
        <v>8</v>
      </c>
      <c r="O66" t="s">
        <v>26</v>
      </c>
      <c r="P66">
        <v>24</v>
      </c>
      <c r="Q66">
        <v>96</v>
      </c>
      <c r="R66" s="2">
        <v>19</v>
      </c>
      <c r="S66">
        <v>4</v>
      </c>
      <c r="T66">
        <v>8</v>
      </c>
      <c r="U66">
        <v>6</v>
      </c>
      <c r="V66">
        <v>8</v>
      </c>
      <c r="W66">
        <v>3030</v>
      </c>
    </row>
    <row r="67" spans="1:23" x14ac:dyDescent="0.2">
      <c r="A67" t="s">
        <v>31</v>
      </c>
      <c r="B67">
        <v>449</v>
      </c>
      <c r="C67">
        <v>59</v>
      </c>
      <c r="D67">
        <v>2582</v>
      </c>
      <c r="E67">
        <v>1816</v>
      </c>
      <c r="F67">
        <v>433</v>
      </c>
      <c r="G67">
        <v>451</v>
      </c>
      <c r="H67" t="s">
        <v>26</v>
      </c>
      <c r="I67">
        <v>10</v>
      </c>
      <c r="J67" t="s">
        <v>26</v>
      </c>
      <c r="K67">
        <v>110</v>
      </c>
      <c r="L67">
        <v>67</v>
      </c>
      <c r="M67">
        <v>5</v>
      </c>
      <c r="N67">
        <v>21</v>
      </c>
      <c r="O67" t="s">
        <v>26</v>
      </c>
      <c r="P67" t="s">
        <v>26</v>
      </c>
      <c r="Q67">
        <v>17</v>
      </c>
      <c r="R67" s="2">
        <v>24</v>
      </c>
      <c r="S67">
        <v>2</v>
      </c>
      <c r="T67">
        <v>12</v>
      </c>
      <c r="U67">
        <v>1</v>
      </c>
      <c r="V67">
        <v>17</v>
      </c>
      <c r="W67">
        <v>6076</v>
      </c>
    </row>
    <row r="68" spans="1:23" x14ac:dyDescent="0.2">
      <c r="A68" t="s">
        <v>32</v>
      </c>
      <c r="B68">
        <v>444</v>
      </c>
      <c r="C68">
        <v>34</v>
      </c>
      <c r="D68">
        <v>2748</v>
      </c>
      <c r="E68">
        <v>1645</v>
      </c>
      <c r="F68">
        <v>333</v>
      </c>
      <c r="G68">
        <v>722</v>
      </c>
      <c r="H68">
        <v>2</v>
      </c>
      <c r="I68">
        <v>9</v>
      </c>
      <c r="J68">
        <v>4</v>
      </c>
      <c r="K68">
        <v>98</v>
      </c>
      <c r="L68">
        <v>25</v>
      </c>
      <c r="M68">
        <v>3</v>
      </c>
      <c r="N68">
        <v>19</v>
      </c>
      <c r="O68" t="s">
        <v>26</v>
      </c>
      <c r="P68" t="s">
        <v>26</v>
      </c>
      <c r="Q68">
        <v>17</v>
      </c>
      <c r="R68" s="2">
        <v>23</v>
      </c>
      <c r="S68">
        <v>19</v>
      </c>
      <c r="T68">
        <v>11</v>
      </c>
      <c r="U68" t="s">
        <v>26</v>
      </c>
      <c r="V68">
        <v>12</v>
      </c>
      <c r="W68">
        <v>6168</v>
      </c>
    </row>
    <row r="69" spans="1:23" x14ac:dyDescent="0.2">
      <c r="A69" t="s">
        <v>33</v>
      </c>
      <c r="B69">
        <v>813</v>
      </c>
      <c r="C69">
        <v>79</v>
      </c>
      <c r="D69">
        <v>2814</v>
      </c>
      <c r="E69">
        <v>1724</v>
      </c>
      <c r="F69">
        <v>694</v>
      </c>
      <c r="G69">
        <v>339</v>
      </c>
      <c r="H69" t="s">
        <v>26</v>
      </c>
      <c r="I69">
        <v>28</v>
      </c>
      <c r="J69">
        <v>10</v>
      </c>
      <c r="K69">
        <v>85</v>
      </c>
      <c r="L69">
        <v>73</v>
      </c>
      <c r="M69">
        <v>1</v>
      </c>
      <c r="N69">
        <v>20</v>
      </c>
      <c r="O69" t="s">
        <v>26</v>
      </c>
      <c r="P69">
        <v>72</v>
      </c>
      <c r="Q69">
        <v>109</v>
      </c>
      <c r="R69" s="2">
        <v>48</v>
      </c>
      <c r="S69" t="s">
        <v>26</v>
      </c>
      <c r="T69">
        <v>20</v>
      </c>
      <c r="U69" t="s">
        <v>26</v>
      </c>
      <c r="V69">
        <v>26</v>
      </c>
      <c r="W69">
        <v>6955</v>
      </c>
    </row>
    <row r="70" spans="1:23" x14ac:dyDescent="0.2">
      <c r="A70" t="s">
        <v>34</v>
      </c>
      <c r="B70">
        <v>74</v>
      </c>
      <c r="C70">
        <v>2</v>
      </c>
      <c r="D70">
        <v>625</v>
      </c>
      <c r="E70">
        <v>359</v>
      </c>
      <c r="F70">
        <v>114</v>
      </c>
      <c r="G70">
        <v>113</v>
      </c>
      <c r="H70" t="s">
        <v>26</v>
      </c>
      <c r="I70" t="s">
        <v>26</v>
      </c>
      <c r="J70" t="s">
        <v>26</v>
      </c>
      <c r="K70">
        <v>18</v>
      </c>
      <c r="L70">
        <v>4</v>
      </c>
      <c r="M70" t="s">
        <v>26</v>
      </c>
      <c r="N70" t="s">
        <v>26</v>
      </c>
      <c r="O70" t="s">
        <v>26</v>
      </c>
      <c r="P70" t="s">
        <v>26</v>
      </c>
      <c r="Q70" t="s">
        <v>26</v>
      </c>
      <c r="R70" s="2">
        <v>14</v>
      </c>
      <c r="S70" t="s">
        <v>26</v>
      </c>
      <c r="T70">
        <v>3</v>
      </c>
      <c r="U70" t="s">
        <v>26</v>
      </c>
      <c r="V70" t="s">
        <v>26</v>
      </c>
      <c r="W70">
        <v>1326</v>
      </c>
    </row>
    <row r="71" spans="1:23" x14ac:dyDescent="0.2">
      <c r="A71" t="s">
        <v>35</v>
      </c>
      <c r="B71">
        <v>143</v>
      </c>
      <c r="C71">
        <v>7</v>
      </c>
      <c r="D71">
        <v>633</v>
      </c>
      <c r="E71">
        <v>342</v>
      </c>
      <c r="F71">
        <v>127</v>
      </c>
      <c r="G71">
        <v>72</v>
      </c>
      <c r="H71" t="s">
        <v>26</v>
      </c>
      <c r="I71" t="s">
        <v>26</v>
      </c>
      <c r="J71" t="s">
        <v>26</v>
      </c>
      <c r="K71">
        <v>37</v>
      </c>
      <c r="L71">
        <v>23</v>
      </c>
      <c r="M71">
        <v>1</v>
      </c>
      <c r="N71" t="s">
        <v>26</v>
      </c>
      <c r="O71" t="s">
        <v>26</v>
      </c>
      <c r="P71">
        <v>1</v>
      </c>
      <c r="Q71">
        <v>2</v>
      </c>
      <c r="R71" s="2">
        <v>1</v>
      </c>
      <c r="S71">
        <v>15</v>
      </c>
      <c r="T71">
        <v>1</v>
      </c>
      <c r="U71" t="s">
        <v>26</v>
      </c>
      <c r="V71">
        <v>4</v>
      </c>
      <c r="W71">
        <v>1409</v>
      </c>
    </row>
    <row r="72" spans="1:23" x14ac:dyDescent="0.2">
      <c r="A72" t="s">
        <v>36</v>
      </c>
      <c r="B72">
        <v>100</v>
      </c>
      <c r="C72">
        <v>15</v>
      </c>
      <c r="D72">
        <v>833</v>
      </c>
      <c r="E72">
        <v>322</v>
      </c>
      <c r="F72">
        <v>119</v>
      </c>
      <c r="G72">
        <v>35</v>
      </c>
      <c r="H72" t="s">
        <v>26</v>
      </c>
      <c r="I72">
        <v>2</v>
      </c>
      <c r="J72" t="s">
        <v>26</v>
      </c>
      <c r="K72">
        <v>17</v>
      </c>
      <c r="L72">
        <v>9</v>
      </c>
      <c r="M72">
        <v>4</v>
      </c>
      <c r="N72">
        <v>2</v>
      </c>
      <c r="O72" t="s">
        <v>26</v>
      </c>
      <c r="P72" t="s">
        <v>26</v>
      </c>
      <c r="Q72" t="s">
        <v>26</v>
      </c>
      <c r="R72" s="2">
        <v>2</v>
      </c>
      <c r="S72" t="s">
        <v>26</v>
      </c>
      <c r="T72">
        <v>1</v>
      </c>
      <c r="U72" t="s">
        <v>26</v>
      </c>
      <c r="V72" t="s">
        <v>26</v>
      </c>
      <c r="W72">
        <v>1461</v>
      </c>
    </row>
    <row r="73" spans="1:23" x14ac:dyDescent="0.2">
      <c r="A73" t="s">
        <v>37</v>
      </c>
      <c r="B73">
        <v>4308</v>
      </c>
      <c r="C73">
        <v>296</v>
      </c>
      <c r="D73">
        <v>28891</v>
      </c>
      <c r="E73">
        <v>18797</v>
      </c>
      <c r="F73">
        <v>3719</v>
      </c>
      <c r="G73">
        <v>7973</v>
      </c>
      <c r="H73">
        <v>43</v>
      </c>
      <c r="I73">
        <v>113</v>
      </c>
      <c r="J73">
        <v>46</v>
      </c>
      <c r="K73">
        <v>752</v>
      </c>
      <c r="L73">
        <v>234</v>
      </c>
      <c r="M73">
        <v>28</v>
      </c>
      <c r="N73">
        <v>100</v>
      </c>
      <c r="O73">
        <v>4</v>
      </c>
      <c r="P73">
        <v>73</v>
      </c>
      <c r="Q73">
        <v>196</v>
      </c>
      <c r="R73" s="2">
        <v>223</v>
      </c>
      <c r="S73">
        <v>300</v>
      </c>
      <c r="T73">
        <v>241</v>
      </c>
      <c r="U73">
        <v>11</v>
      </c>
      <c r="V73">
        <v>216</v>
      </c>
      <c r="W73">
        <v>66564</v>
      </c>
    </row>
    <row r="74" spans="1:23" x14ac:dyDescent="0.2">
      <c r="A74" t="s">
        <v>38</v>
      </c>
      <c r="B74">
        <v>233</v>
      </c>
      <c r="C74">
        <v>47</v>
      </c>
      <c r="D74">
        <v>829</v>
      </c>
      <c r="E74">
        <v>678</v>
      </c>
      <c r="F74">
        <v>70</v>
      </c>
      <c r="G74">
        <v>98</v>
      </c>
      <c r="H74" t="s">
        <v>26</v>
      </c>
      <c r="I74">
        <v>4</v>
      </c>
      <c r="J74" t="s">
        <v>26</v>
      </c>
      <c r="K74">
        <v>9</v>
      </c>
      <c r="L74">
        <v>19</v>
      </c>
      <c r="M74" t="s">
        <v>26</v>
      </c>
      <c r="N74">
        <v>2</v>
      </c>
      <c r="O74" t="s">
        <v>26</v>
      </c>
      <c r="P74" t="s">
        <v>26</v>
      </c>
      <c r="Q74">
        <v>11</v>
      </c>
      <c r="R74" s="2">
        <v>3</v>
      </c>
      <c r="S74">
        <v>9</v>
      </c>
      <c r="T74">
        <v>3</v>
      </c>
      <c r="U74">
        <v>1</v>
      </c>
      <c r="V74">
        <v>17</v>
      </c>
      <c r="W74">
        <v>2033</v>
      </c>
    </row>
    <row r="75" spans="1:23" x14ac:dyDescent="0.2">
      <c r="A75" t="s">
        <v>39</v>
      </c>
      <c r="B75">
        <v>168</v>
      </c>
      <c r="C75">
        <v>23</v>
      </c>
      <c r="D75">
        <v>832</v>
      </c>
      <c r="E75">
        <v>684</v>
      </c>
      <c r="F75">
        <v>211</v>
      </c>
      <c r="G75">
        <v>183</v>
      </c>
      <c r="H75" t="s">
        <v>26</v>
      </c>
      <c r="I75" t="s">
        <v>26</v>
      </c>
      <c r="J75" t="s">
        <v>26</v>
      </c>
      <c r="K75">
        <v>32</v>
      </c>
      <c r="L75">
        <v>20</v>
      </c>
      <c r="M75">
        <v>2</v>
      </c>
      <c r="N75">
        <v>2</v>
      </c>
      <c r="O75" t="s">
        <v>26</v>
      </c>
      <c r="P75" t="s">
        <v>26</v>
      </c>
      <c r="Q75" t="s">
        <v>26</v>
      </c>
      <c r="R75" s="2">
        <v>4</v>
      </c>
      <c r="S75">
        <v>3</v>
      </c>
      <c r="T75">
        <v>2</v>
      </c>
      <c r="U75" t="s">
        <v>26</v>
      </c>
      <c r="V75">
        <v>2</v>
      </c>
      <c r="W75">
        <v>2168</v>
      </c>
    </row>
    <row r="76" spans="1:23" x14ac:dyDescent="0.2">
      <c r="A76" t="s">
        <v>40</v>
      </c>
      <c r="B76">
        <v>71</v>
      </c>
      <c r="C76">
        <v>6</v>
      </c>
      <c r="D76">
        <v>313</v>
      </c>
      <c r="E76">
        <v>162</v>
      </c>
      <c r="F76">
        <v>89</v>
      </c>
      <c r="G76">
        <v>55</v>
      </c>
      <c r="H76">
        <v>2</v>
      </c>
      <c r="I76" t="s">
        <v>26</v>
      </c>
      <c r="J76" t="s">
        <v>26</v>
      </c>
      <c r="K76">
        <v>7</v>
      </c>
      <c r="L76">
        <v>1</v>
      </c>
      <c r="M76" t="s">
        <v>26</v>
      </c>
      <c r="N76" t="s">
        <v>26</v>
      </c>
      <c r="O76" t="s">
        <v>26</v>
      </c>
      <c r="P76" t="s">
        <v>26</v>
      </c>
      <c r="Q76" t="s">
        <v>26</v>
      </c>
      <c r="R76" s="2" t="s">
        <v>26</v>
      </c>
      <c r="S76" t="s">
        <v>26</v>
      </c>
      <c r="T76" t="s">
        <v>26</v>
      </c>
      <c r="U76" t="s">
        <v>26</v>
      </c>
      <c r="V76" t="s">
        <v>26</v>
      </c>
      <c r="W76">
        <v>706</v>
      </c>
    </row>
    <row r="77" spans="1:23" x14ac:dyDescent="0.2">
      <c r="A77" t="s">
        <v>41</v>
      </c>
      <c r="B77">
        <v>59</v>
      </c>
      <c r="C77">
        <v>2</v>
      </c>
      <c r="D77">
        <v>366</v>
      </c>
      <c r="E77">
        <v>153</v>
      </c>
      <c r="F77">
        <v>68</v>
      </c>
      <c r="G77">
        <v>48</v>
      </c>
      <c r="H77" t="s">
        <v>26</v>
      </c>
      <c r="I77" t="s">
        <v>26</v>
      </c>
      <c r="J77" t="s">
        <v>26</v>
      </c>
      <c r="K77">
        <v>9</v>
      </c>
      <c r="L77">
        <v>5</v>
      </c>
      <c r="M77" t="s">
        <v>26</v>
      </c>
      <c r="N77" t="s">
        <v>26</v>
      </c>
      <c r="O77" t="s">
        <v>26</v>
      </c>
      <c r="P77" t="s">
        <v>26</v>
      </c>
      <c r="Q77" t="s">
        <v>26</v>
      </c>
      <c r="R77" s="2" t="s">
        <v>26</v>
      </c>
      <c r="S77" t="s">
        <v>26</v>
      </c>
      <c r="T77" t="s">
        <v>26</v>
      </c>
      <c r="U77" t="s">
        <v>26</v>
      </c>
      <c r="V77" t="s">
        <v>26</v>
      </c>
      <c r="W77">
        <v>710</v>
      </c>
    </row>
    <row r="78" spans="1:23" x14ac:dyDescent="0.2">
      <c r="A78" t="s">
        <v>42</v>
      </c>
      <c r="B78">
        <v>2548</v>
      </c>
      <c r="C78">
        <v>286</v>
      </c>
      <c r="D78">
        <v>13812</v>
      </c>
      <c r="E78">
        <v>10703</v>
      </c>
      <c r="F78">
        <v>1749</v>
      </c>
      <c r="G78">
        <v>4446</v>
      </c>
      <c r="H78">
        <v>15</v>
      </c>
      <c r="I78">
        <v>49</v>
      </c>
      <c r="J78">
        <v>14</v>
      </c>
      <c r="K78">
        <v>646</v>
      </c>
      <c r="L78">
        <v>344</v>
      </c>
      <c r="M78">
        <v>33</v>
      </c>
      <c r="N78">
        <v>72</v>
      </c>
      <c r="O78">
        <v>5</v>
      </c>
      <c r="P78">
        <v>8</v>
      </c>
      <c r="Q78">
        <v>83</v>
      </c>
      <c r="R78" s="2">
        <v>95</v>
      </c>
      <c r="S78">
        <v>79</v>
      </c>
      <c r="T78">
        <v>98</v>
      </c>
      <c r="U78">
        <v>8</v>
      </c>
      <c r="V78">
        <v>78</v>
      </c>
      <c r="W78">
        <v>35171</v>
      </c>
    </row>
    <row r="79" spans="1:23" x14ac:dyDescent="0.2">
      <c r="A79" t="s">
        <v>43</v>
      </c>
      <c r="B79">
        <v>74</v>
      </c>
      <c r="C79">
        <v>10</v>
      </c>
      <c r="D79">
        <v>502</v>
      </c>
      <c r="E79">
        <v>239</v>
      </c>
      <c r="F79">
        <v>95</v>
      </c>
      <c r="G79">
        <v>83</v>
      </c>
      <c r="H79" t="s">
        <v>26</v>
      </c>
      <c r="I79" t="s">
        <v>26</v>
      </c>
      <c r="J79" t="s">
        <v>26</v>
      </c>
      <c r="K79">
        <v>23</v>
      </c>
      <c r="L79">
        <v>2</v>
      </c>
      <c r="M79">
        <v>2</v>
      </c>
      <c r="N79" t="s">
        <v>26</v>
      </c>
      <c r="O79" t="s">
        <v>26</v>
      </c>
      <c r="P79" t="s">
        <v>26</v>
      </c>
      <c r="Q79" t="s">
        <v>26</v>
      </c>
      <c r="R79" s="2">
        <v>1</v>
      </c>
      <c r="S79">
        <v>4</v>
      </c>
      <c r="T79">
        <v>2</v>
      </c>
      <c r="U79" t="s">
        <v>26</v>
      </c>
      <c r="V79">
        <v>15</v>
      </c>
      <c r="W79">
        <v>1052</v>
      </c>
    </row>
    <row r="80" spans="1:23" x14ac:dyDescent="0.2">
      <c r="A80" t="s">
        <v>44</v>
      </c>
      <c r="B80">
        <v>66</v>
      </c>
      <c r="C80" t="s">
        <v>26</v>
      </c>
      <c r="D80">
        <v>290</v>
      </c>
      <c r="E80">
        <v>221</v>
      </c>
      <c r="F80">
        <v>85</v>
      </c>
      <c r="G80">
        <v>80</v>
      </c>
      <c r="H80" t="s">
        <v>26</v>
      </c>
      <c r="I80">
        <v>2</v>
      </c>
      <c r="J80" t="s">
        <v>26</v>
      </c>
      <c r="K80">
        <v>15</v>
      </c>
      <c r="L80">
        <v>3</v>
      </c>
      <c r="M80" t="s">
        <v>26</v>
      </c>
      <c r="N80" t="s">
        <v>26</v>
      </c>
      <c r="O80" t="s">
        <v>26</v>
      </c>
      <c r="P80" t="s">
        <v>26</v>
      </c>
      <c r="Q80" t="s">
        <v>26</v>
      </c>
      <c r="R80" s="2">
        <v>2</v>
      </c>
      <c r="S80" t="s">
        <v>26</v>
      </c>
      <c r="T80" t="s">
        <v>26</v>
      </c>
      <c r="U80" t="s">
        <v>26</v>
      </c>
      <c r="V80">
        <v>1</v>
      </c>
      <c r="W80">
        <v>765</v>
      </c>
    </row>
    <row r="81" spans="1:23" x14ac:dyDescent="0.2">
      <c r="A81" t="s">
        <v>45</v>
      </c>
      <c r="B81">
        <v>70</v>
      </c>
      <c r="C81">
        <v>7</v>
      </c>
      <c r="D81">
        <v>496</v>
      </c>
      <c r="E81">
        <v>382</v>
      </c>
      <c r="F81">
        <v>115</v>
      </c>
      <c r="G81">
        <v>112</v>
      </c>
      <c r="H81" t="s">
        <v>26</v>
      </c>
      <c r="I81">
        <v>5</v>
      </c>
      <c r="J81" t="s">
        <v>26</v>
      </c>
      <c r="K81">
        <v>23</v>
      </c>
      <c r="L81">
        <v>4</v>
      </c>
      <c r="M81" t="s">
        <v>26</v>
      </c>
      <c r="N81" t="s">
        <v>26</v>
      </c>
      <c r="O81" t="s">
        <v>26</v>
      </c>
      <c r="P81" t="s">
        <v>26</v>
      </c>
      <c r="Q81">
        <v>1</v>
      </c>
      <c r="R81" s="2">
        <v>4</v>
      </c>
      <c r="S81">
        <v>3</v>
      </c>
      <c r="T81" t="s">
        <v>26</v>
      </c>
      <c r="U81" t="s">
        <v>26</v>
      </c>
      <c r="V81">
        <v>6</v>
      </c>
      <c r="W81">
        <v>1228</v>
      </c>
    </row>
    <row r="82" spans="1:23" x14ac:dyDescent="0.2">
      <c r="A82" t="s">
        <v>46</v>
      </c>
      <c r="B82">
        <v>130</v>
      </c>
      <c r="C82">
        <v>7</v>
      </c>
      <c r="D82">
        <v>545</v>
      </c>
      <c r="E82">
        <v>236</v>
      </c>
      <c r="F82">
        <v>28</v>
      </c>
      <c r="G82">
        <v>150</v>
      </c>
      <c r="H82" t="s">
        <v>26</v>
      </c>
      <c r="I82" t="s">
        <v>26</v>
      </c>
      <c r="J82">
        <v>4</v>
      </c>
      <c r="K82">
        <v>15</v>
      </c>
      <c r="L82">
        <v>11</v>
      </c>
      <c r="M82">
        <v>2</v>
      </c>
      <c r="N82">
        <v>6</v>
      </c>
      <c r="O82" t="s">
        <v>26</v>
      </c>
      <c r="P82" t="s">
        <v>26</v>
      </c>
      <c r="Q82" t="s">
        <v>26</v>
      </c>
      <c r="R82" s="2">
        <v>2</v>
      </c>
      <c r="S82" t="s">
        <v>26</v>
      </c>
      <c r="T82">
        <v>6</v>
      </c>
      <c r="U82" t="s">
        <v>26</v>
      </c>
      <c r="V82" t="s">
        <v>26</v>
      </c>
      <c r="W82">
        <v>1142</v>
      </c>
    </row>
    <row r="83" spans="1:23" x14ac:dyDescent="0.2">
      <c r="A83" t="s">
        <v>47</v>
      </c>
      <c r="B83">
        <v>2909</v>
      </c>
      <c r="C83">
        <v>231</v>
      </c>
      <c r="D83">
        <v>11476</v>
      </c>
      <c r="E83">
        <v>4924</v>
      </c>
      <c r="F83">
        <v>1281</v>
      </c>
      <c r="G83">
        <v>1129</v>
      </c>
      <c r="H83">
        <v>11</v>
      </c>
      <c r="I83">
        <v>58</v>
      </c>
      <c r="J83">
        <v>5</v>
      </c>
      <c r="K83">
        <v>49</v>
      </c>
      <c r="L83">
        <v>343</v>
      </c>
      <c r="M83">
        <v>21</v>
      </c>
      <c r="N83">
        <v>53</v>
      </c>
      <c r="O83">
        <v>1</v>
      </c>
      <c r="P83">
        <v>13</v>
      </c>
      <c r="Q83">
        <v>118</v>
      </c>
      <c r="R83" s="2">
        <v>193</v>
      </c>
      <c r="S83">
        <v>53</v>
      </c>
      <c r="T83">
        <v>48</v>
      </c>
      <c r="U83">
        <v>4</v>
      </c>
      <c r="V83">
        <v>27</v>
      </c>
      <c r="W83">
        <v>22947</v>
      </c>
    </row>
    <row r="84" spans="1:23" x14ac:dyDescent="0.2">
      <c r="A84" t="s">
        <v>48</v>
      </c>
      <c r="B84">
        <v>52</v>
      </c>
      <c r="C84" t="s">
        <v>26</v>
      </c>
      <c r="D84">
        <v>299</v>
      </c>
      <c r="E84">
        <v>174</v>
      </c>
      <c r="F84">
        <v>46</v>
      </c>
      <c r="G84">
        <v>61</v>
      </c>
      <c r="H84" t="s">
        <v>26</v>
      </c>
      <c r="I84" t="s">
        <v>26</v>
      </c>
      <c r="J84" t="s">
        <v>26</v>
      </c>
      <c r="K84">
        <v>22</v>
      </c>
      <c r="L84">
        <v>8</v>
      </c>
      <c r="M84" t="s">
        <v>26</v>
      </c>
      <c r="N84" t="s">
        <v>26</v>
      </c>
      <c r="O84" t="s">
        <v>26</v>
      </c>
      <c r="P84" t="s">
        <v>26</v>
      </c>
      <c r="Q84" t="s">
        <v>26</v>
      </c>
      <c r="R84" s="2">
        <v>3</v>
      </c>
      <c r="S84" t="s">
        <v>26</v>
      </c>
      <c r="T84" t="s">
        <v>26</v>
      </c>
      <c r="U84" t="s">
        <v>26</v>
      </c>
      <c r="V84">
        <v>6</v>
      </c>
      <c r="W84">
        <v>671</v>
      </c>
    </row>
    <row r="85" spans="1:23" x14ac:dyDescent="0.2">
      <c r="A85" t="s">
        <v>49</v>
      </c>
      <c r="B85">
        <v>28</v>
      </c>
      <c r="C85" t="s">
        <v>26</v>
      </c>
      <c r="D85">
        <v>226</v>
      </c>
      <c r="E85">
        <v>142</v>
      </c>
      <c r="F85">
        <v>47</v>
      </c>
      <c r="G85">
        <v>65</v>
      </c>
      <c r="H85" t="s">
        <v>26</v>
      </c>
      <c r="I85" t="s">
        <v>26</v>
      </c>
      <c r="J85" t="s">
        <v>26</v>
      </c>
      <c r="K85">
        <v>9</v>
      </c>
      <c r="L85">
        <v>6</v>
      </c>
      <c r="M85" t="s">
        <v>26</v>
      </c>
      <c r="N85">
        <v>1</v>
      </c>
      <c r="O85" t="s">
        <v>26</v>
      </c>
      <c r="P85" t="s">
        <v>26</v>
      </c>
      <c r="Q85" t="s">
        <v>26</v>
      </c>
      <c r="R85" s="2" t="s">
        <v>26</v>
      </c>
      <c r="S85">
        <v>1</v>
      </c>
      <c r="T85">
        <v>3</v>
      </c>
      <c r="U85" t="s">
        <v>26</v>
      </c>
      <c r="V85">
        <v>16</v>
      </c>
      <c r="W85">
        <v>544</v>
      </c>
    </row>
    <row r="86" spans="1:23" x14ac:dyDescent="0.2">
      <c r="A86" t="s">
        <v>50</v>
      </c>
      <c r="B86">
        <v>195</v>
      </c>
      <c r="C86">
        <v>25</v>
      </c>
      <c r="D86">
        <v>1013</v>
      </c>
      <c r="E86">
        <v>546</v>
      </c>
      <c r="F86">
        <v>52</v>
      </c>
      <c r="G86">
        <v>97</v>
      </c>
      <c r="H86" t="s">
        <v>26</v>
      </c>
      <c r="I86">
        <v>6</v>
      </c>
      <c r="J86" t="s">
        <v>26</v>
      </c>
      <c r="K86">
        <v>6</v>
      </c>
      <c r="L86">
        <v>17</v>
      </c>
      <c r="M86" t="s">
        <v>26</v>
      </c>
      <c r="N86" t="s">
        <v>26</v>
      </c>
      <c r="O86" t="s">
        <v>26</v>
      </c>
      <c r="P86">
        <v>2</v>
      </c>
      <c r="Q86">
        <v>4</v>
      </c>
      <c r="R86" s="2">
        <v>13</v>
      </c>
      <c r="S86" t="s">
        <v>26</v>
      </c>
      <c r="T86">
        <v>7</v>
      </c>
      <c r="U86">
        <v>1</v>
      </c>
      <c r="V86">
        <v>2</v>
      </c>
      <c r="W86">
        <v>1986</v>
      </c>
    </row>
    <row r="87" spans="1:23" x14ac:dyDescent="0.2">
      <c r="A87" t="s">
        <v>51</v>
      </c>
      <c r="B87">
        <v>2006</v>
      </c>
      <c r="C87">
        <v>227</v>
      </c>
      <c r="D87">
        <v>10176</v>
      </c>
      <c r="E87">
        <v>5368</v>
      </c>
      <c r="F87">
        <v>1909</v>
      </c>
      <c r="G87">
        <v>1196</v>
      </c>
      <c r="H87">
        <v>8</v>
      </c>
      <c r="I87">
        <v>97</v>
      </c>
      <c r="J87">
        <v>6</v>
      </c>
      <c r="K87">
        <v>262</v>
      </c>
      <c r="L87">
        <v>256</v>
      </c>
      <c r="M87">
        <v>15</v>
      </c>
      <c r="N87">
        <v>35</v>
      </c>
      <c r="O87">
        <v>7</v>
      </c>
      <c r="P87">
        <v>15</v>
      </c>
      <c r="Q87">
        <v>9</v>
      </c>
      <c r="R87" s="2">
        <v>63</v>
      </c>
      <c r="S87">
        <v>44</v>
      </c>
      <c r="T87">
        <v>30</v>
      </c>
      <c r="U87">
        <v>19</v>
      </c>
      <c r="V87">
        <v>52</v>
      </c>
      <c r="W87">
        <v>21800</v>
      </c>
    </row>
    <row r="88" spans="1:23" x14ac:dyDescent="0.2">
      <c r="A88" t="s">
        <v>52</v>
      </c>
      <c r="B88">
        <v>376</v>
      </c>
      <c r="C88">
        <v>79</v>
      </c>
      <c r="D88">
        <v>1954</v>
      </c>
      <c r="E88">
        <v>1217</v>
      </c>
      <c r="F88">
        <v>370</v>
      </c>
      <c r="G88">
        <v>521</v>
      </c>
      <c r="H88">
        <v>1</v>
      </c>
      <c r="I88">
        <v>10</v>
      </c>
      <c r="J88" t="s">
        <v>26</v>
      </c>
      <c r="K88">
        <v>80</v>
      </c>
      <c r="L88">
        <v>37</v>
      </c>
      <c r="M88" t="s">
        <v>26</v>
      </c>
      <c r="N88">
        <v>11</v>
      </c>
      <c r="O88" t="s">
        <v>26</v>
      </c>
      <c r="P88" t="s">
        <v>26</v>
      </c>
      <c r="Q88">
        <v>16</v>
      </c>
      <c r="R88" s="2">
        <v>6</v>
      </c>
      <c r="S88">
        <v>26</v>
      </c>
      <c r="T88">
        <v>20</v>
      </c>
      <c r="U88">
        <v>2</v>
      </c>
      <c r="V88">
        <v>8</v>
      </c>
      <c r="W88">
        <v>4734</v>
      </c>
    </row>
    <row r="89" spans="1:23" x14ac:dyDescent="0.2">
      <c r="A89" t="s">
        <v>53</v>
      </c>
      <c r="B89">
        <v>41</v>
      </c>
      <c r="C89">
        <v>3</v>
      </c>
      <c r="D89">
        <v>448</v>
      </c>
      <c r="E89">
        <v>156</v>
      </c>
      <c r="F89">
        <v>52</v>
      </c>
      <c r="G89">
        <v>87</v>
      </c>
      <c r="H89" t="s">
        <v>26</v>
      </c>
      <c r="I89" t="s">
        <v>26</v>
      </c>
      <c r="J89" t="s">
        <v>26</v>
      </c>
      <c r="K89">
        <v>25</v>
      </c>
      <c r="L89">
        <v>2</v>
      </c>
      <c r="M89" t="s">
        <v>26</v>
      </c>
      <c r="N89" t="s">
        <v>26</v>
      </c>
      <c r="O89" t="s">
        <v>26</v>
      </c>
      <c r="P89" t="s">
        <v>26</v>
      </c>
      <c r="Q89" t="s">
        <v>26</v>
      </c>
      <c r="R89" s="2">
        <v>1</v>
      </c>
      <c r="S89">
        <v>7</v>
      </c>
      <c r="T89">
        <v>5</v>
      </c>
      <c r="U89" t="s">
        <v>26</v>
      </c>
      <c r="V89">
        <v>10</v>
      </c>
      <c r="W89">
        <v>837</v>
      </c>
    </row>
    <row r="90" spans="1:23" x14ac:dyDescent="0.2">
      <c r="A90" t="s">
        <v>54</v>
      </c>
      <c r="B90">
        <v>86</v>
      </c>
      <c r="C90">
        <v>3</v>
      </c>
      <c r="D90">
        <v>201</v>
      </c>
      <c r="E90">
        <v>136</v>
      </c>
      <c r="F90">
        <v>41</v>
      </c>
      <c r="G90">
        <v>71</v>
      </c>
      <c r="H90" t="s">
        <v>26</v>
      </c>
      <c r="I90" t="s">
        <v>26</v>
      </c>
      <c r="J90" t="s">
        <v>26</v>
      </c>
      <c r="K90">
        <v>12</v>
      </c>
      <c r="L90">
        <v>7</v>
      </c>
      <c r="M90" t="s">
        <v>26</v>
      </c>
      <c r="N90">
        <v>4</v>
      </c>
      <c r="O90" t="s">
        <v>26</v>
      </c>
      <c r="P90">
        <v>1</v>
      </c>
      <c r="Q90" t="s">
        <v>26</v>
      </c>
      <c r="R90" s="2">
        <v>2</v>
      </c>
      <c r="S90">
        <v>4</v>
      </c>
      <c r="T90">
        <v>2</v>
      </c>
      <c r="U90" t="s">
        <v>26</v>
      </c>
      <c r="V90" t="s">
        <v>26</v>
      </c>
      <c r="W90">
        <v>570</v>
      </c>
    </row>
    <row r="91" spans="1:23" x14ac:dyDescent="0.2">
      <c r="A91" t="s">
        <v>55</v>
      </c>
      <c r="B91">
        <v>6668</v>
      </c>
      <c r="C91">
        <v>300</v>
      </c>
      <c r="D91">
        <v>16602</v>
      </c>
      <c r="E91">
        <v>9347</v>
      </c>
      <c r="F91">
        <v>2010</v>
      </c>
      <c r="G91">
        <v>1436</v>
      </c>
      <c r="H91">
        <v>3</v>
      </c>
      <c r="I91">
        <v>6</v>
      </c>
      <c r="J91">
        <v>27</v>
      </c>
      <c r="K91">
        <v>749</v>
      </c>
      <c r="L91">
        <v>747</v>
      </c>
      <c r="M91">
        <v>39</v>
      </c>
      <c r="N91">
        <v>72</v>
      </c>
      <c r="O91">
        <v>13</v>
      </c>
      <c r="P91">
        <v>506</v>
      </c>
      <c r="Q91">
        <v>1384</v>
      </c>
      <c r="R91" s="2">
        <v>326</v>
      </c>
      <c r="S91">
        <v>111</v>
      </c>
      <c r="T91">
        <v>81</v>
      </c>
      <c r="U91">
        <v>68</v>
      </c>
      <c r="V91">
        <v>105</v>
      </c>
      <c r="W91">
        <v>40600</v>
      </c>
    </row>
    <row r="92" spans="1:23" x14ac:dyDescent="0.2">
      <c r="A92" t="s">
        <v>56</v>
      </c>
      <c r="B92">
        <v>56</v>
      </c>
      <c r="C92" t="s">
        <v>26</v>
      </c>
      <c r="D92">
        <v>339</v>
      </c>
      <c r="E92">
        <v>194</v>
      </c>
      <c r="F92">
        <v>55</v>
      </c>
      <c r="G92">
        <v>97</v>
      </c>
      <c r="H92" t="s">
        <v>26</v>
      </c>
      <c r="I92">
        <v>2</v>
      </c>
      <c r="J92" t="s">
        <v>26</v>
      </c>
      <c r="K92">
        <v>3</v>
      </c>
      <c r="L92">
        <v>3</v>
      </c>
      <c r="M92" t="s">
        <v>26</v>
      </c>
      <c r="N92">
        <v>5</v>
      </c>
      <c r="O92" t="s">
        <v>26</v>
      </c>
      <c r="P92" t="s">
        <v>26</v>
      </c>
      <c r="Q92">
        <v>2</v>
      </c>
      <c r="R92" s="2">
        <v>3</v>
      </c>
      <c r="S92" t="s">
        <v>26</v>
      </c>
      <c r="T92" t="s">
        <v>26</v>
      </c>
      <c r="U92" t="s">
        <v>26</v>
      </c>
      <c r="V92">
        <v>1</v>
      </c>
      <c r="W92">
        <v>760</v>
      </c>
    </row>
    <row r="93" spans="1:23" x14ac:dyDescent="0.2">
      <c r="A93" t="s">
        <v>57</v>
      </c>
      <c r="B93">
        <v>75</v>
      </c>
      <c r="C93">
        <v>16</v>
      </c>
      <c r="D93">
        <v>561</v>
      </c>
      <c r="E93">
        <v>262</v>
      </c>
      <c r="F93">
        <v>123</v>
      </c>
      <c r="G93">
        <v>75</v>
      </c>
      <c r="H93">
        <v>12</v>
      </c>
      <c r="I93" t="s">
        <v>26</v>
      </c>
      <c r="J93" t="s">
        <v>26</v>
      </c>
      <c r="K93">
        <v>15</v>
      </c>
      <c r="L93">
        <v>2</v>
      </c>
      <c r="M93" t="s">
        <v>26</v>
      </c>
      <c r="N93" t="s">
        <v>26</v>
      </c>
      <c r="O93" t="s">
        <v>26</v>
      </c>
      <c r="P93" t="s">
        <v>26</v>
      </c>
      <c r="Q93">
        <v>2</v>
      </c>
      <c r="R93" s="2" t="s">
        <v>26</v>
      </c>
      <c r="S93" t="s">
        <v>26</v>
      </c>
      <c r="T93" t="s">
        <v>26</v>
      </c>
      <c r="U93" t="s">
        <v>26</v>
      </c>
      <c r="V93">
        <v>8</v>
      </c>
      <c r="W93">
        <v>1151</v>
      </c>
    </row>
    <row r="94" spans="1:23" x14ac:dyDescent="0.2">
      <c r="A94" t="s">
        <v>58</v>
      </c>
      <c r="B94">
        <v>513</v>
      </c>
      <c r="C94">
        <v>30</v>
      </c>
      <c r="D94">
        <v>1855</v>
      </c>
      <c r="E94">
        <v>1234</v>
      </c>
      <c r="F94">
        <v>278</v>
      </c>
      <c r="G94">
        <v>289</v>
      </c>
      <c r="H94" t="s">
        <v>26</v>
      </c>
      <c r="I94">
        <v>2</v>
      </c>
      <c r="J94" t="s">
        <v>26</v>
      </c>
      <c r="K94">
        <v>64</v>
      </c>
      <c r="L94">
        <v>41</v>
      </c>
      <c r="M94">
        <v>6</v>
      </c>
      <c r="N94">
        <v>7</v>
      </c>
      <c r="O94">
        <v>1</v>
      </c>
      <c r="P94">
        <v>20</v>
      </c>
      <c r="Q94">
        <v>23</v>
      </c>
      <c r="R94" s="2">
        <v>14</v>
      </c>
      <c r="S94">
        <v>19</v>
      </c>
      <c r="T94">
        <v>7</v>
      </c>
      <c r="U94">
        <v>2</v>
      </c>
      <c r="V94">
        <v>15</v>
      </c>
      <c r="W94">
        <v>4420</v>
      </c>
    </row>
    <row r="95" spans="1:23" x14ac:dyDescent="0.2">
      <c r="A95" t="s">
        <v>59</v>
      </c>
      <c r="B95">
        <v>420</v>
      </c>
      <c r="C95">
        <v>71</v>
      </c>
      <c r="D95">
        <v>2275</v>
      </c>
      <c r="E95">
        <v>1118</v>
      </c>
      <c r="F95">
        <v>216</v>
      </c>
      <c r="G95">
        <v>542</v>
      </c>
      <c r="H95">
        <v>38</v>
      </c>
      <c r="I95">
        <v>15</v>
      </c>
      <c r="J95">
        <v>2</v>
      </c>
      <c r="K95">
        <v>38</v>
      </c>
      <c r="L95">
        <v>24</v>
      </c>
      <c r="M95">
        <v>2</v>
      </c>
      <c r="N95">
        <v>22</v>
      </c>
      <c r="O95" t="s">
        <v>26</v>
      </c>
      <c r="P95" t="s">
        <v>26</v>
      </c>
      <c r="Q95">
        <v>16</v>
      </c>
      <c r="R95" s="2">
        <v>20</v>
      </c>
      <c r="S95">
        <v>11</v>
      </c>
      <c r="T95">
        <v>29</v>
      </c>
      <c r="U95" t="s">
        <v>26</v>
      </c>
      <c r="V95">
        <v>16</v>
      </c>
      <c r="W95">
        <v>4875</v>
      </c>
    </row>
    <row r="96" spans="1:23" x14ac:dyDescent="0.2">
      <c r="A96" t="s">
        <v>60</v>
      </c>
      <c r="B96">
        <v>182</v>
      </c>
      <c r="C96">
        <v>3</v>
      </c>
      <c r="D96">
        <v>643</v>
      </c>
      <c r="E96">
        <v>361</v>
      </c>
      <c r="F96">
        <v>110</v>
      </c>
      <c r="G96">
        <v>134</v>
      </c>
      <c r="H96" t="s">
        <v>26</v>
      </c>
      <c r="I96">
        <v>4</v>
      </c>
      <c r="J96" t="s">
        <v>26</v>
      </c>
      <c r="K96">
        <v>28</v>
      </c>
      <c r="L96">
        <v>17</v>
      </c>
      <c r="M96">
        <v>2</v>
      </c>
      <c r="N96">
        <v>1</v>
      </c>
      <c r="O96" t="s">
        <v>26</v>
      </c>
      <c r="P96" t="s">
        <v>26</v>
      </c>
      <c r="Q96">
        <v>10</v>
      </c>
      <c r="R96" s="2">
        <v>8</v>
      </c>
      <c r="S96" t="s">
        <v>26</v>
      </c>
      <c r="T96">
        <v>4</v>
      </c>
      <c r="U96" t="s">
        <v>26</v>
      </c>
      <c r="V96">
        <v>4</v>
      </c>
      <c r="W96">
        <v>1511</v>
      </c>
    </row>
    <row r="97" spans="1:23" x14ac:dyDescent="0.2">
      <c r="A97" t="s">
        <v>61</v>
      </c>
      <c r="B97">
        <v>253</v>
      </c>
      <c r="C97">
        <v>42</v>
      </c>
      <c r="D97">
        <v>757</v>
      </c>
      <c r="E97">
        <v>373</v>
      </c>
      <c r="F97">
        <v>158</v>
      </c>
      <c r="G97">
        <v>130</v>
      </c>
      <c r="H97" t="s">
        <v>26</v>
      </c>
      <c r="I97">
        <v>6</v>
      </c>
      <c r="J97" t="s">
        <v>26</v>
      </c>
      <c r="K97">
        <v>12</v>
      </c>
      <c r="L97">
        <v>38</v>
      </c>
      <c r="M97">
        <v>2</v>
      </c>
      <c r="N97">
        <v>1</v>
      </c>
      <c r="O97" t="s">
        <v>26</v>
      </c>
      <c r="P97" t="s">
        <v>26</v>
      </c>
      <c r="Q97">
        <v>18</v>
      </c>
      <c r="R97" s="2" t="s">
        <v>26</v>
      </c>
      <c r="S97">
        <v>21</v>
      </c>
      <c r="T97">
        <v>1</v>
      </c>
      <c r="U97">
        <v>3</v>
      </c>
      <c r="V97">
        <v>21</v>
      </c>
      <c r="W97">
        <v>1836</v>
      </c>
    </row>
    <row r="98" spans="1:23" x14ac:dyDescent="0.2">
      <c r="A98" t="s">
        <v>62</v>
      </c>
      <c r="B98">
        <v>165</v>
      </c>
      <c r="C98">
        <v>15</v>
      </c>
      <c r="D98">
        <v>981</v>
      </c>
      <c r="E98">
        <v>431</v>
      </c>
      <c r="F98">
        <v>90</v>
      </c>
      <c r="G98">
        <v>106</v>
      </c>
      <c r="H98" t="s">
        <v>26</v>
      </c>
      <c r="I98">
        <v>6</v>
      </c>
      <c r="J98" t="s">
        <v>26</v>
      </c>
      <c r="K98">
        <v>25</v>
      </c>
      <c r="L98">
        <v>11</v>
      </c>
      <c r="M98" t="s">
        <v>26</v>
      </c>
      <c r="N98">
        <v>2</v>
      </c>
      <c r="O98" t="s">
        <v>26</v>
      </c>
      <c r="P98">
        <v>2</v>
      </c>
      <c r="Q98">
        <v>1</v>
      </c>
      <c r="R98" s="2">
        <v>2</v>
      </c>
      <c r="S98" t="s">
        <v>26</v>
      </c>
      <c r="T98">
        <v>1</v>
      </c>
      <c r="U98">
        <v>1</v>
      </c>
      <c r="V98">
        <v>5</v>
      </c>
      <c r="W98">
        <v>1844</v>
      </c>
    </row>
    <row r="99" spans="1:23" x14ac:dyDescent="0.2">
      <c r="A99" t="s">
        <v>63</v>
      </c>
      <c r="B99">
        <v>393</v>
      </c>
      <c r="C99">
        <v>23</v>
      </c>
      <c r="D99">
        <v>1928</v>
      </c>
      <c r="E99">
        <v>1251</v>
      </c>
      <c r="F99">
        <v>346</v>
      </c>
      <c r="G99">
        <v>317</v>
      </c>
      <c r="H99">
        <v>4</v>
      </c>
      <c r="I99">
        <v>2</v>
      </c>
      <c r="J99" t="s">
        <v>26</v>
      </c>
      <c r="K99">
        <v>71</v>
      </c>
      <c r="L99">
        <v>31</v>
      </c>
      <c r="M99" t="s">
        <v>26</v>
      </c>
      <c r="N99" t="s">
        <v>26</v>
      </c>
      <c r="O99">
        <v>2</v>
      </c>
      <c r="P99" t="s">
        <v>26</v>
      </c>
      <c r="Q99" t="s">
        <v>26</v>
      </c>
      <c r="R99" s="2">
        <v>24</v>
      </c>
      <c r="S99">
        <v>21</v>
      </c>
      <c r="T99">
        <v>12</v>
      </c>
      <c r="U99" t="s">
        <v>26</v>
      </c>
      <c r="V99">
        <v>12</v>
      </c>
      <c r="W99">
        <v>4437</v>
      </c>
    </row>
    <row r="100" spans="1:23" x14ac:dyDescent="0.2">
      <c r="A100" t="s">
        <v>64</v>
      </c>
      <c r="B100">
        <v>57</v>
      </c>
      <c r="C100">
        <v>4</v>
      </c>
      <c r="D100">
        <v>380</v>
      </c>
      <c r="E100">
        <v>193</v>
      </c>
      <c r="F100">
        <v>75</v>
      </c>
      <c r="G100">
        <v>60</v>
      </c>
      <c r="H100" t="s">
        <v>26</v>
      </c>
      <c r="I100" t="s">
        <v>26</v>
      </c>
      <c r="J100">
        <v>2</v>
      </c>
      <c r="K100">
        <v>7</v>
      </c>
      <c r="L100">
        <v>2</v>
      </c>
      <c r="M100" t="s">
        <v>26</v>
      </c>
      <c r="N100">
        <v>6</v>
      </c>
      <c r="O100" t="s">
        <v>26</v>
      </c>
      <c r="P100" t="s">
        <v>26</v>
      </c>
      <c r="Q100" t="s">
        <v>26</v>
      </c>
      <c r="R100" s="2">
        <v>4</v>
      </c>
      <c r="S100">
        <v>8</v>
      </c>
      <c r="T100" t="s">
        <v>26</v>
      </c>
      <c r="U100" t="s">
        <v>26</v>
      </c>
      <c r="V100">
        <v>5</v>
      </c>
      <c r="W100">
        <v>803</v>
      </c>
    </row>
    <row r="101" spans="1:23" x14ac:dyDescent="0.2">
      <c r="A101" t="s">
        <v>65</v>
      </c>
      <c r="B101">
        <v>485</v>
      </c>
      <c r="C101">
        <v>30</v>
      </c>
      <c r="D101">
        <v>3439</v>
      </c>
      <c r="E101">
        <v>1302</v>
      </c>
      <c r="F101">
        <v>350</v>
      </c>
      <c r="G101">
        <v>741</v>
      </c>
      <c r="H101">
        <v>14</v>
      </c>
      <c r="I101">
        <v>26</v>
      </c>
      <c r="J101" t="s">
        <v>26</v>
      </c>
      <c r="K101">
        <v>9</v>
      </c>
      <c r="L101">
        <v>51</v>
      </c>
      <c r="M101">
        <v>7</v>
      </c>
      <c r="N101">
        <v>18</v>
      </c>
      <c r="O101" t="s">
        <v>26</v>
      </c>
      <c r="P101">
        <v>3</v>
      </c>
      <c r="Q101">
        <v>2</v>
      </c>
      <c r="R101" s="2">
        <v>4</v>
      </c>
      <c r="S101">
        <v>14</v>
      </c>
      <c r="T101">
        <v>7</v>
      </c>
      <c r="U101" t="s">
        <v>26</v>
      </c>
      <c r="V101">
        <v>17</v>
      </c>
      <c r="W101">
        <v>6519</v>
      </c>
    </row>
    <row r="102" spans="1:23" x14ac:dyDescent="0.2">
      <c r="A102" t="s">
        <v>66</v>
      </c>
      <c r="B102">
        <v>473</v>
      </c>
      <c r="C102">
        <v>40</v>
      </c>
      <c r="D102">
        <v>3144</v>
      </c>
      <c r="E102">
        <v>1783</v>
      </c>
      <c r="F102">
        <v>496</v>
      </c>
      <c r="G102">
        <v>529</v>
      </c>
      <c r="H102">
        <v>10</v>
      </c>
      <c r="I102">
        <v>17</v>
      </c>
      <c r="J102" t="s">
        <v>26</v>
      </c>
      <c r="K102">
        <v>151</v>
      </c>
      <c r="L102">
        <v>43</v>
      </c>
      <c r="M102">
        <v>7</v>
      </c>
      <c r="N102">
        <v>6</v>
      </c>
      <c r="O102" t="s">
        <v>26</v>
      </c>
      <c r="P102">
        <v>1</v>
      </c>
      <c r="Q102" t="s">
        <v>26</v>
      </c>
      <c r="R102" s="2">
        <v>9</v>
      </c>
      <c r="S102">
        <v>2</v>
      </c>
      <c r="T102">
        <v>6</v>
      </c>
      <c r="U102">
        <v>5</v>
      </c>
      <c r="V102">
        <v>26</v>
      </c>
      <c r="W102">
        <v>6748</v>
      </c>
    </row>
    <row r="103" spans="1:23" x14ac:dyDescent="0.2">
      <c r="A103" t="s">
        <v>67</v>
      </c>
      <c r="B103">
        <v>3049</v>
      </c>
      <c r="C103">
        <v>511</v>
      </c>
      <c r="D103">
        <v>13517</v>
      </c>
      <c r="E103">
        <v>6045</v>
      </c>
      <c r="F103">
        <v>1487</v>
      </c>
      <c r="G103">
        <v>2569</v>
      </c>
      <c r="H103">
        <v>29</v>
      </c>
      <c r="I103">
        <v>43</v>
      </c>
      <c r="J103">
        <v>24</v>
      </c>
      <c r="K103">
        <v>82</v>
      </c>
      <c r="L103">
        <v>173</v>
      </c>
      <c r="M103">
        <v>11</v>
      </c>
      <c r="N103">
        <v>22</v>
      </c>
      <c r="O103">
        <v>2</v>
      </c>
      <c r="P103">
        <v>23</v>
      </c>
      <c r="Q103">
        <v>101</v>
      </c>
      <c r="R103" s="2">
        <v>91</v>
      </c>
      <c r="S103">
        <v>96</v>
      </c>
      <c r="T103">
        <v>85</v>
      </c>
      <c r="U103">
        <v>8</v>
      </c>
      <c r="V103">
        <v>59</v>
      </c>
      <c r="W103">
        <v>28027</v>
      </c>
    </row>
    <row r="104" spans="1:23" x14ac:dyDescent="0.2">
      <c r="A104" t="s">
        <v>68</v>
      </c>
      <c r="B104">
        <v>126</v>
      </c>
      <c r="C104">
        <v>5</v>
      </c>
      <c r="D104">
        <v>842</v>
      </c>
      <c r="E104">
        <v>436</v>
      </c>
      <c r="F104">
        <v>220</v>
      </c>
      <c r="G104">
        <v>160</v>
      </c>
      <c r="H104" t="s">
        <v>26</v>
      </c>
      <c r="I104" t="s">
        <v>26</v>
      </c>
      <c r="J104" t="s">
        <v>26</v>
      </c>
      <c r="K104">
        <v>38</v>
      </c>
      <c r="L104">
        <v>6</v>
      </c>
      <c r="M104">
        <v>2</v>
      </c>
      <c r="N104" t="s">
        <v>26</v>
      </c>
      <c r="O104" t="s">
        <v>26</v>
      </c>
      <c r="P104" t="s">
        <v>26</v>
      </c>
      <c r="Q104">
        <v>2</v>
      </c>
      <c r="R104" s="2">
        <v>5</v>
      </c>
      <c r="S104">
        <v>4</v>
      </c>
      <c r="T104">
        <v>3</v>
      </c>
      <c r="U104" t="s">
        <v>26</v>
      </c>
      <c r="V104" t="s">
        <v>26</v>
      </c>
      <c r="W104">
        <v>1849</v>
      </c>
    </row>
    <row r="105" spans="1:23" x14ac:dyDescent="0.2">
      <c r="A105" t="s">
        <v>69</v>
      </c>
      <c r="B105">
        <v>134</v>
      </c>
      <c r="C105">
        <v>3</v>
      </c>
      <c r="D105">
        <v>421</v>
      </c>
      <c r="E105">
        <v>305</v>
      </c>
      <c r="F105">
        <v>69</v>
      </c>
      <c r="G105">
        <v>72</v>
      </c>
      <c r="H105" t="s">
        <v>26</v>
      </c>
      <c r="I105" t="s">
        <v>26</v>
      </c>
      <c r="J105">
        <v>2</v>
      </c>
      <c r="K105">
        <v>5</v>
      </c>
      <c r="L105">
        <v>3</v>
      </c>
      <c r="M105" t="s">
        <v>26</v>
      </c>
      <c r="N105">
        <v>1</v>
      </c>
      <c r="O105" t="s">
        <v>26</v>
      </c>
      <c r="P105">
        <v>3</v>
      </c>
      <c r="Q105">
        <v>7</v>
      </c>
      <c r="R105" s="2">
        <v>1</v>
      </c>
      <c r="S105">
        <v>7</v>
      </c>
      <c r="T105">
        <v>5</v>
      </c>
      <c r="U105" t="s">
        <v>26</v>
      </c>
      <c r="V105">
        <v>30</v>
      </c>
      <c r="W105">
        <v>1068</v>
      </c>
    </row>
    <row r="106" spans="1:23" x14ac:dyDescent="0.2">
      <c r="A106" t="s">
        <v>70</v>
      </c>
      <c r="B106">
        <v>868</v>
      </c>
      <c r="C106">
        <v>61</v>
      </c>
      <c r="D106">
        <v>5534</v>
      </c>
      <c r="E106">
        <v>3586</v>
      </c>
      <c r="F106">
        <v>839</v>
      </c>
      <c r="G106">
        <v>2226</v>
      </c>
      <c r="H106">
        <v>10</v>
      </c>
      <c r="I106">
        <v>19</v>
      </c>
      <c r="J106">
        <v>6</v>
      </c>
      <c r="K106">
        <v>205</v>
      </c>
      <c r="L106">
        <v>149</v>
      </c>
      <c r="M106">
        <v>9</v>
      </c>
      <c r="N106">
        <v>13</v>
      </c>
      <c r="O106">
        <v>3</v>
      </c>
      <c r="P106">
        <v>2</v>
      </c>
      <c r="Q106" t="s">
        <v>26</v>
      </c>
      <c r="R106" s="2">
        <v>37</v>
      </c>
      <c r="S106">
        <v>46</v>
      </c>
      <c r="T106">
        <v>24</v>
      </c>
      <c r="U106">
        <v>1</v>
      </c>
      <c r="V106">
        <v>34</v>
      </c>
      <c r="W106">
        <v>13672</v>
      </c>
    </row>
    <row r="107" spans="1:23" x14ac:dyDescent="0.2">
      <c r="A107" t="s">
        <v>71</v>
      </c>
      <c r="B107">
        <v>2612</v>
      </c>
      <c r="C107">
        <v>233</v>
      </c>
      <c r="D107">
        <v>9539</v>
      </c>
      <c r="E107">
        <v>4509</v>
      </c>
      <c r="F107">
        <v>1343</v>
      </c>
      <c r="G107">
        <v>1349</v>
      </c>
      <c r="H107">
        <v>10</v>
      </c>
      <c r="I107">
        <v>60</v>
      </c>
      <c r="J107">
        <v>19</v>
      </c>
      <c r="K107">
        <v>37</v>
      </c>
      <c r="L107">
        <v>198</v>
      </c>
      <c r="M107">
        <v>7</v>
      </c>
      <c r="N107">
        <v>42</v>
      </c>
      <c r="O107">
        <v>5</v>
      </c>
      <c r="P107">
        <v>35</v>
      </c>
      <c r="Q107">
        <v>50</v>
      </c>
      <c r="R107" s="2">
        <v>122</v>
      </c>
      <c r="S107">
        <v>68</v>
      </c>
      <c r="T107">
        <v>61</v>
      </c>
      <c r="U107">
        <v>6</v>
      </c>
      <c r="V107">
        <v>69</v>
      </c>
      <c r="W107">
        <v>20374</v>
      </c>
    </row>
    <row r="108" spans="1:23" x14ac:dyDescent="0.2">
      <c r="A108" t="s">
        <v>72</v>
      </c>
      <c r="B108">
        <v>3396</v>
      </c>
      <c r="C108">
        <v>317</v>
      </c>
      <c r="D108">
        <v>7842</v>
      </c>
      <c r="E108">
        <v>2859</v>
      </c>
      <c r="F108">
        <v>976</v>
      </c>
      <c r="G108">
        <v>657</v>
      </c>
      <c r="H108">
        <v>3</v>
      </c>
      <c r="I108">
        <v>48</v>
      </c>
      <c r="J108">
        <v>6</v>
      </c>
      <c r="K108">
        <v>25</v>
      </c>
      <c r="L108">
        <v>402</v>
      </c>
      <c r="M108">
        <v>6</v>
      </c>
      <c r="N108">
        <v>82</v>
      </c>
      <c r="O108">
        <v>2</v>
      </c>
      <c r="P108">
        <v>142</v>
      </c>
      <c r="Q108">
        <v>426</v>
      </c>
      <c r="R108" s="2">
        <v>224</v>
      </c>
      <c r="S108">
        <v>62</v>
      </c>
      <c r="T108">
        <v>74</v>
      </c>
      <c r="U108">
        <v>39</v>
      </c>
      <c r="V108">
        <v>21</v>
      </c>
      <c r="W108">
        <v>17609</v>
      </c>
    </row>
    <row r="109" spans="1:23" x14ac:dyDescent="0.2">
      <c r="A109" t="s">
        <v>73</v>
      </c>
      <c r="B109">
        <v>1026</v>
      </c>
      <c r="C109">
        <v>203</v>
      </c>
      <c r="D109">
        <v>3917</v>
      </c>
      <c r="E109">
        <v>1201</v>
      </c>
      <c r="F109">
        <v>508</v>
      </c>
      <c r="G109">
        <v>341</v>
      </c>
      <c r="H109">
        <v>4</v>
      </c>
      <c r="I109">
        <v>11</v>
      </c>
      <c r="J109" t="s">
        <v>26</v>
      </c>
      <c r="K109">
        <v>12</v>
      </c>
      <c r="L109">
        <v>54</v>
      </c>
      <c r="M109">
        <v>4</v>
      </c>
      <c r="N109">
        <v>26</v>
      </c>
      <c r="O109" t="s">
        <v>26</v>
      </c>
      <c r="P109">
        <v>52</v>
      </c>
      <c r="Q109">
        <v>45</v>
      </c>
      <c r="R109" s="2">
        <v>46</v>
      </c>
      <c r="S109">
        <v>16</v>
      </c>
      <c r="T109">
        <v>27</v>
      </c>
      <c r="U109" t="s">
        <v>26</v>
      </c>
      <c r="V109">
        <v>11</v>
      </c>
      <c r="W109">
        <v>7504</v>
      </c>
    </row>
    <row r="110" spans="1:23" x14ac:dyDescent="0.2">
      <c r="A110" t="s">
        <v>74</v>
      </c>
      <c r="B110">
        <v>316</v>
      </c>
      <c r="C110">
        <v>35</v>
      </c>
      <c r="D110">
        <v>1051</v>
      </c>
      <c r="E110">
        <v>538</v>
      </c>
      <c r="F110">
        <v>127</v>
      </c>
      <c r="G110">
        <v>128</v>
      </c>
      <c r="H110" t="s">
        <v>26</v>
      </c>
      <c r="I110" t="s">
        <v>26</v>
      </c>
      <c r="J110" t="s">
        <v>26</v>
      </c>
      <c r="K110">
        <v>40</v>
      </c>
      <c r="L110">
        <v>74</v>
      </c>
      <c r="M110">
        <v>2</v>
      </c>
      <c r="N110">
        <v>15</v>
      </c>
      <c r="O110" t="s">
        <v>26</v>
      </c>
      <c r="P110">
        <v>1</v>
      </c>
      <c r="Q110">
        <v>17</v>
      </c>
      <c r="R110" s="2">
        <v>16</v>
      </c>
      <c r="S110">
        <v>11</v>
      </c>
      <c r="T110">
        <v>11</v>
      </c>
      <c r="U110">
        <v>7</v>
      </c>
      <c r="V110">
        <v>4</v>
      </c>
      <c r="W110">
        <v>2393</v>
      </c>
    </row>
    <row r="111" spans="1:23" x14ac:dyDescent="0.2">
      <c r="A111" t="s">
        <v>75</v>
      </c>
      <c r="B111">
        <v>134</v>
      </c>
      <c r="C111">
        <v>12</v>
      </c>
      <c r="D111">
        <v>877</v>
      </c>
      <c r="E111">
        <v>346</v>
      </c>
      <c r="F111">
        <v>102</v>
      </c>
      <c r="G111">
        <v>57</v>
      </c>
      <c r="H111">
        <v>6</v>
      </c>
      <c r="I111">
        <v>9</v>
      </c>
      <c r="J111" t="s">
        <v>26</v>
      </c>
      <c r="K111">
        <v>5</v>
      </c>
      <c r="L111">
        <v>6</v>
      </c>
      <c r="M111">
        <v>3</v>
      </c>
      <c r="N111" t="s">
        <v>26</v>
      </c>
      <c r="O111" t="s">
        <v>26</v>
      </c>
      <c r="P111" t="s">
        <v>26</v>
      </c>
      <c r="Q111">
        <v>1</v>
      </c>
      <c r="R111" s="2">
        <v>11</v>
      </c>
      <c r="S111" t="s">
        <v>26</v>
      </c>
      <c r="T111">
        <v>3</v>
      </c>
      <c r="U111" t="s">
        <v>26</v>
      </c>
      <c r="V111">
        <v>2</v>
      </c>
      <c r="W111">
        <v>1574</v>
      </c>
    </row>
    <row r="112" spans="1:23" x14ac:dyDescent="0.2">
      <c r="A112" t="s">
        <v>76</v>
      </c>
      <c r="B112">
        <v>106</v>
      </c>
      <c r="C112">
        <v>6</v>
      </c>
      <c r="D112">
        <v>647</v>
      </c>
      <c r="E112">
        <v>238</v>
      </c>
      <c r="F112">
        <v>117</v>
      </c>
      <c r="G112">
        <v>177</v>
      </c>
      <c r="H112" t="s">
        <v>26</v>
      </c>
      <c r="I112">
        <v>3</v>
      </c>
      <c r="J112">
        <v>3</v>
      </c>
      <c r="K112">
        <v>46</v>
      </c>
      <c r="L112">
        <v>2</v>
      </c>
      <c r="M112" t="s">
        <v>26</v>
      </c>
      <c r="N112" t="s">
        <v>26</v>
      </c>
      <c r="O112" t="s">
        <v>26</v>
      </c>
      <c r="P112" t="s">
        <v>26</v>
      </c>
      <c r="Q112">
        <v>1</v>
      </c>
      <c r="R112" s="2" t="s">
        <v>26</v>
      </c>
      <c r="S112">
        <v>2</v>
      </c>
      <c r="T112">
        <v>4</v>
      </c>
      <c r="U112">
        <v>6</v>
      </c>
      <c r="V112">
        <v>6</v>
      </c>
      <c r="W112">
        <v>1364</v>
      </c>
    </row>
    <row r="113" spans="1:23" x14ac:dyDescent="0.2">
      <c r="A113" t="s">
        <v>77</v>
      </c>
      <c r="B113">
        <v>1242</v>
      </c>
      <c r="C113">
        <v>82</v>
      </c>
      <c r="D113">
        <v>2344</v>
      </c>
      <c r="E113">
        <v>1210</v>
      </c>
      <c r="F113">
        <v>276</v>
      </c>
      <c r="G113">
        <v>190</v>
      </c>
      <c r="H113" t="s">
        <v>26</v>
      </c>
      <c r="I113">
        <v>19</v>
      </c>
      <c r="J113" t="s">
        <v>26</v>
      </c>
      <c r="K113">
        <v>70</v>
      </c>
      <c r="L113">
        <v>146</v>
      </c>
      <c r="M113">
        <v>7</v>
      </c>
      <c r="N113">
        <v>22</v>
      </c>
      <c r="O113" t="s">
        <v>26</v>
      </c>
      <c r="P113">
        <v>24</v>
      </c>
      <c r="Q113">
        <v>210</v>
      </c>
      <c r="R113" s="2">
        <v>102</v>
      </c>
      <c r="S113">
        <v>19</v>
      </c>
      <c r="T113">
        <v>23</v>
      </c>
      <c r="U113">
        <v>2</v>
      </c>
      <c r="V113">
        <v>13</v>
      </c>
      <c r="W113">
        <v>6001</v>
      </c>
    </row>
    <row r="114" spans="1:23" x14ac:dyDescent="0.2">
      <c r="A114" t="s">
        <v>78</v>
      </c>
      <c r="B114">
        <v>39222</v>
      </c>
      <c r="C114">
        <v>4240</v>
      </c>
      <c r="D114">
        <v>215472</v>
      </c>
      <c r="E114">
        <v>128736</v>
      </c>
      <c r="F114">
        <v>35919</v>
      </c>
      <c r="G114">
        <v>73959</v>
      </c>
      <c r="H114">
        <v>536</v>
      </c>
      <c r="I114">
        <v>1293</v>
      </c>
      <c r="J114">
        <v>610</v>
      </c>
      <c r="K114">
        <v>6346</v>
      </c>
      <c r="L114">
        <v>2497</v>
      </c>
      <c r="M114">
        <v>353</v>
      </c>
      <c r="N114">
        <v>777</v>
      </c>
      <c r="O114">
        <v>73</v>
      </c>
      <c r="P114">
        <v>96</v>
      </c>
      <c r="Q114">
        <v>187</v>
      </c>
      <c r="R114" s="2">
        <v>825</v>
      </c>
      <c r="S114">
        <v>762</v>
      </c>
      <c r="T114">
        <v>738</v>
      </c>
      <c r="U114">
        <v>249</v>
      </c>
      <c r="V114">
        <v>2390</v>
      </c>
      <c r="W114">
        <v>515280</v>
      </c>
    </row>
    <row r="115" spans="1:23" x14ac:dyDescent="0.2">
      <c r="A115" t="s">
        <v>3</v>
      </c>
      <c r="B115">
        <v>81288</v>
      </c>
      <c r="C115">
        <v>8034</v>
      </c>
      <c r="D115">
        <v>396931</v>
      </c>
      <c r="E115">
        <v>229466</v>
      </c>
      <c r="F115">
        <v>60463</v>
      </c>
      <c r="G115">
        <v>108303</v>
      </c>
      <c r="H115">
        <v>826</v>
      </c>
      <c r="I115">
        <v>2088</v>
      </c>
      <c r="J115">
        <v>814</v>
      </c>
      <c r="K115">
        <v>11313</v>
      </c>
      <c r="L115">
        <v>6616</v>
      </c>
      <c r="M115">
        <v>624</v>
      </c>
      <c r="N115">
        <v>1581</v>
      </c>
      <c r="O115">
        <v>120</v>
      </c>
      <c r="P115">
        <v>1148</v>
      </c>
      <c r="Q115">
        <v>3326</v>
      </c>
      <c r="R115" s="2">
        <v>2813</v>
      </c>
      <c r="S115">
        <v>2006</v>
      </c>
      <c r="T115">
        <v>1823</v>
      </c>
      <c r="U115">
        <v>458</v>
      </c>
      <c r="V115">
        <v>3515</v>
      </c>
      <c r="W115">
        <v>923556</v>
      </c>
    </row>
  </sheetData>
  <sortState xmlns:xlrd2="http://schemas.microsoft.com/office/spreadsheetml/2017/richdata2" ref="A4:X57">
    <sortCondition descending="1" ref="X4:X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232"/>
  <sheetViews>
    <sheetView workbookViewId="0">
      <selection activeCell="CN2" sqref="CN2"/>
    </sheetView>
  </sheetViews>
  <sheetFormatPr baseColWidth="10" defaultColWidth="8.83203125" defaultRowHeight="15" x14ac:dyDescent="0.2"/>
  <sheetData>
    <row r="1" spans="1:92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</row>
    <row r="2" spans="1:92" x14ac:dyDescent="0.2"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  <c r="M2" t="s">
        <v>93</v>
      </c>
      <c r="N2" t="s">
        <v>94</v>
      </c>
      <c r="O2" t="s">
        <v>95</v>
      </c>
      <c r="P2" t="s">
        <v>96</v>
      </c>
      <c r="Q2" t="s">
        <v>97</v>
      </c>
      <c r="R2" t="s">
        <v>98</v>
      </c>
      <c r="S2" t="s">
        <v>99</v>
      </c>
      <c r="T2" t="s">
        <v>100</v>
      </c>
      <c r="U2" t="s">
        <v>101</v>
      </c>
      <c r="V2" t="s">
        <v>102</v>
      </c>
      <c r="W2" t="s">
        <v>103</v>
      </c>
      <c r="X2" t="s">
        <v>104</v>
      </c>
      <c r="Y2" t="s">
        <v>105</v>
      </c>
      <c r="Z2" t="s">
        <v>106</v>
      </c>
      <c r="AA2" t="s">
        <v>107</v>
      </c>
      <c r="AB2" t="s">
        <v>108</v>
      </c>
      <c r="AC2" t="s">
        <v>109</v>
      </c>
      <c r="AD2" t="s">
        <v>110</v>
      </c>
      <c r="AE2" t="s">
        <v>111</v>
      </c>
      <c r="AF2" t="s">
        <v>112</v>
      </c>
      <c r="AG2" t="s">
        <v>113</v>
      </c>
      <c r="AH2" t="s">
        <v>114</v>
      </c>
      <c r="AI2" t="s">
        <v>115</v>
      </c>
      <c r="AJ2" t="s">
        <v>116</v>
      </c>
      <c r="AK2" t="s">
        <v>117</v>
      </c>
      <c r="AL2" t="s">
        <v>118</v>
      </c>
      <c r="AM2" t="s">
        <v>119</v>
      </c>
      <c r="AN2" t="s">
        <v>120</v>
      </c>
      <c r="AO2" t="s">
        <v>121</v>
      </c>
      <c r="AP2" t="s">
        <v>122</v>
      </c>
      <c r="AQ2" t="s">
        <v>123</v>
      </c>
      <c r="AR2" t="s">
        <v>124</v>
      </c>
      <c r="AS2" t="s">
        <v>125</v>
      </c>
      <c r="AT2" t="s">
        <v>126</v>
      </c>
      <c r="AU2" t="s">
        <v>127</v>
      </c>
      <c r="AV2" t="s">
        <v>128</v>
      </c>
      <c r="AW2" t="s">
        <v>129</v>
      </c>
      <c r="AX2" t="s">
        <v>130</v>
      </c>
      <c r="AY2" t="s">
        <v>131</v>
      </c>
      <c r="AZ2" t="s">
        <v>132</v>
      </c>
      <c r="BA2" t="s">
        <v>133</v>
      </c>
      <c r="BB2" t="s">
        <v>134</v>
      </c>
      <c r="BC2" t="s">
        <v>135</v>
      </c>
      <c r="BD2" t="s">
        <v>136</v>
      </c>
      <c r="BE2" t="s">
        <v>137</v>
      </c>
      <c r="BF2" t="s">
        <v>138</v>
      </c>
      <c r="BG2" t="s">
        <v>139</v>
      </c>
      <c r="BH2" t="s">
        <v>140</v>
      </c>
      <c r="BI2" t="s">
        <v>141</v>
      </c>
      <c r="BJ2" t="s">
        <v>142</v>
      </c>
      <c r="BK2" t="s">
        <v>143</v>
      </c>
      <c r="BL2" t="s">
        <v>144</v>
      </c>
      <c r="BM2" t="s">
        <v>145</v>
      </c>
      <c r="BN2" t="s">
        <v>146</v>
      </c>
      <c r="BO2" t="s">
        <v>147</v>
      </c>
      <c r="BP2" t="s">
        <v>148</v>
      </c>
      <c r="BQ2" t="s">
        <v>149</v>
      </c>
      <c r="BR2" t="s">
        <v>150</v>
      </c>
      <c r="BS2" t="s">
        <v>151</v>
      </c>
      <c r="BT2" t="s">
        <v>152</v>
      </c>
      <c r="BU2" t="s">
        <v>153</v>
      </c>
      <c r="BV2" t="s">
        <v>154</v>
      </c>
      <c r="BW2" t="s">
        <v>155</v>
      </c>
      <c r="BX2" t="s">
        <v>156</v>
      </c>
      <c r="BY2" t="s">
        <v>157</v>
      </c>
      <c r="BZ2" t="s">
        <v>158</v>
      </c>
      <c r="CA2" t="s">
        <v>159</v>
      </c>
      <c r="CB2" t="s">
        <v>160</v>
      </c>
      <c r="CC2" t="s">
        <v>161</v>
      </c>
      <c r="CD2" t="s">
        <v>162</v>
      </c>
      <c r="CE2" t="s">
        <v>163</v>
      </c>
      <c r="CF2" t="s">
        <v>164</v>
      </c>
      <c r="CG2" t="s">
        <v>165</v>
      </c>
      <c r="CH2" t="s">
        <v>166</v>
      </c>
      <c r="CI2" t="s">
        <v>167</v>
      </c>
      <c r="CJ2" t="s">
        <v>168</v>
      </c>
      <c r="CK2" t="s">
        <v>169</v>
      </c>
      <c r="CL2" t="s">
        <v>170</v>
      </c>
      <c r="CM2" t="s">
        <v>171</v>
      </c>
      <c r="CN2" t="s">
        <v>172</v>
      </c>
    </row>
    <row r="3" spans="1:92" x14ac:dyDescent="0.2">
      <c r="A3">
        <v>15</v>
      </c>
      <c r="B3">
        <v>10420</v>
      </c>
      <c r="C3" t="s">
        <v>173</v>
      </c>
      <c r="D3" t="s">
        <v>174</v>
      </c>
      <c r="E3">
        <v>2017</v>
      </c>
      <c r="F3">
        <v>5461311.5300000003</v>
      </c>
      <c r="G3">
        <v>4440851.6069999998</v>
      </c>
      <c r="H3">
        <v>5361727.4709999999</v>
      </c>
      <c r="I3">
        <v>0.98176554100000002</v>
      </c>
      <c r="J3">
        <v>2002</v>
      </c>
      <c r="K3">
        <v>2018</v>
      </c>
      <c r="L3">
        <v>0.98176554100000002</v>
      </c>
      <c r="Q3">
        <v>703505</v>
      </c>
      <c r="R3">
        <v>528663</v>
      </c>
      <c r="S3">
        <v>132481</v>
      </c>
      <c r="T3">
        <v>5747</v>
      </c>
      <c r="U3">
        <v>29518</v>
      </c>
      <c r="V3">
        <v>28993</v>
      </c>
      <c r="W3">
        <v>31204</v>
      </c>
      <c r="X3">
        <v>26950</v>
      </c>
      <c r="Y3">
        <v>686207</v>
      </c>
      <c r="Z3">
        <v>12.5</v>
      </c>
      <c r="AA3">
        <v>8.1999999999999993</v>
      </c>
      <c r="AB3">
        <v>79.3</v>
      </c>
      <c r="AC3">
        <v>20.6</v>
      </c>
      <c r="AD3">
        <v>62.3</v>
      </c>
      <c r="AE3">
        <v>17.100000000000001</v>
      </c>
      <c r="AF3">
        <v>289282</v>
      </c>
      <c r="AG3">
        <v>22538</v>
      </c>
      <c r="AH3">
        <v>96678</v>
      </c>
      <c r="AI3">
        <v>111274</v>
      </c>
      <c r="AJ3">
        <v>39726</v>
      </c>
      <c r="AK3">
        <v>19066</v>
      </c>
      <c r="AL3">
        <v>7.79</v>
      </c>
      <c r="AM3">
        <v>56106</v>
      </c>
      <c r="AN3">
        <v>75838</v>
      </c>
      <c r="AO3">
        <v>31</v>
      </c>
      <c r="AP3">
        <v>46.1</v>
      </c>
      <c r="AQ3">
        <v>22.9</v>
      </c>
      <c r="AR3">
        <v>18304.75</v>
      </c>
      <c r="AS3">
        <v>343513.42</v>
      </c>
      <c r="AT3">
        <v>361818.17</v>
      </c>
      <c r="AU3">
        <v>5.0599999999999996</v>
      </c>
      <c r="AV3">
        <v>94.94</v>
      </c>
      <c r="AW3">
        <v>2.41</v>
      </c>
      <c r="AX3">
        <v>13644.8</v>
      </c>
      <c r="AY3">
        <v>111678</v>
      </c>
      <c r="AZ3">
        <v>12.86</v>
      </c>
      <c r="BA3">
        <v>1.02</v>
      </c>
      <c r="BB3">
        <v>2014</v>
      </c>
      <c r="BC3" t="s">
        <v>175</v>
      </c>
      <c r="BD3">
        <v>1</v>
      </c>
      <c r="BE3">
        <v>3</v>
      </c>
      <c r="BF3">
        <v>20708470.120000001</v>
      </c>
      <c r="BG3">
        <v>30108.36</v>
      </c>
      <c r="BH3">
        <v>29572.86</v>
      </c>
      <c r="BI3">
        <v>31828.080000000002</v>
      </c>
      <c r="BJ3">
        <v>57228.12</v>
      </c>
      <c r="BK3">
        <v>77354.759999999995</v>
      </c>
      <c r="BL3">
        <v>2.4582000000000002</v>
      </c>
      <c r="BM3">
        <v>0</v>
      </c>
      <c r="BN3">
        <v>0</v>
      </c>
      <c r="BO3">
        <v>0</v>
      </c>
      <c r="BR3">
        <v>0</v>
      </c>
      <c r="BT3">
        <v>0</v>
      </c>
      <c r="BU3">
        <v>0</v>
      </c>
      <c r="BV3">
        <v>0</v>
      </c>
      <c r="BW3">
        <v>1</v>
      </c>
      <c r="BX3">
        <v>1</v>
      </c>
      <c r="BY3" t="s">
        <v>176</v>
      </c>
      <c r="BZ3">
        <v>24</v>
      </c>
      <c r="CB3">
        <v>345482</v>
      </c>
      <c r="CC3">
        <v>84.9</v>
      </c>
      <c r="CD3">
        <v>7.4</v>
      </c>
      <c r="CE3">
        <v>1.1000000000000001</v>
      </c>
      <c r="CF3">
        <v>1</v>
      </c>
      <c r="CG3">
        <v>0.1</v>
      </c>
      <c r="CH3">
        <v>0.7</v>
      </c>
      <c r="CI3">
        <v>4.8</v>
      </c>
      <c r="CK3">
        <v>1.001400852</v>
      </c>
      <c r="CL3">
        <v>2362.0336130000001</v>
      </c>
      <c r="CM3" t="s">
        <v>177</v>
      </c>
      <c r="CN3">
        <v>24</v>
      </c>
    </row>
    <row r="4" spans="1:92" x14ac:dyDescent="0.2">
      <c r="A4">
        <v>32</v>
      </c>
      <c r="B4">
        <v>10500</v>
      </c>
      <c r="C4" t="s">
        <v>178</v>
      </c>
      <c r="D4" t="s">
        <v>174</v>
      </c>
      <c r="E4">
        <v>2017</v>
      </c>
      <c r="F4">
        <v>723013</v>
      </c>
      <c r="G4">
        <v>602405</v>
      </c>
      <c r="H4">
        <v>466615</v>
      </c>
      <c r="I4">
        <v>0.64537567100000004</v>
      </c>
      <c r="J4">
        <v>2002</v>
      </c>
      <c r="K4">
        <v>2018</v>
      </c>
      <c r="L4">
        <v>0.64537567100000004</v>
      </c>
      <c r="Q4">
        <v>151754</v>
      </c>
      <c r="R4">
        <v>120338</v>
      </c>
      <c r="S4">
        <v>27005</v>
      </c>
      <c r="T4">
        <v>1117</v>
      </c>
      <c r="U4">
        <v>22543</v>
      </c>
      <c r="V4">
        <v>20901</v>
      </c>
      <c r="W4">
        <v>27217</v>
      </c>
      <c r="X4">
        <v>23270</v>
      </c>
      <c r="Y4">
        <v>146085</v>
      </c>
      <c r="Z4">
        <v>24.7</v>
      </c>
      <c r="AA4">
        <v>10.6</v>
      </c>
      <c r="AB4">
        <v>64.8</v>
      </c>
      <c r="AC4">
        <v>24.1</v>
      </c>
      <c r="AD4">
        <v>60.5</v>
      </c>
      <c r="AE4">
        <v>15.4</v>
      </c>
      <c r="AF4">
        <v>57607</v>
      </c>
      <c r="AG4">
        <v>5627</v>
      </c>
      <c r="AH4">
        <v>20937</v>
      </c>
      <c r="AI4">
        <v>20474</v>
      </c>
      <c r="AJ4">
        <v>7108</v>
      </c>
      <c r="AK4">
        <v>3461</v>
      </c>
      <c r="AL4">
        <v>9.77</v>
      </c>
      <c r="AM4">
        <v>43614</v>
      </c>
      <c r="AN4">
        <v>56185</v>
      </c>
      <c r="AO4">
        <v>41.9</v>
      </c>
      <c r="AP4">
        <v>44</v>
      </c>
      <c r="AQ4">
        <v>14.1</v>
      </c>
      <c r="AR4">
        <v>3784.75</v>
      </c>
      <c r="AS4">
        <v>64583.42</v>
      </c>
      <c r="AT4">
        <v>68368.17</v>
      </c>
      <c r="AU4">
        <v>5.54</v>
      </c>
      <c r="AV4">
        <v>94.46</v>
      </c>
      <c r="AW4">
        <v>2.46</v>
      </c>
      <c r="AX4">
        <v>691.2</v>
      </c>
      <c r="AY4">
        <v>1382</v>
      </c>
      <c r="AZ4">
        <v>17.37</v>
      </c>
      <c r="BA4">
        <v>1.02</v>
      </c>
      <c r="BB4">
        <v>2017</v>
      </c>
      <c r="BC4" t="s">
        <v>179</v>
      </c>
      <c r="BD4">
        <v>1</v>
      </c>
      <c r="BE4">
        <v>0</v>
      </c>
      <c r="BF4">
        <v>951894.6</v>
      </c>
      <c r="BG4">
        <v>22993.86</v>
      </c>
      <c r="BH4">
        <v>21319.02</v>
      </c>
      <c r="BI4">
        <v>27761.34</v>
      </c>
      <c r="BJ4">
        <v>44486.28</v>
      </c>
      <c r="BK4">
        <v>57308.7</v>
      </c>
      <c r="BL4">
        <v>2.5091999999999999</v>
      </c>
      <c r="BM4">
        <v>0</v>
      </c>
      <c r="BN4">
        <v>0</v>
      </c>
      <c r="BO4">
        <v>0</v>
      </c>
      <c r="BP4">
        <v>2016</v>
      </c>
      <c r="BR4">
        <v>1</v>
      </c>
      <c r="BS4" t="s">
        <v>180</v>
      </c>
      <c r="BT4">
        <v>0</v>
      </c>
      <c r="BU4">
        <v>0</v>
      </c>
      <c r="BV4">
        <v>0</v>
      </c>
      <c r="BW4">
        <v>1</v>
      </c>
      <c r="BX4">
        <v>1</v>
      </c>
      <c r="BY4" t="s">
        <v>176</v>
      </c>
      <c r="BZ4">
        <v>34</v>
      </c>
      <c r="CB4">
        <v>60947</v>
      </c>
      <c r="CC4">
        <v>79.599999999999994</v>
      </c>
      <c r="CD4">
        <v>11.6</v>
      </c>
      <c r="CE4">
        <v>0.9</v>
      </c>
      <c r="CF4">
        <v>1.5</v>
      </c>
      <c r="CG4">
        <v>0.1</v>
      </c>
      <c r="CH4">
        <v>0.9</v>
      </c>
      <c r="CI4">
        <v>5.5</v>
      </c>
      <c r="CK4">
        <v>0.65828318399999997</v>
      </c>
      <c r="CL4">
        <v>920.20828730000005</v>
      </c>
      <c r="CM4" t="s">
        <v>177</v>
      </c>
      <c r="CN4">
        <v>34</v>
      </c>
    </row>
    <row r="5" spans="1:92" x14ac:dyDescent="0.2">
      <c r="A5">
        <v>49</v>
      </c>
      <c r="B5">
        <v>10580</v>
      </c>
      <c r="C5" t="s">
        <v>181</v>
      </c>
      <c r="D5" t="s">
        <v>174</v>
      </c>
      <c r="E5">
        <v>2017</v>
      </c>
      <c r="F5">
        <v>16356553</v>
      </c>
      <c r="G5">
        <v>8214968</v>
      </c>
      <c r="H5">
        <v>18354163</v>
      </c>
      <c r="I5">
        <v>1.122129033</v>
      </c>
      <c r="J5">
        <v>2002</v>
      </c>
      <c r="K5">
        <v>2018</v>
      </c>
      <c r="L5">
        <v>1.122129033</v>
      </c>
      <c r="Q5">
        <v>886188</v>
      </c>
      <c r="R5">
        <v>671822</v>
      </c>
      <c r="S5">
        <v>133400</v>
      </c>
      <c r="T5">
        <v>8287</v>
      </c>
      <c r="U5">
        <v>35068</v>
      </c>
      <c r="V5">
        <v>34895</v>
      </c>
      <c r="W5">
        <v>36742</v>
      </c>
      <c r="X5">
        <v>23981</v>
      </c>
      <c r="Y5">
        <v>855393</v>
      </c>
      <c r="Z5">
        <v>10.4</v>
      </c>
      <c r="AA5">
        <v>6.1</v>
      </c>
      <c r="AB5">
        <v>83.5</v>
      </c>
      <c r="AC5">
        <v>19.7</v>
      </c>
      <c r="AD5">
        <v>63.4</v>
      </c>
      <c r="AE5">
        <v>16.899999999999999</v>
      </c>
      <c r="AF5">
        <v>348421</v>
      </c>
      <c r="AG5">
        <v>37135</v>
      </c>
      <c r="AH5">
        <v>116013</v>
      </c>
      <c r="AI5">
        <v>139591</v>
      </c>
      <c r="AJ5">
        <v>40175</v>
      </c>
      <c r="AK5">
        <v>15507</v>
      </c>
      <c r="AL5">
        <v>10.66</v>
      </c>
      <c r="AM5">
        <v>68681</v>
      </c>
      <c r="AN5">
        <v>89097</v>
      </c>
      <c r="AO5">
        <v>24.9</v>
      </c>
      <c r="AP5">
        <v>42.1</v>
      </c>
      <c r="AQ5">
        <v>33</v>
      </c>
      <c r="AR5">
        <v>19532.080000000002</v>
      </c>
      <c r="AS5">
        <v>432476.17</v>
      </c>
      <c r="AT5">
        <v>452008.25</v>
      </c>
      <c r="AU5">
        <v>4.32</v>
      </c>
      <c r="AV5">
        <v>95.68</v>
      </c>
      <c r="AW5">
        <v>2.64</v>
      </c>
      <c r="AX5">
        <v>17900.8</v>
      </c>
      <c r="AY5">
        <v>184560</v>
      </c>
      <c r="AZ5">
        <v>11.91</v>
      </c>
      <c r="BA5">
        <v>1.02</v>
      </c>
      <c r="BB5">
        <v>2017</v>
      </c>
      <c r="BC5" t="s">
        <v>182</v>
      </c>
      <c r="BD5">
        <v>1</v>
      </c>
      <c r="BE5">
        <v>0</v>
      </c>
      <c r="BF5">
        <v>131048723.8</v>
      </c>
      <c r="BG5">
        <v>35769.360000000001</v>
      </c>
      <c r="BH5">
        <v>35592.9</v>
      </c>
      <c r="BI5">
        <v>37476.839999999997</v>
      </c>
      <c r="BJ5">
        <v>70054.62</v>
      </c>
      <c r="BK5">
        <v>90878.94</v>
      </c>
      <c r="BL5">
        <v>2.6928000000000001</v>
      </c>
      <c r="BM5">
        <v>74</v>
      </c>
      <c r="BN5">
        <v>0</v>
      </c>
      <c r="BO5">
        <v>0</v>
      </c>
      <c r="BP5">
        <v>2017</v>
      </c>
      <c r="BR5">
        <v>1</v>
      </c>
      <c r="BS5" t="s">
        <v>183</v>
      </c>
      <c r="BT5">
        <v>0</v>
      </c>
      <c r="BU5">
        <v>0</v>
      </c>
      <c r="BV5">
        <v>0</v>
      </c>
      <c r="BW5">
        <v>1</v>
      </c>
      <c r="BX5">
        <v>1</v>
      </c>
      <c r="BY5" t="s">
        <v>176</v>
      </c>
      <c r="BZ5">
        <v>23</v>
      </c>
      <c r="CB5">
        <v>440268</v>
      </c>
      <c r="CC5">
        <v>80.5</v>
      </c>
      <c r="CD5">
        <v>7.3</v>
      </c>
      <c r="CE5">
        <v>3.4</v>
      </c>
      <c r="CF5">
        <v>3.2</v>
      </c>
      <c r="CG5">
        <v>0.3</v>
      </c>
      <c r="CH5">
        <v>1.1000000000000001</v>
      </c>
      <c r="CI5">
        <v>4.3</v>
      </c>
      <c r="CK5">
        <v>1.144571614</v>
      </c>
      <c r="CL5">
        <v>2934.587074</v>
      </c>
      <c r="CM5" t="s">
        <v>177</v>
      </c>
      <c r="CN5">
        <v>23</v>
      </c>
    </row>
    <row r="6" spans="1:92" x14ac:dyDescent="0.2">
      <c r="A6">
        <v>66</v>
      </c>
      <c r="B6">
        <v>10740</v>
      </c>
      <c r="C6" t="s">
        <v>184</v>
      </c>
      <c r="D6" t="s">
        <v>174</v>
      </c>
      <c r="E6">
        <v>2017</v>
      </c>
      <c r="F6">
        <v>9684678</v>
      </c>
      <c r="G6">
        <v>5357774</v>
      </c>
      <c r="H6">
        <v>3228508</v>
      </c>
      <c r="I6">
        <v>0.333362451</v>
      </c>
      <c r="J6">
        <v>2002</v>
      </c>
      <c r="K6">
        <v>2018</v>
      </c>
      <c r="L6">
        <v>0.333362451</v>
      </c>
      <c r="Q6">
        <v>913113</v>
      </c>
      <c r="R6">
        <v>504121</v>
      </c>
      <c r="S6">
        <v>318208</v>
      </c>
      <c r="T6">
        <v>12355</v>
      </c>
      <c r="U6">
        <v>27245</v>
      </c>
      <c r="V6">
        <v>24209</v>
      </c>
      <c r="W6">
        <v>32324</v>
      </c>
      <c r="X6">
        <v>31887</v>
      </c>
      <c r="Y6">
        <v>901299</v>
      </c>
      <c r="Z6">
        <v>15.5</v>
      </c>
      <c r="AA6">
        <v>9.6999999999999993</v>
      </c>
      <c r="AB6">
        <v>74.8</v>
      </c>
      <c r="AC6">
        <v>22.4</v>
      </c>
      <c r="AD6">
        <v>61.4</v>
      </c>
      <c r="AE6">
        <v>16.2</v>
      </c>
      <c r="AF6">
        <v>347357</v>
      </c>
      <c r="AG6">
        <v>18056</v>
      </c>
      <c r="AH6">
        <v>120934</v>
      </c>
      <c r="AI6">
        <v>130031</v>
      </c>
      <c r="AJ6">
        <v>54844</v>
      </c>
      <c r="AK6">
        <v>23492</v>
      </c>
      <c r="AL6">
        <v>5.2</v>
      </c>
      <c r="AM6">
        <v>50906</v>
      </c>
      <c r="AN6">
        <v>68453</v>
      </c>
      <c r="AO6">
        <v>34.9</v>
      </c>
      <c r="AP6">
        <v>43.5</v>
      </c>
      <c r="AQ6">
        <v>21.6</v>
      </c>
      <c r="AR6">
        <v>24275.58</v>
      </c>
      <c r="AS6">
        <v>401312.08</v>
      </c>
      <c r="AT6">
        <v>425587.67</v>
      </c>
      <c r="AU6">
        <v>5.71</v>
      </c>
      <c r="AV6">
        <v>94.29</v>
      </c>
      <c r="AW6">
        <v>2.2999999999999998</v>
      </c>
      <c r="AX6">
        <v>28089.599999999999</v>
      </c>
      <c r="AY6">
        <v>246241</v>
      </c>
      <c r="AZ6">
        <v>13.6</v>
      </c>
      <c r="BA6">
        <v>1.02</v>
      </c>
      <c r="BB6">
        <v>2014</v>
      </c>
      <c r="BC6" t="s">
        <v>185</v>
      </c>
      <c r="BD6">
        <v>1</v>
      </c>
      <c r="BE6">
        <v>3</v>
      </c>
      <c r="BF6">
        <v>6770054.1600000001</v>
      </c>
      <c r="BG6">
        <v>27789.9</v>
      </c>
      <c r="BH6">
        <v>24693.18</v>
      </c>
      <c r="BI6">
        <v>32970.480000000003</v>
      </c>
      <c r="BJ6">
        <v>51924.12</v>
      </c>
      <c r="BK6">
        <v>69822.06</v>
      </c>
      <c r="BL6">
        <v>2.3460000000000001</v>
      </c>
      <c r="BM6">
        <v>15</v>
      </c>
      <c r="BN6">
        <v>0</v>
      </c>
      <c r="BO6">
        <v>0</v>
      </c>
      <c r="BP6">
        <v>2015</v>
      </c>
      <c r="BR6">
        <v>1</v>
      </c>
      <c r="BS6" t="s">
        <v>186</v>
      </c>
      <c r="BT6">
        <v>0</v>
      </c>
      <c r="BU6">
        <v>0</v>
      </c>
      <c r="BV6">
        <v>0</v>
      </c>
      <c r="BW6">
        <v>2</v>
      </c>
      <c r="BX6">
        <v>2</v>
      </c>
      <c r="BY6" t="s">
        <v>187</v>
      </c>
      <c r="BZ6">
        <v>22</v>
      </c>
      <c r="CB6">
        <v>407216</v>
      </c>
      <c r="CC6">
        <v>79.2</v>
      </c>
      <c r="CD6">
        <v>10</v>
      </c>
      <c r="CE6">
        <v>1.4</v>
      </c>
      <c r="CF6">
        <v>2.1</v>
      </c>
      <c r="CG6">
        <v>0.6</v>
      </c>
      <c r="CH6">
        <v>0.9</v>
      </c>
      <c r="CI6">
        <v>5.7</v>
      </c>
      <c r="CK6">
        <v>0.34002970100000002</v>
      </c>
      <c r="CL6">
        <v>3524.970875</v>
      </c>
      <c r="CM6" t="s">
        <v>177</v>
      </c>
      <c r="CN6">
        <v>22</v>
      </c>
    </row>
    <row r="7" spans="1:92" x14ac:dyDescent="0.2">
      <c r="A7">
        <v>93</v>
      </c>
      <c r="B7">
        <v>10900</v>
      </c>
      <c r="C7" t="s">
        <v>188</v>
      </c>
      <c r="D7" t="s">
        <v>174</v>
      </c>
      <c r="E7">
        <v>2017</v>
      </c>
      <c r="F7">
        <v>4329867.3320000004</v>
      </c>
      <c r="G7">
        <v>2740863.9989999998</v>
      </c>
      <c r="H7">
        <v>4260065.9670000002</v>
      </c>
      <c r="I7">
        <v>0.98387909799999995</v>
      </c>
      <c r="J7">
        <v>2002</v>
      </c>
      <c r="K7">
        <v>2018</v>
      </c>
      <c r="L7">
        <v>0.98387909799999995</v>
      </c>
      <c r="Q7">
        <v>840550</v>
      </c>
      <c r="R7">
        <v>527041</v>
      </c>
      <c r="S7">
        <v>206845</v>
      </c>
      <c r="T7">
        <v>31035</v>
      </c>
      <c r="U7">
        <v>30779</v>
      </c>
      <c r="V7">
        <v>31069</v>
      </c>
      <c r="W7">
        <v>34513</v>
      </c>
      <c r="X7">
        <v>16055</v>
      </c>
      <c r="Y7">
        <v>817027</v>
      </c>
      <c r="Z7">
        <v>11.2</v>
      </c>
      <c r="AA7">
        <v>7.4</v>
      </c>
      <c r="AB7">
        <v>81.400000000000006</v>
      </c>
      <c r="AC7">
        <v>21.2</v>
      </c>
      <c r="AD7">
        <v>61.4</v>
      </c>
      <c r="AE7">
        <v>17.399999999999999</v>
      </c>
      <c r="AF7">
        <v>320990</v>
      </c>
      <c r="AG7">
        <v>24659</v>
      </c>
      <c r="AH7">
        <v>96838</v>
      </c>
      <c r="AI7">
        <v>124800</v>
      </c>
      <c r="AJ7">
        <v>50173</v>
      </c>
      <c r="AK7">
        <v>24520</v>
      </c>
      <c r="AL7">
        <v>7.68</v>
      </c>
      <c r="AM7">
        <v>63944</v>
      </c>
      <c r="AN7">
        <v>84133</v>
      </c>
      <c r="AO7">
        <v>26.8</v>
      </c>
      <c r="AP7">
        <v>44.7</v>
      </c>
      <c r="AQ7">
        <v>28.5</v>
      </c>
      <c r="AR7">
        <v>21376.080000000002</v>
      </c>
      <c r="AS7">
        <v>414200.58</v>
      </c>
      <c r="AT7">
        <v>435576.67</v>
      </c>
      <c r="AU7">
        <v>4.91</v>
      </c>
      <c r="AV7">
        <v>95.09</v>
      </c>
      <c r="AW7">
        <v>2.64</v>
      </c>
      <c r="AX7">
        <v>16160</v>
      </c>
      <c r="AY7">
        <v>190441</v>
      </c>
      <c r="AZ7">
        <v>12.79</v>
      </c>
      <c r="BA7">
        <v>1.02</v>
      </c>
      <c r="BB7">
        <v>2015</v>
      </c>
      <c r="BC7" t="s">
        <v>189</v>
      </c>
      <c r="BD7">
        <v>1</v>
      </c>
      <c r="BE7">
        <v>2</v>
      </c>
      <c r="BF7">
        <v>13035801.859999999</v>
      </c>
      <c r="BG7">
        <v>31394.58</v>
      </c>
      <c r="BH7">
        <v>31690.38</v>
      </c>
      <c r="BI7">
        <v>35203.26</v>
      </c>
      <c r="BJ7">
        <v>65222.879999999997</v>
      </c>
      <c r="BK7">
        <v>85815.66</v>
      </c>
      <c r="BL7">
        <v>2.6928000000000001</v>
      </c>
      <c r="BM7">
        <v>0</v>
      </c>
      <c r="BN7">
        <v>0</v>
      </c>
      <c r="BO7">
        <v>0</v>
      </c>
      <c r="BP7">
        <v>2018</v>
      </c>
      <c r="BR7">
        <v>0</v>
      </c>
      <c r="BS7" t="s">
        <v>190</v>
      </c>
      <c r="BT7">
        <v>0</v>
      </c>
      <c r="BU7">
        <v>0</v>
      </c>
      <c r="BV7">
        <v>0</v>
      </c>
      <c r="BW7">
        <v>1</v>
      </c>
      <c r="BX7">
        <v>1</v>
      </c>
      <c r="BY7" t="s">
        <v>176</v>
      </c>
      <c r="BZ7">
        <v>22</v>
      </c>
      <c r="CB7">
        <v>407683</v>
      </c>
      <c r="CC7">
        <v>82.2</v>
      </c>
      <c r="CD7">
        <v>8.5</v>
      </c>
      <c r="CE7">
        <v>1.4</v>
      </c>
      <c r="CF7">
        <v>2</v>
      </c>
      <c r="CG7">
        <v>0.2</v>
      </c>
      <c r="CH7">
        <v>0.6</v>
      </c>
      <c r="CI7">
        <v>5</v>
      </c>
      <c r="CK7">
        <v>1.00355668</v>
      </c>
      <c r="CL7">
        <v>3872.3901340000002</v>
      </c>
      <c r="CM7" t="s">
        <v>177</v>
      </c>
      <c r="CN7">
        <v>22</v>
      </c>
    </row>
    <row r="8" spans="1:92" x14ac:dyDescent="0.2">
      <c r="A8">
        <v>110</v>
      </c>
      <c r="B8">
        <v>11020</v>
      </c>
      <c r="C8" t="s">
        <v>191</v>
      </c>
      <c r="D8" t="s">
        <v>174</v>
      </c>
      <c r="E8">
        <v>2017</v>
      </c>
      <c r="F8">
        <v>546149</v>
      </c>
      <c r="G8">
        <v>480928</v>
      </c>
      <c r="H8">
        <v>684311</v>
      </c>
      <c r="I8">
        <v>1.2529749210000001</v>
      </c>
      <c r="J8">
        <v>2002</v>
      </c>
      <c r="K8">
        <v>2018</v>
      </c>
      <c r="L8">
        <v>1.2529749210000001</v>
      </c>
      <c r="Q8">
        <v>123457</v>
      </c>
      <c r="R8">
        <v>110221</v>
      </c>
      <c r="S8">
        <v>11503</v>
      </c>
      <c r="T8">
        <v>292</v>
      </c>
      <c r="U8">
        <v>24582</v>
      </c>
      <c r="V8">
        <v>24779</v>
      </c>
      <c r="W8">
        <v>24162</v>
      </c>
      <c r="X8">
        <v>26779</v>
      </c>
      <c r="Y8">
        <v>120888</v>
      </c>
      <c r="Z8">
        <v>14.6</v>
      </c>
      <c r="AA8">
        <v>11.4</v>
      </c>
      <c r="AB8">
        <v>74.099999999999994</v>
      </c>
      <c r="AC8">
        <v>20.5</v>
      </c>
      <c r="AD8">
        <v>59.4</v>
      </c>
      <c r="AE8">
        <v>20.100000000000001</v>
      </c>
      <c r="AF8">
        <v>51885</v>
      </c>
      <c r="AG8">
        <v>4666</v>
      </c>
      <c r="AH8">
        <v>17830</v>
      </c>
      <c r="AI8">
        <v>19646</v>
      </c>
      <c r="AJ8">
        <v>6714</v>
      </c>
      <c r="AK8">
        <v>3029</v>
      </c>
      <c r="AL8">
        <v>8.99</v>
      </c>
      <c r="AM8">
        <v>45957</v>
      </c>
      <c r="AN8">
        <v>59821</v>
      </c>
      <c r="AO8">
        <v>37</v>
      </c>
      <c r="AP8">
        <v>46.9</v>
      </c>
      <c r="AQ8">
        <v>16.100000000000001</v>
      </c>
      <c r="AR8">
        <v>2918.75</v>
      </c>
      <c r="AS8">
        <v>57299.67</v>
      </c>
      <c r="AT8">
        <v>60218.42</v>
      </c>
      <c r="AU8">
        <v>4.84</v>
      </c>
      <c r="AV8">
        <v>95.16</v>
      </c>
      <c r="AW8">
        <v>2.64</v>
      </c>
      <c r="AX8">
        <v>3225.6</v>
      </c>
      <c r="AY8">
        <v>29024</v>
      </c>
      <c r="AZ8">
        <v>12.97</v>
      </c>
      <c r="BA8">
        <v>1.02</v>
      </c>
      <c r="BB8">
        <v>2016</v>
      </c>
      <c r="BC8" t="s">
        <v>192</v>
      </c>
      <c r="BD8">
        <v>1</v>
      </c>
      <c r="BE8">
        <v>1</v>
      </c>
      <c r="BF8">
        <v>2791988.88</v>
      </c>
      <c r="BG8">
        <v>25073.64</v>
      </c>
      <c r="BH8">
        <v>25274.58</v>
      </c>
      <c r="BI8">
        <v>24645.24</v>
      </c>
      <c r="BJ8">
        <v>46876.14</v>
      </c>
      <c r="BK8">
        <v>61017.42</v>
      </c>
      <c r="BL8">
        <v>2.6928000000000001</v>
      </c>
      <c r="BM8">
        <v>0</v>
      </c>
      <c r="BN8">
        <v>0</v>
      </c>
      <c r="BO8">
        <v>0</v>
      </c>
      <c r="BR8">
        <v>0</v>
      </c>
      <c r="BT8">
        <v>0</v>
      </c>
      <c r="BU8">
        <v>0</v>
      </c>
      <c r="BV8">
        <v>0</v>
      </c>
      <c r="BW8">
        <v>1</v>
      </c>
      <c r="BX8">
        <v>1</v>
      </c>
      <c r="BY8" t="s">
        <v>176</v>
      </c>
      <c r="BZ8">
        <v>32</v>
      </c>
      <c r="CB8">
        <v>54362</v>
      </c>
      <c r="CC8">
        <v>80.400000000000006</v>
      </c>
      <c r="CD8">
        <v>9.9</v>
      </c>
      <c r="CE8">
        <v>1.8</v>
      </c>
      <c r="CF8">
        <v>3.1</v>
      </c>
      <c r="CG8">
        <v>0.3</v>
      </c>
      <c r="CH8">
        <v>0.9</v>
      </c>
      <c r="CI8">
        <v>3.5</v>
      </c>
      <c r="CK8">
        <v>1.2780344189999999</v>
      </c>
      <c r="CL8">
        <v>2316.0205329999999</v>
      </c>
      <c r="CM8" t="s">
        <v>177</v>
      </c>
      <c r="CN8">
        <v>32</v>
      </c>
    </row>
    <row r="9" spans="1:92" x14ac:dyDescent="0.2">
      <c r="A9">
        <v>126</v>
      </c>
      <c r="B9">
        <v>11180</v>
      </c>
      <c r="C9" t="s">
        <v>193</v>
      </c>
      <c r="D9" t="s">
        <v>174</v>
      </c>
      <c r="E9">
        <v>2017</v>
      </c>
      <c r="F9">
        <v>6560847.8880000003</v>
      </c>
      <c r="G9">
        <v>1310898.6580000001</v>
      </c>
      <c r="H9">
        <v>4969523.4740000004</v>
      </c>
      <c r="I9">
        <v>0.75745140799999999</v>
      </c>
      <c r="J9">
        <v>2002</v>
      </c>
      <c r="K9">
        <v>2018</v>
      </c>
      <c r="L9">
        <v>0.75745140799999999</v>
      </c>
      <c r="Q9">
        <v>97502</v>
      </c>
      <c r="R9">
        <v>59313</v>
      </c>
      <c r="S9">
        <v>27672</v>
      </c>
      <c r="T9">
        <v>784</v>
      </c>
      <c r="U9">
        <v>22933</v>
      </c>
      <c r="V9">
        <v>24891</v>
      </c>
      <c r="W9">
        <v>17406</v>
      </c>
      <c r="X9">
        <v>23669</v>
      </c>
      <c r="Y9">
        <v>85818</v>
      </c>
      <c r="Z9">
        <v>19.5</v>
      </c>
      <c r="AA9">
        <v>5.6</v>
      </c>
      <c r="AB9">
        <v>74.900000000000006</v>
      </c>
      <c r="AC9">
        <v>16.600000000000001</v>
      </c>
      <c r="AD9">
        <v>72</v>
      </c>
      <c r="AE9">
        <v>11.4</v>
      </c>
      <c r="AF9">
        <v>37689</v>
      </c>
      <c r="AG9">
        <v>2449</v>
      </c>
      <c r="AH9">
        <v>12705</v>
      </c>
      <c r="AI9">
        <v>13729</v>
      </c>
      <c r="AJ9">
        <v>6184</v>
      </c>
      <c r="AK9">
        <v>2622</v>
      </c>
      <c r="AL9">
        <v>6.5</v>
      </c>
      <c r="AM9">
        <v>60351</v>
      </c>
      <c r="AN9">
        <v>78596</v>
      </c>
      <c r="AO9">
        <v>35.799999999999997</v>
      </c>
      <c r="AP9">
        <v>35.299999999999997</v>
      </c>
      <c r="AQ9">
        <v>28.9</v>
      </c>
      <c r="AR9">
        <v>1144.08</v>
      </c>
      <c r="AS9">
        <v>56135.42</v>
      </c>
      <c r="AT9">
        <v>57279.5</v>
      </c>
      <c r="AU9">
        <v>2.0099999999999998</v>
      </c>
      <c r="AV9">
        <v>97.99</v>
      </c>
      <c r="AW9">
        <v>2.41</v>
      </c>
      <c r="AX9">
        <v>2227.1999999999998</v>
      </c>
      <c r="AY9">
        <v>19080</v>
      </c>
      <c r="AZ9">
        <v>10.41</v>
      </c>
      <c r="BA9">
        <v>1.02</v>
      </c>
      <c r="BB9">
        <v>2015</v>
      </c>
      <c r="BC9" t="s">
        <v>194</v>
      </c>
      <c r="BD9">
        <v>1</v>
      </c>
      <c r="BE9">
        <v>2</v>
      </c>
      <c r="BF9">
        <v>20275655.77</v>
      </c>
      <c r="BG9">
        <v>23391.66</v>
      </c>
      <c r="BH9">
        <v>25388.82</v>
      </c>
      <c r="BI9">
        <v>17754.12</v>
      </c>
      <c r="BJ9">
        <v>61558.02</v>
      </c>
      <c r="BK9">
        <v>80167.92</v>
      </c>
      <c r="BL9">
        <v>2.4582000000000002</v>
      </c>
      <c r="BM9">
        <v>0</v>
      </c>
      <c r="BN9">
        <v>0</v>
      </c>
      <c r="BO9">
        <v>0</v>
      </c>
      <c r="BR9">
        <v>0</v>
      </c>
      <c r="BT9">
        <v>0</v>
      </c>
      <c r="BU9">
        <v>0</v>
      </c>
      <c r="BV9">
        <v>0</v>
      </c>
      <c r="BW9">
        <v>2</v>
      </c>
      <c r="BX9">
        <v>2</v>
      </c>
      <c r="BY9" t="s">
        <v>187</v>
      </c>
      <c r="BZ9">
        <v>31</v>
      </c>
      <c r="CB9">
        <v>49095</v>
      </c>
      <c r="CC9">
        <v>71.900000000000006</v>
      </c>
      <c r="CD9">
        <v>5.0999999999999996</v>
      </c>
      <c r="CE9">
        <v>3.9</v>
      </c>
      <c r="CF9">
        <v>7.1</v>
      </c>
      <c r="CG9">
        <v>4.4000000000000004</v>
      </c>
      <c r="CH9">
        <v>1.4</v>
      </c>
      <c r="CI9">
        <v>6.3</v>
      </c>
      <c r="CK9">
        <v>0.77260043700000003</v>
      </c>
      <c r="CL9">
        <v>2238.3173959999999</v>
      </c>
      <c r="CM9" t="s">
        <v>177</v>
      </c>
      <c r="CN9">
        <v>31</v>
      </c>
    </row>
    <row r="10" spans="1:92" x14ac:dyDescent="0.2">
      <c r="A10">
        <v>143</v>
      </c>
      <c r="B10">
        <v>11260</v>
      </c>
      <c r="C10" t="s">
        <v>195</v>
      </c>
      <c r="D10" t="s">
        <v>174</v>
      </c>
      <c r="E10">
        <v>2017</v>
      </c>
      <c r="F10">
        <v>3241607</v>
      </c>
      <c r="G10">
        <v>1942788</v>
      </c>
      <c r="H10">
        <v>3235222</v>
      </c>
      <c r="I10">
        <v>0.99803029799999998</v>
      </c>
      <c r="J10">
        <v>2002</v>
      </c>
      <c r="K10">
        <v>2018</v>
      </c>
      <c r="L10">
        <v>0.99803029799999998</v>
      </c>
      <c r="Q10">
        <v>400888</v>
      </c>
      <c r="R10">
        <v>157793</v>
      </c>
      <c r="S10">
        <v>194706</v>
      </c>
      <c r="T10">
        <v>10283</v>
      </c>
      <c r="U10">
        <v>34039</v>
      </c>
      <c r="V10">
        <v>25444</v>
      </c>
      <c r="W10">
        <v>41784</v>
      </c>
      <c r="X10">
        <v>35028</v>
      </c>
      <c r="Y10">
        <v>390713</v>
      </c>
      <c r="Z10">
        <v>10.4</v>
      </c>
      <c r="AA10">
        <v>5.6</v>
      </c>
      <c r="AB10">
        <v>83.9</v>
      </c>
      <c r="AC10">
        <v>25.2</v>
      </c>
      <c r="AD10">
        <v>64</v>
      </c>
      <c r="AE10">
        <v>10.8</v>
      </c>
      <c r="AF10">
        <v>136816</v>
      </c>
      <c r="AG10">
        <v>8331</v>
      </c>
      <c r="AH10">
        <v>39081</v>
      </c>
      <c r="AI10">
        <v>56771</v>
      </c>
      <c r="AJ10">
        <v>22127</v>
      </c>
      <c r="AK10">
        <v>10506</v>
      </c>
      <c r="AL10">
        <v>6.09</v>
      </c>
      <c r="AM10">
        <v>76871</v>
      </c>
      <c r="AN10">
        <v>97769</v>
      </c>
      <c r="AO10">
        <v>19.2</v>
      </c>
      <c r="AP10">
        <v>42.8</v>
      </c>
      <c r="AQ10">
        <v>38</v>
      </c>
      <c r="AR10">
        <v>13391.75</v>
      </c>
      <c r="AS10">
        <v>189466.42</v>
      </c>
      <c r="AT10">
        <v>202858.17</v>
      </c>
      <c r="AU10">
        <v>6.6</v>
      </c>
      <c r="AV10">
        <v>93.4</v>
      </c>
      <c r="AW10">
        <v>2.95</v>
      </c>
      <c r="AX10">
        <v>14124.8</v>
      </c>
      <c r="AY10">
        <v>112879</v>
      </c>
      <c r="AZ10">
        <v>12.45</v>
      </c>
      <c r="BA10">
        <v>1.02</v>
      </c>
      <c r="BB10">
        <v>2017</v>
      </c>
      <c r="BC10" t="s">
        <v>196</v>
      </c>
      <c r="BD10">
        <v>1</v>
      </c>
      <c r="BE10">
        <v>0</v>
      </c>
      <c r="BF10">
        <v>13199705.76</v>
      </c>
      <c r="BG10">
        <v>34719.78</v>
      </c>
      <c r="BH10">
        <v>25952.880000000001</v>
      </c>
      <c r="BI10">
        <v>42619.68</v>
      </c>
      <c r="BJ10">
        <v>78408.42</v>
      </c>
      <c r="BK10">
        <v>99724.38</v>
      </c>
      <c r="BL10">
        <v>3.0089999999999999</v>
      </c>
      <c r="BM10">
        <v>0</v>
      </c>
      <c r="BN10">
        <v>0</v>
      </c>
      <c r="BO10">
        <v>0</v>
      </c>
      <c r="BR10">
        <v>0</v>
      </c>
      <c r="BT10">
        <v>0</v>
      </c>
      <c r="BU10">
        <v>0</v>
      </c>
      <c r="BV10">
        <v>0</v>
      </c>
      <c r="BW10">
        <v>2</v>
      </c>
      <c r="BX10">
        <v>2</v>
      </c>
      <c r="BY10" t="s">
        <v>187</v>
      </c>
      <c r="BZ10">
        <v>24</v>
      </c>
      <c r="CB10">
        <v>196157</v>
      </c>
      <c r="CC10">
        <v>76.400000000000006</v>
      </c>
      <c r="CD10">
        <v>10.5</v>
      </c>
      <c r="CE10">
        <v>1.7</v>
      </c>
      <c r="CF10">
        <v>3.1</v>
      </c>
      <c r="CG10">
        <v>0.9</v>
      </c>
      <c r="CH10">
        <v>3.1</v>
      </c>
      <c r="CI10">
        <v>4.3</v>
      </c>
      <c r="CK10">
        <v>1.0179909039999999</v>
      </c>
      <c r="CL10">
        <v>2952.719713</v>
      </c>
      <c r="CM10" t="s">
        <v>177</v>
      </c>
      <c r="CN10">
        <v>24</v>
      </c>
    </row>
    <row r="11" spans="1:92" x14ac:dyDescent="0.2">
      <c r="A11">
        <v>160</v>
      </c>
      <c r="B11">
        <v>11460</v>
      </c>
      <c r="C11" t="s">
        <v>197</v>
      </c>
      <c r="D11" t="s">
        <v>174</v>
      </c>
      <c r="E11">
        <v>2017</v>
      </c>
      <c r="F11">
        <v>12636764.189999999</v>
      </c>
      <c r="G11">
        <v>4285199.1569999997</v>
      </c>
      <c r="H11">
        <v>5311939.2580000004</v>
      </c>
      <c r="I11">
        <v>0.420355969</v>
      </c>
      <c r="J11">
        <v>2002</v>
      </c>
      <c r="K11">
        <v>2018</v>
      </c>
      <c r="L11">
        <v>0.420355969</v>
      </c>
      <c r="Q11">
        <v>367627</v>
      </c>
      <c r="R11">
        <v>220347</v>
      </c>
      <c r="S11">
        <v>97295</v>
      </c>
      <c r="T11">
        <v>3856</v>
      </c>
      <c r="U11">
        <v>32491</v>
      </c>
      <c r="V11">
        <v>30868</v>
      </c>
      <c r="W11">
        <v>40288</v>
      </c>
      <c r="X11">
        <v>33151</v>
      </c>
      <c r="Y11">
        <v>347382</v>
      </c>
      <c r="Z11">
        <v>13</v>
      </c>
      <c r="AA11">
        <v>4.9000000000000004</v>
      </c>
      <c r="AB11">
        <v>82.1</v>
      </c>
      <c r="AC11">
        <v>18.7</v>
      </c>
      <c r="AD11">
        <v>67.900000000000006</v>
      </c>
      <c r="AE11">
        <v>13.4</v>
      </c>
      <c r="AF11">
        <v>140729</v>
      </c>
      <c r="AG11">
        <v>10065</v>
      </c>
      <c r="AH11">
        <v>49720</v>
      </c>
      <c r="AI11">
        <v>55194</v>
      </c>
      <c r="AJ11">
        <v>17681</v>
      </c>
      <c r="AK11">
        <v>8069</v>
      </c>
      <c r="AL11">
        <v>7.15</v>
      </c>
      <c r="AM11">
        <v>70286</v>
      </c>
      <c r="AN11">
        <v>97065</v>
      </c>
      <c r="AO11">
        <v>23.6</v>
      </c>
      <c r="AP11">
        <v>42.4</v>
      </c>
      <c r="AQ11">
        <v>34</v>
      </c>
      <c r="AR11">
        <v>6968.42</v>
      </c>
      <c r="AS11">
        <v>186597.67</v>
      </c>
      <c r="AT11">
        <v>193566.07999999999</v>
      </c>
      <c r="AU11">
        <v>3.6</v>
      </c>
      <c r="AV11">
        <v>96.4</v>
      </c>
      <c r="AW11">
        <v>2.41</v>
      </c>
      <c r="AX11">
        <v>8716.7999999999993</v>
      </c>
      <c r="AY11">
        <v>88090</v>
      </c>
      <c r="AZ11">
        <v>11.95</v>
      </c>
      <c r="BA11">
        <v>1.02</v>
      </c>
      <c r="BB11">
        <v>2014</v>
      </c>
      <c r="BC11" t="s">
        <v>198</v>
      </c>
      <c r="BD11">
        <v>1</v>
      </c>
      <c r="BE11">
        <v>3</v>
      </c>
      <c r="BF11">
        <v>43345424.340000004</v>
      </c>
      <c r="BG11">
        <v>33140.82</v>
      </c>
      <c r="BH11">
        <v>31485.360000000001</v>
      </c>
      <c r="BI11">
        <v>41093.760000000002</v>
      </c>
      <c r="BJ11">
        <v>71691.72</v>
      </c>
      <c r="BK11">
        <v>99006.3</v>
      </c>
      <c r="BL11">
        <v>2.4582000000000002</v>
      </c>
      <c r="BM11">
        <v>13</v>
      </c>
      <c r="BN11">
        <v>0</v>
      </c>
      <c r="BO11">
        <v>0</v>
      </c>
      <c r="BP11">
        <v>2019</v>
      </c>
      <c r="BR11">
        <v>0</v>
      </c>
      <c r="BS11" t="s">
        <v>199</v>
      </c>
      <c r="BT11">
        <v>0</v>
      </c>
      <c r="BU11">
        <v>0</v>
      </c>
      <c r="BV11">
        <v>0</v>
      </c>
      <c r="BW11">
        <v>1</v>
      </c>
      <c r="BX11">
        <v>1</v>
      </c>
      <c r="BY11" t="s">
        <v>176</v>
      </c>
      <c r="BZ11">
        <v>23</v>
      </c>
      <c r="CB11">
        <v>187349</v>
      </c>
      <c r="CC11">
        <v>72</v>
      </c>
      <c r="CD11">
        <v>7.1</v>
      </c>
      <c r="CE11">
        <v>5.0999999999999996</v>
      </c>
      <c r="CF11">
        <v>7.5</v>
      </c>
      <c r="CG11">
        <v>2.1</v>
      </c>
      <c r="CH11">
        <v>0.7</v>
      </c>
      <c r="CI11">
        <v>5.6</v>
      </c>
      <c r="CK11">
        <v>0.42876308899999999</v>
      </c>
      <c r="CL11">
        <v>3600.705156</v>
      </c>
      <c r="CM11" t="s">
        <v>177</v>
      </c>
      <c r="CN11">
        <v>23</v>
      </c>
    </row>
    <row r="12" spans="1:92" x14ac:dyDescent="0.2">
      <c r="A12">
        <v>177</v>
      </c>
      <c r="B12">
        <v>11540</v>
      </c>
      <c r="C12" t="s">
        <v>200</v>
      </c>
      <c r="D12" t="s">
        <v>174</v>
      </c>
      <c r="E12">
        <v>2017</v>
      </c>
      <c r="F12">
        <v>702291.73560000001</v>
      </c>
      <c r="G12">
        <v>752368.12560000003</v>
      </c>
      <c r="H12">
        <v>559663.8138</v>
      </c>
      <c r="I12">
        <v>0.79691072200000002</v>
      </c>
      <c r="J12">
        <v>2002</v>
      </c>
      <c r="K12">
        <v>2018</v>
      </c>
      <c r="L12">
        <v>0.79691072200000002</v>
      </c>
      <c r="Q12">
        <v>236126</v>
      </c>
      <c r="R12">
        <v>190554</v>
      </c>
      <c r="S12">
        <v>37238</v>
      </c>
      <c r="T12">
        <v>910</v>
      </c>
      <c r="U12">
        <v>34785</v>
      </c>
      <c r="V12">
        <v>34821</v>
      </c>
      <c r="W12">
        <v>35481</v>
      </c>
      <c r="X12">
        <v>44663</v>
      </c>
      <c r="Y12">
        <v>232258</v>
      </c>
      <c r="Z12">
        <v>6.9</v>
      </c>
      <c r="AA12">
        <v>6.7</v>
      </c>
      <c r="AB12">
        <v>86.4</v>
      </c>
      <c r="AC12">
        <v>23.9</v>
      </c>
      <c r="AD12">
        <v>61.8</v>
      </c>
      <c r="AE12">
        <v>14.3</v>
      </c>
      <c r="AF12">
        <v>94400</v>
      </c>
      <c r="AG12">
        <v>3975</v>
      </c>
      <c r="AH12">
        <v>27051</v>
      </c>
      <c r="AI12">
        <v>41984</v>
      </c>
      <c r="AJ12">
        <v>14886</v>
      </c>
      <c r="AK12">
        <v>6504</v>
      </c>
      <c r="AL12">
        <v>4.21</v>
      </c>
      <c r="AM12">
        <v>65990</v>
      </c>
      <c r="AN12">
        <v>82663</v>
      </c>
      <c r="AO12">
        <v>24.3</v>
      </c>
      <c r="AP12">
        <v>46.2</v>
      </c>
      <c r="AQ12">
        <v>29.5</v>
      </c>
      <c r="AR12">
        <v>3919.75</v>
      </c>
      <c r="AS12">
        <v>128847.67</v>
      </c>
      <c r="AT12">
        <v>132767.42000000001</v>
      </c>
      <c r="AU12">
        <v>2.95</v>
      </c>
      <c r="AV12">
        <v>97.05</v>
      </c>
      <c r="AW12">
        <v>2.41</v>
      </c>
      <c r="AX12">
        <v>2252.8000000000002</v>
      </c>
      <c r="AY12">
        <v>16151</v>
      </c>
      <c r="AZ12">
        <v>15.78</v>
      </c>
      <c r="BA12">
        <v>1.02</v>
      </c>
      <c r="BB12">
        <v>2015</v>
      </c>
      <c r="BC12" t="s">
        <v>201</v>
      </c>
      <c r="BD12">
        <v>1</v>
      </c>
      <c r="BE12">
        <v>2</v>
      </c>
      <c r="BF12">
        <v>1712571.27</v>
      </c>
      <c r="BG12">
        <v>35480.699999999997</v>
      </c>
      <c r="BH12">
        <v>35517.42</v>
      </c>
      <c r="BI12">
        <v>36190.620000000003</v>
      </c>
      <c r="BJ12">
        <v>67309.8</v>
      </c>
      <c r="BK12">
        <v>84316.26</v>
      </c>
      <c r="BL12">
        <v>2.4582000000000002</v>
      </c>
      <c r="BM12">
        <v>0</v>
      </c>
      <c r="BN12">
        <v>0</v>
      </c>
      <c r="BO12">
        <v>0</v>
      </c>
      <c r="BR12">
        <v>0</v>
      </c>
      <c r="BT12">
        <v>0</v>
      </c>
      <c r="BU12">
        <v>0</v>
      </c>
      <c r="BV12">
        <v>0</v>
      </c>
      <c r="BW12">
        <v>3</v>
      </c>
      <c r="BX12">
        <v>3</v>
      </c>
      <c r="BY12" t="s">
        <v>202</v>
      </c>
      <c r="BZ12">
        <v>34</v>
      </c>
      <c r="CA12" t="s">
        <v>203</v>
      </c>
      <c r="CB12">
        <v>128337</v>
      </c>
      <c r="CC12">
        <v>84.4</v>
      </c>
      <c r="CD12">
        <v>6.6</v>
      </c>
      <c r="CE12">
        <v>0.5</v>
      </c>
      <c r="CF12">
        <v>2.2000000000000002</v>
      </c>
      <c r="CG12">
        <v>0.4</v>
      </c>
      <c r="CH12">
        <v>0.8</v>
      </c>
      <c r="CI12">
        <v>5.2</v>
      </c>
      <c r="CK12">
        <v>0.81284893599999997</v>
      </c>
      <c r="CL12">
        <v>1965.0180379999999</v>
      </c>
      <c r="CM12" t="s">
        <v>177</v>
      </c>
      <c r="CN12">
        <v>34</v>
      </c>
    </row>
    <row r="13" spans="1:92" x14ac:dyDescent="0.2">
      <c r="A13">
        <v>194</v>
      </c>
      <c r="B13">
        <v>11700</v>
      </c>
      <c r="C13" t="s">
        <v>204</v>
      </c>
      <c r="D13" t="s">
        <v>174</v>
      </c>
      <c r="E13">
        <v>2017</v>
      </c>
      <c r="F13">
        <v>2042098.014</v>
      </c>
      <c r="G13">
        <v>1014379.846</v>
      </c>
      <c r="H13">
        <v>650967.8088</v>
      </c>
      <c r="I13">
        <v>0.31877402799999999</v>
      </c>
      <c r="J13">
        <v>2002</v>
      </c>
      <c r="K13">
        <v>2018</v>
      </c>
      <c r="L13">
        <v>0.31877402799999999</v>
      </c>
      <c r="Q13">
        <v>456145</v>
      </c>
      <c r="R13">
        <v>232535</v>
      </c>
      <c r="S13">
        <v>192134</v>
      </c>
      <c r="T13">
        <v>3817</v>
      </c>
      <c r="U13">
        <v>26839</v>
      </c>
      <c r="V13">
        <v>22593</v>
      </c>
      <c r="W13">
        <v>31203</v>
      </c>
      <c r="X13">
        <v>45742</v>
      </c>
      <c r="Y13">
        <v>446491</v>
      </c>
      <c r="Z13">
        <v>11</v>
      </c>
      <c r="AA13">
        <v>9.1999999999999993</v>
      </c>
      <c r="AB13">
        <v>79.8</v>
      </c>
      <c r="AC13">
        <v>18.600000000000001</v>
      </c>
      <c r="AD13">
        <v>59.8</v>
      </c>
      <c r="AE13">
        <v>21.6</v>
      </c>
      <c r="AF13">
        <v>190004</v>
      </c>
      <c r="AG13">
        <v>9324</v>
      </c>
      <c r="AH13">
        <v>63602</v>
      </c>
      <c r="AI13">
        <v>74682</v>
      </c>
      <c r="AJ13">
        <v>29562</v>
      </c>
      <c r="AK13">
        <v>12834</v>
      </c>
      <c r="AL13">
        <v>4.91</v>
      </c>
      <c r="AM13">
        <v>50015</v>
      </c>
      <c r="AN13">
        <v>67786</v>
      </c>
      <c r="AO13">
        <v>35.299999999999997</v>
      </c>
      <c r="AP13">
        <v>44.8</v>
      </c>
      <c r="AQ13">
        <v>19.899999999999999</v>
      </c>
      <c r="AR13">
        <v>8450.33</v>
      </c>
      <c r="AS13">
        <v>220714.42</v>
      </c>
      <c r="AT13">
        <v>229164.75</v>
      </c>
      <c r="AU13">
        <v>3.69</v>
      </c>
      <c r="AV13">
        <v>96.31</v>
      </c>
      <c r="AW13">
        <v>2.46</v>
      </c>
      <c r="AX13">
        <v>1408</v>
      </c>
      <c r="AY13">
        <v>4836</v>
      </c>
      <c r="AZ13">
        <v>14</v>
      </c>
      <c r="BA13">
        <v>1.02</v>
      </c>
      <c r="BB13">
        <v>2016</v>
      </c>
      <c r="BC13" t="s">
        <v>205</v>
      </c>
      <c r="BD13">
        <v>1</v>
      </c>
      <c r="BE13">
        <v>1</v>
      </c>
      <c r="BF13">
        <v>2016434.1410000001</v>
      </c>
      <c r="BG13">
        <v>27375.78</v>
      </c>
      <c r="BH13">
        <v>23044.86</v>
      </c>
      <c r="BI13">
        <v>31827.06</v>
      </c>
      <c r="BJ13">
        <v>51015.3</v>
      </c>
      <c r="BK13">
        <v>69141.72</v>
      </c>
      <c r="BL13">
        <v>2.5091999999999999</v>
      </c>
      <c r="BM13">
        <v>0</v>
      </c>
      <c r="BN13">
        <v>0</v>
      </c>
      <c r="BO13">
        <v>0</v>
      </c>
      <c r="BT13">
        <v>0</v>
      </c>
      <c r="BU13">
        <v>0</v>
      </c>
      <c r="BV13">
        <v>0</v>
      </c>
      <c r="BW13">
        <v>4</v>
      </c>
      <c r="BX13">
        <v>3</v>
      </c>
      <c r="BY13" t="s">
        <v>206</v>
      </c>
      <c r="BZ13">
        <v>33</v>
      </c>
      <c r="CB13">
        <v>220271</v>
      </c>
      <c r="CC13">
        <v>77.400000000000006</v>
      </c>
      <c r="CD13">
        <v>9.6</v>
      </c>
      <c r="CE13">
        <v>0.5</v>
      </c>
      <c r="CF13">
        <v>1.4</v>
      </c>
      <c r="CG13">
        <v>0.2</v>
      </c>
      <c r="CH13">
        <v>0.9</v>
      </c>
      <c r="CI13">
        <v>10</v>
      </c>
      <c r="CK13">
        <v>0.32514950799999998</v>
      </c>
      <c r="CL13">
        <v>765.80993249999995</v>
      </c>
      <c r="CM13" t="s">
        <v>177</v>
      </c>
      <c r="CN13">
        <v>33</v>
      </c>
    </row>
    <row r="14" spans="1:92" x14ac:dyDescent="0.2">
      <c r="A14">
        <v>204</v>
      </c>
      <c r="B14">
        <v>12020</v>
      </c>
      <c r="C14" t="s">
        <v>207</v>
      </c>
      <c r="D14" t="s">
        <v>174</v>
      </c>
      <c r="E14">
        <v>2017</v>
      </c>
      <c r="F14">
        <v>7256761.5060000001</v>
      </c>
      <c r="G14">
        <v>1775190.2139999999</v>
      </c>
      <c r="H14">
        <v>9303104.3800000008</v>
      </c>
      <c r="I14">
        <v>1.2819911989999999</v>
      </c>
      <c r="J14">
        <v>2009</v>
      </c>
      <c r="K14">
        <v>2018</v>
      </c>
      <c r="L14">
        <v>1.2819911989999999</v>
      </c>
      <c r="Q14">
        <v>206937</v>
      </c>
      <c r="R14">
        <v>124096</v>
      </c>
      <c r="S14">
        <v>62254</v>
      </c>
      <c r="T14">
        <v>4565</v>
      </c>
      <c r="U14">
        <v>22691</v>
      </c>
      <c r="V14">
        <v>19520</v>
      </c>
      <c r="W14">
        <v>27162</v>
      </c>
      <c r="X14">
        <v>20806</v>
      </c>
      <c r="Y14">
        <v>195883</v>
      </c>
      <c r="Z14">
        <v>21</v>
      </c>
      <c r="AA14">
        <v>10.5</v>
      </c>
      <c r="AB14">
        <v>68.5</v>
      </c>
      <c r="AC14">
        <v>19.8</v>
      </c>
      <c r="AD14">
        <v>67.099999999999994</v>
      </c>
      <c r="AE14">
        <v>13.1</v>
      </c>
      <c r="AF14">
        <v>76556</v>
      </c>
      <c r="AG14">
        <v>4967</v>
      </c>
      <c r="AH14">
        <v>22246</v>
      </c>
      <c r="AI14">
        <v>30691</v>
      </c>
      <c r="AJ14">
        <v>12153</v>
      </c>
      <c r="AK14">
        <v>6499</v>
      </c>
      <c r="AL14">
        <v>6.49</v>
      </c>
      <c r="AM14">
        <v>46521</v>
      </c>
      <c r="AN14">
        <v>68688</v>
      </c>
      <c r="AO14">
        <v>38.799999999999997</v>
      </c>
      <c r="AP14">
        <v>38.299999999999997</v>
      </c>
      <c r="AQ14">
        <v>22.9</v>
      </c>
      <c r="AR14">
        <v>4475.67</v>
      </c>
      <c r="AS14">
        <v>96549.25</v>
      </c>
      <c r="AT14">
        <v>101024.92</v>
      </c>
      <c r="AU14">
        <v>4.43</v>
      </c>
      <c r="AV14">
        <v>95.57</v>
      </c>
      <c r="AW14">
        <v>2.46</v>
      </c>
      <c r="AX14">
        <v>2656</v>
      </c>
      <c r="AY14">
        <v>22602</v>
      </c>
      <c r="AZ14">
        <v>10.42</v>
      </c>
      <c r="BA14">
        <v>1.02</v>
      </c>
      <c r="BB14">
        <v>2014</v>
      </c>
      <c r="BC14" t="s">
        <v>208</v>
      </c>
      <c r="BD14">
        <v>1</v>
      </c>
      <c r="BE14">
        <v>3</v>
      </c>
      <c r="BF14">
        <v>0</v>
      </c>
      <c r="BG14">
        <v>23144.82</v>
      </c>
      <c r="BH14">
        <v>19910.400000000001</v>
      </c>
      <c r="BI14">
        <v>27705.24</v>
      </c>
      <c r="BJ14">
        <v>47451.42</v>
      </c>
      <c r="BK14">
        <v>70061.759999999995</v>
      </c>
      <c r="BL14">
        <v>2.5091999999999999</v>
      </c>
      <c r="BM14">
        <v>0</v>
      </c>
      <c r="BN14">
        <v>0</v>
      </c>
      <c r="BO14">
        <v>0</v>
      </c>
      <c r="BP14">
        <v>2017</v>
      </c>
      <c r="BR14">
        <v>1</v>
      </c>
      <c r="BT14">
        <v>0</v>
      </c>
      <c r="BU14">
        <v>0</v>
      </c>
      <c r="BV14">
        <v>0</v>
      </c>
      <c r="BW14">
        <v>4</v>
      </c>
      <c r="BX14">
        <v>3</v>
      </c>
      <c r="BY14" t="s">
        <v>206</v>
      </c>
      <c r="BZ14">
        <v>33</v>
      </c>
      <c r="CB14">
        <v>95905</v>
      </c>
      <c r="CC14">
        <v>75.900000000000006</v>
      </c>
      <c r="CD14">
        <v>9.6</v>
      </c>
      <c r="CE14">
        <v>2.2999999999999998</v>
      </c>
      <c r="CF14">
        <v>3.1</v>
      </c>
      <c r="CG14">
        <v>1.1000000000000001</v>
      </c>
      <c r="CH14">
        <v>1.4</v>
      </c>
      <c r="CI14">
        <v>6.5</v>
      </c>
      <c r="CK14">
        <v>1.3076310229999999</v>
      </c>
      <c r="CL14">
        <v>1600.8737599999999</v>
      </c>
      <c r="CM14" t="s">
        <v>177</v>
      </c>
      <c r="CN14">
        <v>33</v>
      </c>
    </row>
    <row r="15" spans="1:92" x14ac:dyDescent="0.2">
      <c r="A15">
        <v>221</v>
      </c>
      <c r="B15">
        <v>12060</v>
      </c>
      <c r="C15" t="s">
        <v>209</v>
      </c>
      <c r="D15" t="s">
        <v>174</v>
      </c>
      <c r="E15">
        <v>2017</v>
      </c>
      <c r="F15">
        <v>56068759.170000002</v>
      </c>
      <c r="G15">
        <v>26592106.629999999</v>
      </c>
      <c r="H15">
        <v>56968693.960000001</v>
      </c>
      <c r="I15">
        <v>1.016050557</v>
      </c>
      <c r="J15">
        <v>2002</v>
      </c>
      <c r="K15">
        <v>2018</v>
      </c>
      <c r="L15">
        <v>1.016050557</v>
      </c>
      <c r="Q15">
        <v>5882450</v>
      </c>
      <c r="R15">
        <v>2809673</v>
      </c>
      <c r="S15">
        <v>2166156</v>
      </c>
      <c r="T15">
        <v>80116</v>
      </c>
      <c r="U15">
        <v>31872</v>
      </c>
      <c r="V15">
        <v>26870</v>
      </c>
      <c r="W15">
        <v>39118</v>
      </c>
      <c r="X15">
        <v>33179</v>
      </c>
      <c r="Y15">
        <v>5784900</v>
      </c>
      <c r="Z15">
        <v>12</v>
      </c>
      <c r="AA15">
        <v>8.9</v>
      </c>
      <c r="AB15">
        <v>79.099999999999994</v>
      </c>
      <c r="AC15">
        <v>24.7</v>
      </c>
      <c r="AD15">
        <v>63.4</v>
      </c>
      <c r="AE15">
        <v>11.9</v>
      </c>
      <c r="AF15">
        <v>2102145</v>
      </c>
      <c r="AG15">
        <v>116040</v>
      </c>
      <c r="AH15">
        <v>673968</v>
      </c>
      <c r="AI15">
        <v>827954</v>
      </c>
      <c r="AJ15">
        <v>333822</v>
      </c>
      <c r="AK15">
        <v>150361</v>
      </c>
      <c r="AL15">
        <v>5.52</v>
      </c>
      <c r="AM15">
        <v>65381</v>
      </c>
      <c r="AN15">
        <v>90879</v>
      </c>
      <c r="AO15">
        <v>25.3</v>
      </c>
      <c r="AP15">
        <v>44.4</v>
      </c>
      <c r="AQ15">
        <v>30.3</v>
      </c>
      <c r="AR15">
        <v>137488.42000000001</v>
      </c>
      <c r="AS15">
        <v>2888130.25</v>
      </c>
      <c r="AT15">
        <v>3025618.67</v>
      </c>
      <c r="AU15">
        <v>4.55</v>
      </c>
      <c r="AV15">
        <v>95.45</v>
      </c>
      <c r="AW15">
        <v>2.46</v>
      </c>
      <c r="AX15">
        <v>70976</v>
      </c>
      <c r="AY15">
        <v>548716</v>
      </c>
      <c r="AZ15">
        <v>13.24</v>
      </c>
      <c r="BA15">
        <v>1.02</v>
      </c>
      <c r="BB15">
        <v>2012</v>
      </c>
      <c r="BC15" t="s">
        <v>210</v>
      </c>
      <c r="BD15">
        <v>1</v>
      </c>
      <c r="BE15">
        <v>5</v>
      </c>
      <c r="BF15">
        <v>284913535.39999998</v>
      </c>
      <c r="BG15">
        <v>32509.439999999999</v>
      </c>
      <c r="BH15">
        <v>27407.4</v>
      </c>
      <c r="BI15">
        <v>39900.36</v>
      </c>
      <c r="BJ15">
        <v>66688.62</v>
      </c>
      <c r="BK15">
        <v>92696.58</v>
      </c>
      <c r="BL15">
        <v>2.5091999999999999</v>
      </c>
      <c r="BM15">
        <v>128</v>
      </c>
      <c r="BN15">
        <v>0</v>
      </c>
      <c r="BO15">
        <v>0</v>
      </c>
      <c r="BP15">
        <v>2016</v>
      </c>
      <c r="BR15">
        <v>1</v>
      </c>
      <c r="BS15" t="s">
        <v>211</v>
      </c>
      <c r="BT15">
        <v>0</v>
      </c>
      <c r="BU15">
        <v>0</v>
      </c>
      <c r="BV15">
        <v>0</v>
      </c>
      <c r="BW15">
        <v>5</v>
      </c>
      <c r="BX15">
        <v>4</v>
      </c>
      <c r="BY15" t="s">
        <v>212</v>
      </c>
      <c r="BZ15">
        <v>10</v>
      </c>
      <c r="CB15">
        <v>2868251</v>
      </c>
      <c r="CC15">
        <v>76.7</v>
      </c>
      <c r="CD15">
        <v>9.6999999999999993</v>
      </c>
      <c r="CE15">
        <v>3.1</v>
      </c>
      <c r="CF15">
        <v>1.4</v>
      </c>
      <c r="CG15">
        <v>0.2</v>
      </c>
      <c r="CH15">
        <v>1.7</v>
      </c>
      <c r="CI15">
        <v>7.3</v>
      </c>
      <c r="CK15">
        <v>1.0363715680000001</v>
      </c>
      <c r="CL15">
        <v>2370.6683189999999</v>
      </c>
      <c r="CM15" t="s">
        <v>177</v>
      </c>
      <c r="CN15">
        <v>14</v>
      </c>
    </row>
    <row r="16" spans="1:92" x14ac:dyDescent="0.2">
      <c r="A16">
        <v>251</v>
      </c>
      <c r="B16">
        <v>12260</v>
      </c>
      <c r="C16" t="s">
        <v>213</v>
      </c>
      <c r="D16" t="s">
        <v>174</v>
      </c>
      <c r="E16">
        <v>2017</v>
      </c>
      <c r="F16">
        <v>696145</v>
      </c>
      <c r="G16">
        <v>548137</v>
      </c>
      <c r="H16">
        <v>608380</v>
      </c>
      <c r="I16">
        <v>0.87392712699999997</v>
      </c>
      <c r="J16">
        <v>2006</v>
      </c>
      <c r="K16">
        <v>2018</v>
      </c>
      <c r="L16">
        <v>0.87392712699999997</v>
      </c>
      <c r="Q16">
        <v>600600</v>
      </c>
      <c r="R16">
        <v>326012</v>
      </c>
      <c r="S16">
        <v>233223</v>
      </c>
      <c r="T16">
        <v>12881</v>
      </c>
      <c r="U16">
        <v>25015</v>
      </c>
      <c r="V16">
        <v>21189</v>
      </c>
      <c r="W16">
        <v>30274</v>
      </c>
      <c r="X16">
        <v>24783</v>
      </c>
      <c r="Y16">
        <v>583235</v>
      </c>
      <c r="Z16">
        <v>15.5</v>
      </c>
      <c r="AA16">
        <v>10.4</v>
      </c>
      <c r="AB16">
        <v>74.099999999999994</v>
      </c>
      <c r="AC16">
        <v>22.9</v>
      </c>
      <c r="AD16">
        <v>61.4</v>
      </c>
      <c r="AE16">
        <v>15.7</v>
      </c>
      <c r="AF16">
        <v>211489</v>
      </c>
      <c r="AG16">
        <v>13602</v>
      </c>
      <c r="AH16">
        <v>70915</v>
      </c>
      <c r="AI16">
        <v>78259</v>
      </c>
      <c r="AJ16">
        <v>31086</v>
      </c>
      <c r="AK16">
        <v>17627</v>
      </c>
      <c r="AL16">
        <v>6.43</v>
      </c>
      <c r="AM16">
        <v>50492</v>
      </c>
      <c r="AN16">
        <v>66326</v>
      </c>
      <c r="AO16">
        <v>36.5</v>
      </c>
      <c r="AP16">
        <v>44.1</v>
      </c>
      <c r="AQ16">
        <v>19.399999999999999</v>
      </c>
      <c r="AR16">
        <v>12966.92</v>
      </c>
      <c r="AS16">
        <v>249956.42</v>
      </c>
      <c r="AT16">
        <v>262923.33</v>
      </c>
      <c r="AU16">
        <v>4.93</v>
      </c>
      <c r="AV16">
        <v>95.07</v>
      </c>
      <c r="AW16">
        <v>2.46</v>
      </c>
      <c r="AX16">
        <v>2201.6</v>
      </c>
      <c r="AY16">
        <v>9207</v>
      </c>
      <c r="AZ16">
        <v>12.87</v>
      </c>
      <c r="BA16">
        <v>1.02</v>
      </c>
      <c r="BB16">
        <v>2015</v>
      </c>
      <c r="BC16" t="s">
        <v>214</v>
      </c>
      <c r="BD16">
        <v>1</v>
      </c>
      <c r="BE16">
        <v>2</v>
      </c>
      <c r="BF16">
        <v>0</v>
      </c>
      <c r="BG16">
        <v>25515.3</v>
      </c>
      <c r="BH16">
        <v>21612.78</v>
      </c>
      <c r="BI16">
        <v>30879.48</v>
      </c>
      <c r="BJ16">
        <v>51501.84</v>
      </c>
      <c r="BK16">
        <v>67652.52</v>
      </c>
      <c r="BL16">
        <v>2.5091999999999999</v>
      </c>
      <c r="BM16">
        <v>1</v>
      </c>
      <c r="BN16">
        <v>0</v>
      </c>
      <c r="BO16">
        <v>0</v>
      </c>
      <c r="BR16">
        <v>0</v>
      </c>
      <c r="BT16">
        <v>0</v>
      </c>
      <c r="BU16">
        <v>0</v>
      </c>
      <c r="BV16">
        <v>0</v>
      </c>
      <c r="BW16">
        <v>4</v>
      </c>
      <c r="BX16">
        <v>3</v>
      </c>
      <c r="BY16" t="s">
        <v>206</v>
      </c>
      <c r="BZ16">
        <v>34</v>
      </c>
      <c r="CB16">
        <v>254062</v>
      </c>
      <c r="CC16">
        <v>83.2</v>
      </c>
      <c r="CD16">
        <v>9.4</v>
      </c>
      <c r="CE16">
        <v>0.6</v>
      </c>
      <c r="CF16">
        <v>1.8</v>
      </c>
      <c r="CG16">
        <v>0.1</v>
      </c>
      <c r="CH16">
        <v>2</v>
      </c>
      <c r="CI16">
        <v>2.8</v>
      </c>
      <c r="CK16">
        <v>0.89140567000000004</v>
      </c>
      <c r="CL16">
        <v>1107.582519</v>
      </c>
      <c r="CM16" t="s">
        <v>177</v>
      </c>
      <c r="CN16">
        <v>34</v>
      </c>
    </row>
    <row r="17" spans="1:92" x14ac:dyDescent="0.2">
      <c r="A17">
        <v>267</v>
      </c>
      <c r="B17">
        <v>12420</v>
      </c>
      <c r="C17" t="s">
        <v>215</v>
      </c>
      <c r="D17" t="s">
        <v>174</v>
      </c>
      <c r="E17">
        <v>2017</v>
      </c>
      <c r="F17">
        <v>27648951</v>
      </c>
      <c r="G17">
        <v>15415165</v>
      </c>
      <c r="H17">
        <v>19210197</v>
      </c>
      <c r="I17">
        <v>0.69478936099999999</v>
      </c>
      <c r="J17">
        <v>2003</v>
      </c>
      <c r="K17">
        <v>2018</v>
      </c>
      <c r="L17">
        <v>0.69478936099999999</v>
      </c>
      <c r="Q17">
        <v>2115827</v>
      </c>
      <c r="R17">
        <v>1153481</v>
      </c>
      <c r="S17">
        <v>600292</v>
      </c>
      <c r="T17">
        <v>42224</v>
      </c>
      <c r="U17">
        <v>36833</v>
      </c>
      <c r="V17">
        <v>35354</v>
      </c>
      <c r="W17">
        <v>45016</v>
      </c>
      <c r="X17">
        <v>36721</v>
      </c>
      <c r="Y17">
        <v>2075485</v>
      </c>
      <c r="Z17">
        <v>10.4</v>
      </c>
      <c r="AA17">
        <v>6.7</v>
      </c>
      <c r="AB17">
        <v>82.9</v>
      </c>
      <c r="AC17">
        <v>23.5</v>
      </c>
      <c r="AD17">
        <v>66.099999999999994</v>
      </c>
      <c r="AE17">
        <v>10.4</v>
      </c>
      <c r="AF17">
        <v>755333</v>
      </c>
      <c r="AG17">
        <v>32156</v>
      </c>
      <c r="AH17">
        <v>252426</v>
      </c>
      <c r="AI17">
        <v>321154</v>
      </c>
      <c r="AJ17">
        <v>104277</v>
      </c>
      <c r="AK17">
        <v>45320</v>
      </c>
      <c r="AL17">
        <v>4.26</v>
      </c>
      <c r="AM17">
        <v>73800</v>
      </c>
      <c r="AN17">
        <v>100282</v>
      </c>
      <c r="AO17">
        <v>20.8</v>
      </c>
      <c r="AP17">
        <v>43.5</v>
      </c>
      <c r="AQ17">
        <v>35.700000000000003</v>
      </c>
      <c r="AR17">
        <v>35688.42</v>
      </c>
      <c r="AS17">
        <v>1116938.08</v>
      </c>
      <c r="AT17">
        <v>1152626.5</v>
      </c>
      <c r="AU17">
        <v>3.1</v>
      </c>
      <c r="AV17">
        <v>96.9</v>
      </c>
      <c r="AW17">
        <v>2.2999999999999998</v>
      </c>
      <c r="AX17">
        <v>44864</v>
      </c>
      <c r="AY17">
        <v>436722</v>
      </c>
      <c r="AZ17">
        <v>12.02</v>
      </c>
      <c r="BA17">
        <v>1.02</v>
      </c>
      <c r="BB17">
        <v>2014</v>
      </c>
      <c r="BC17" t="s">
        <v>216</v>
      </c>
      <c r="BD17">
        <v>1</v>
      </c>
      <c r="BE17">
        <v>3</v>
      </c>
      <c r="BF17">
        <v>222264052.90000001</v>
      </c>
      <c r="BG17">
        <v>37569.660000000003</v>
      </c>
      <c r="BH17">
        <v>36061.08</v>
      </c>
      <c r="BI17">
        <v>45916.32</v>
      </c>
      <c r="BJ17">
        <v>75276</v>
      </c>
      <c r="BK17">
        <v>102287.64</v>
      </c>
      <c r="BL17">
        <v>2.3460000000000001</v>
      </c>
      <c r="BM17">
        <v>63</v>
      </c>
      <c r="BN17">
        <v>0</v>
      </c>
      <c r="BO17">
        <v>0</v>
      </c>
      <c r="BP17">
        <v>2018</v>
      </c>
      <c r="BR17">
        <v>0</v>
      </c>
      <c r="BS17" t="s">
        <v>217</v>
      </c>
      <c r="BT17">
        <v>0</v>
      </c>
      <c r="BU17">
        <v>0</v>
      </c>
      <c r="BV17">
        <v>0</v>
      </c>
      <c r="BW17">
        <v>3</v>
      </c>
      <c r="BX17">
        <v>3</v>
      </c>
      <c r="BY17" t="s">
        <v>202</v>
      </c>
      <c r="BZ17">
        <v>23</v>
      </c>
      <c r="CB17">
        <v>1112564</v>
      </c>
      <c r="CC17">
        <v>76.599999999999994</v>
      </c>
      <c r="CD17">
        <v>9.3000000000000007</v>
      </c>
      <c r="CE17">
        <v>1.8</v>
      </c>
      <c r="CF17">
        <v>1.9</v>
      </c>
      <c r="CG17">
        <v>0.8</v>
      </c>
      <c r="CH17">
        <v>1</v>
      </c>
      <c r="CI17">
        <v>8.6999999999999993</v>
      </c>
      <c r="CK17">
        <v>0.70868514800000004</v>
      </c>
      <c r="CL17">
        <v>3392.043647</v>
      </c>
      <c r="CM17" t="s">
        <v>177</v>
      </c>
      <c r="CN17">
        <v>23</v>
      </c>
    </row>
    <row r="18" spans="1:92" x14ac:dyDescent="0.2">
      <c r="A18">
        <v>290</v>
      </c>
      <c r="B18">
        <v>12540</v>
      </c>
      <c r="C18" t="s">
        <v>218</v>
      </c>
      <c r="D18" t="s">
        <v>174</v>
      </c>
      <c r="E18">
        <v>2017</v>
      </c>
      <c r="F18">
        <v>5748718</v>
      </c>
      <c r="G18">
        <v>3902248</v>
      </c>
      <c r="H18">
        <v>4329747</v>
      </c>
      <c r="I18">
        <v>0.75316740199999999</v>
      </c>
      <c r="J18">
        <v>2004</v>
      </c>
      <c r="K18">
        <v>2018</v>
      </c>
      <c r="L18">
        <v>0.75316740199999999</v>
      </c>
      <c r="Q18">
        <v>893119</v>
      </c>
      <c r="R18">
        <v>599253</v>
      </c>
      <c r="S18">
        <v>109481</v>
      </c>
      <c r="T18">
        <v>9274</v>
      </c>
      <c r="U18">
        <v>23343</v>
      </c>
      <c r="V18">
        <v>24304</v>
      </c>
      <c r="W18">
        <v>26851</v>
      </c>
      <c r="X18">
        <v>25295</v>
      </c>
      <c r="Y18">
        <v>860951</v>
      </c>
      <c r="Z18">
        <v>21.4</v>
      </c>
      <c r="AA18">
        <v>13.8</v>
      </c>
      <c r="AB18">
        <v>64.7</v>
      </c>
      <c r="AC18">
        <v>29</v>
      </c>
      <c r="AD18">
        <v>60.3</v>
      </c>
      <c r="AE18">
        <v>10.7</v>
      </c>
      <c r="AF18">
        <v>269147</v>
      </c>
      <c r="AG18">
        <v>18268</v>
      </c>
      <c r="AH18">
        <v>83624</v>
      </c>
      <c r="AI18">
        <v>100736</v>
      </c>
      <c r="AJ18">
        <v>44275</v>
      </c>
      <c r="AK18">
        <v>22244</v>
      </c>
      <c r="AL18">
        <v>6.79</v>
      </c>
      <c r="AM18">
        <v>49854</v>
      </c>
      <c r="AN18">
        <v>67703</v>
      </c>
      <c r="AO18">
        <v>35.200000000000003</v>
      </c>
      <c r="AP18">
        <v>44</v>
      </c>
      <c r="AQ18">
        <v>20.8</v>
      </c>
      <c r="AR18">
        <v>35442.080000000002</v>
      </c>
      <c r="AS18">
        <v>349501.75</v>
      </c>
      <c r="AT18">
        <v>384943.83</v>
      </c>
      <c r="AU18">
        <v>9.2100000000000009</v>
      </c>
      <c r="AV18">
        <v>90.79</v>
      </c>
      <c r="AW18">
        <v>2.95</v>
      </c>
      <c r="AX18">
        <v>24128</v>
      </c>
      <c r="AY18">
        <v>255560</v>
      </c>
      <c r="AZ18">
        <v>12.59</v>
      </c>
      <c r="BA18">
        <v>1.02</v>
      </c>
      <c r="BB18">
        <v>2014</v>
      </c>
      <c r="BC18" t="s">
        <v>219</v>
      </c>
      <c r="BD18">
        <v>1</v>
      </c>
      <c r="BE18">
        <v>3</v>
      </c>
      <c r="BF18">
        <v>8832683.8800000008</v>
      </c>
      <c r="BG18">
        <v>23809.86</v>
      </c>
      <c r="BH18">
        <v>24790.080000000002</v>
      </c>
      <c r="BI18">
        <v>27388.02</v>
      </c>
      <c r="BJ18">
        <v>50851.08</v>
      </c>
      <c r="BK18">
        <v>69057.06</v>
      </c>
      <c r="BL18">
        <v>3.0089999999999999</v>
      </c>
      <c r="BM18">
        <v>0</v>
      </c>
      <c r="BN18">
        <v>0</v>
      </c>
      <c r="BO18">
        <v>0</v>
      </c>
      <c r="BR18">
        <v>0</v>
      </c>
      <c r="BS18" t="s">
        <v>220</v>
      </c>
      <c r="BT18">
        <v>0</v>
      </c>
      <c r="BU18">
        <v>0</v>
      </c>
      <c r="BV18">
        <v>0</v>
      </c>
      <c r="BW18">
        <v>2</v>
      </c>
      <c r="BX18">
        <v>2</v>
      </c>
      <c r="BY18" t="s">
        <v>187</v>
      </c>
      <c r="BZ18">
        <v>34</v>
      </c>
      <c r="CA18" t="s">
        <v>203</v>
      </c>
      <c r="CB18">
        <v>336223</v>
      </c>
      <c r="CC18">
        <v>79.8</v>
      </c>
      <c r="CD18">
        <v>12.8</v>
      </c>
      <c r="CE18">
        <v>0.7</v>
      </c>
      <c r="CF18">
        <v>1</v>
      </c>
      <c r="CG18">
        <v>0.5</v>
      </c>
      <c r="CH18">
        <v>1.7</v>
      </c>
      <c r="CI18">
        <v>3.4</v>
      </c>
      <c r="CK18">
        <v>0.76823074999999996</v>
      </c>
      <c r="CL18">
        <v>3829.5738040000001</v>
      </c>
      <c r="CM18" t="s">
        <v>177</v>
      </c>
      <c r="CN18">
        <v>34</v>
      </c>
    </row>
    <row r="19" spans="1:92" x14ac:dyDescent="0.2">
      <c r="A19">
        <v>307</v>
      </c>
      <c r="B19">
        <v>12580</v>
      </c>
      <c r="C19" t="s">
        <v>221</v>
      </c>
      <c r="D19" t="s">
        <v>174</v>
      </c>
      <c r="E19">
        <v>2017</v>
      </c>
      <c r="F19">
        <v>68264142.170000002</v>
      </c>
      <c r="G19">
        <v>26224814.629999999</v>
      </c>
      <c r="H19">
        <v>70416279.129999995</v>
      </c>
      <c r="I19">
        <v>1.03152661</v>
      </c>
      <c r="J19">
        <v>2002</v>
      </c>
      <c r="K19">
        <v>2018</v>
      </c>
      <c r="L19">
        <v>1.03152661</v>
      </c>
      <c r="Q19">
        <v>2808175</v>
      </c>
      <c r="R19">
        <v>1660069</v>
      </c>
      <c r="S19">
        <v>798499</v>
      </c>
      <c r="T19">
        <v>41606</v>
      </c>
      <c r="U19">
        <v>37927</v>
      </c>
      <c r="V19">
        <v>32419</v>
      </c>
      <c r="W19">
        <v>50115</v>
      </c>
      <c r="X19">
        <v>45216</v>
      </c>
      <c r="Y19">
        <v>2741884</v>
      </c>
      <c r="Z19">
        <v>10.199999999999999</v>
      </c>
      <c r="AA19">
        <v>5.9</v>
      </c>
      <c r="AB19">
        <v>83.9</v>
      </c>
      <c r="AC19">
        <v>22</v>
      </c>
      <c r="AD19">
        <v>63.1</v>
      </c>
      <c r="AE19">
        <v>14.9</v>
      </c>
      <c r="AF19">
        <v>1053386</v>
      </c>
      <c r="AG19">
        <v>114722</v>
      </c>
      <c r="AH19">
        <v>340980</v>
      </c>
      <c r="AI19">
        <v>383771</v>
      </c>
      <c r="AJ19">
        <v>146107</v>
      </c>
      <c r="AK19">
        <v>67806</v>
      </c>
      <c r="AL19">
        <v>10.89</v>
      </c>
      <c r="AM19">
        <v>77394</v>
      </c>
      <c r="AN19">
        <v>101124</v>
      </c>
      <c r="AO19">
        <v>22.6</v>
      </c>
      <c r="AP19">
        <v>38.799999999999997</v>
      </c>
      <c r="AQ19">
        <v>38.6</v>
      </c>
      <c r="AR19">
        <v>64011.08</v>
      </c>
      <c r="AS19">
        <v>1436174.33</v>
      </c>
      <c r="AT19">
        <v>1500185.42</v>
      </c>
      <c r="AU19">
        <v>4.2699999999999996</v>
      </c>
      <c r="AV19">
        <v>95.73</v>
      </c>
      <c r="AW19">
        <v>2.64</v>
      </c>
      <c r="AX19">
        <v>89017.600000000006</v>
      </c>
      <c r="AY19">
        <v>1024065</v>
      </c>
      <c r="AZ19">
        <v>12.95</v>
      </c>
      <c r="BA19">
        <v>1.02</v>
      </c>
      <c r="BB19">
        <v>2013</v>
      </c>
      <c r="BC19" t="s">
        <v>222</v>
      </c>
      <c r="BD19">
        <v>1</v>
      </c>
      <c r="BE19">
        <v>4</v>
      </c>
      <c r="BF19">
        <v>648827897.10000002</v>
      </c>
      <c r="BG19">
        <v>38685.54</v>
      </c>
      <c r="BH19">
        <v>33067.379999999997</v>
      </c>
      <c r="BI19">
        <v>51117.3</v>
      </c>
      <c r="BJ19">
        <v>78941.88</v>
      </c>
      <c r="BK19">
        <v>103146.48</v>
      </c>
      <c r="BL19">
        <v>2.6928000000000001</v>
      </c>
      <c r="BM19">
        <v>14</v>
      </c>
      <c r="BN19">
        <v>0</v>
      </c>
      <c r="BO19">
        <v>0</v>
      </c>
      <c r="BP19">
        <v>2016</v>
      </c>
      <c r="BR19">
        <v>1</v>
      </c>
      <c r="BS19" t="s">
        <v>223</v>
      </c>
      <c r="BT19">
        <v>0</v>
      </c>
      <c r="BU19">
        <v>0</v>
      </c>
      <c r="BV19">
        <v>0</v>
      </c>
      <c r="BW19">
        <v>6</v>
      </c>
      <c r="BX19">
        <v>4</v>
      </c>
      <c r="BY19" t="s">
        <v>212</v>
      </c>
      <c r="BZ19">
        <v>10</v>
      </c>
      <c r="CB19">
        <v>1405632</v>
      </c>
      <c r="CC19">
        <v>76.400000000000006</v>
      </c>
      <c r="CD19">
        <v>8</v>
      </c>
      <c r="CE19">
        <v>6.8</v>
      </c>
      <c r="CF19">
        <v>2.2999999999999998</v>
      </c>
      <c r="CG19">
        <v>0.3</v>
      </c>
      <c r="CH19">
        <v>1.4</v>
      </c>
      <c r="CI19">
        <v>4.9000000000000004</v>
      </c>
      <c r="CK19">
        <v>1.052157142</v>
      </c>
      <c r="CL19">
        <v>5389.3590219999996</v>
      </c>
      <c r="CM19" t="s">
        <v>177</v>
      </c>
      <c r="CN19">
        <v>14</v>
      </c>
    </row>
    <row r="20" spans="1:92" x14ac:dyDescent="0.2">
      <c r="A20">
        <v>339</v>
      </c>
      <c r="B20">
        <v>12940</v>
      </c>
      <c r="C20" t="s">
        <v>224</v>
      </c>
      <c r="D20" t="s">
        <v>174</v>
      </c>
      <c r="E20">
        <v>2017</v>
      </c>
      <c r="F20">
        <v>3728427</v>
      </c>
      <c r="G20">
        <v>3335066</v>
      </c>
      <c r="H20">
        <v>1842507</v>
      </c>
      <c r="I20">
        <v>0.494178108</v>
      </c>
      <c r="J20">
        <v>2004</v>
      </c>
      <c r="K20">
        <v>2018</v>
      </c>
      <c r="L20">
        <v>0.494178108</v>
      </c>
      <c r="Q20">
        <v>834159</v>
      </c>
      <c r="R20">
        <v>652911</v>
      </c>
      <c r="S20">
        <v>142401</v>
      </c>
      <c r="T20">
        <v>4393</v>
      </c>
      <c r="U20">
        <v>28040</v>
      </c>
      <c r="V20">
        <v>25970</v>
      </c>
      <c r="W20">
        <v>38396</v>
      </c>
      <c r="X20">
        <v>31189</v>
      </c>
      <c r="Y20">
        <v>811663</v>
      </c>
      <c r="Z20">
        <v>16.3</v>
      </c>
      <c r="AA20">
        <v>7.8</v>
      </c>
      <c r="AB20">
        <v>75.900000000000006</v>
      </c>
      <c r="AC20">
        <v>23.6</v>
      </c>
      <c r="AD20">
        <v>63</v>
      </c>
      <c r="AE20">
        <v>13.4</v>
      </c>
      <c r="AF20">
        <v>299655</v>
      </c>
      <c r="AG20">
        <v>20092</v>
      </c>
      <c r="AH20">
        <v>100998</v>
      </c>
      <c r="AI20">
        <v>117409</v>
      </c>
      <c r="AJ20">
        <v>45055</v>
      </c>
      <c r="AK20">
        <v>16101</v>
      </c>
      <c r="AL20">
        <v>6.71</v>
      </c>
      <c r="AM20">
        <v>57401</v>
      </c>
      <c r="AN20">
        <v>76318</v>
      </c>
      <c r="AO20">
        <v>33</v>
      </c>
      <c r="AP20">
        <v>40.5</v>
      </c>
      <c r="AQ20">
        <v>26.5</v>
      </c>
      <c r="AR20">
        <v>18741.580000000002</v>
      </c>
      <c r="AS20">
        <v>400288.33</v>
      </c>
      <c r="AT20">
        <v>419029.92</v>
      </c>
      <c r="AU20">
        <v>4.47</v>
      </c>
      <c r="AV20">
        <v>95.53</v>
      </c>
      <c r="AW20">
        <v>2.2999999999999998</v>
      </c>
      <c r="AX20">
        <v>15814.4</v>
      </c>
      <c r="AY20">
        <v>75517</v>
      </c>
      <c r="AZ20">
        <v>13.28</v>
      </c>
      <c r="BA20">
        <v>1.02</v>
      </c>
      <c r="BB20">
        <v>2014</v>
      </c>
      <c r="BC20" t="s">
        <v>225</v>
      </c>
      <c r="BD20">
        <v>1</v>
      </c>
      <c r="BE20">
        <v>3</v>
      </c>
      <c r="BF20">
        <v>5638071.4199999999</v>
      </c>
      <c r="BG20">
        <v>28600.799999999999</v>
      </c>
      <c r="BH20">
        <v>26489.4</v>
      </c>
      <c r="BI20">
        <v>39163.919999999998</v>
      </c>
      <c r="BJ20">
        <v>58549.02</v>
      </c>
      <c r="BK20">
        <v>77844.36</v>
      </c>
      <c r="BL20">
        <v>2.3460000000000001</v>
      </c>
      <c r="BM20">
        <v>0</v>
      </c>
      <c r="BN20">
        <v>0</v>
      </c>
      <c r="BO20">
        <v>0</v>
      </c>
      <c r="BR20">
        <v>0</v>
      </c>
      <c r="BS20" t="s">
        <v>226</v>
      </c>
      <c r="BT20">
        <v>0</v>
      </c>
      <c r="BU20">
        <v>0</v>
      </c>
      <c r="BV20">
        <v>0</v>
      </c>
      <c r="BW20">
        <v>4</v>
      </c>
      <c r="BX20">
        <v>3</v>
      </c>
      <c r="BY20" t="s">
        <v>206</v>
      </c>
      <c r="BZ20">
        <v>34</v>
      </c>
      <c r="CB20">
        <v>385169</v>
      </c>
      <c r="CC20">
        <v>84.1</v>
      </c>
      <c r="CD20">
        <v>9.3000000000000007</v>
      </c>
      <c r="CE20">
        <v>0.7</v>
      </c>
      <c r="CF20">
        <v>1.1000000000000001</v>
      </c>
      <c r="CG20">
        <v>0.4</v>
      </c>
      <c r="CH20">
        <v>1.4</v>
      </c>
      <c r="CI20">
        <v>2.9</v>
      </c>
      <c r="CK20">
        <v>0.50406167000000002</v>
      </c>
      <c r="CL20">
        <v>1532.411564</v>
      </c>
      <c r="CM20" t="s">
        <v>177</v>
      </c>
      <c r="CN20">
        <v>34</v>
      </c>
    </row>
    <row r="21" spans="1:92" x14ac:dyDescent="0.2">
      <c r="A21">
        <v>352</v>
      </c>
      <c r="B21">
        <v>13020</v>
      </c>
      <c r="C21" t="s">
        <v>227</v>
      </c>
      <c r="D21" t="s">
        <v>174</v>
      </c>
      <c r="E21">
        <v>2017</v>
      </c>
      <c r="F21">
        <v>485863</v>
      </c>
      <c r="G21">
        <v>1011320</v>
      </c>
      <c r="H21">
        <v>638933</v>
      </c>
      <c r="I21">
        <v>1.315047657</v>
      </c>
      <c r="J21">
        <v>2006</v>
      </c>
      <c r="K21">
        <v>2018</v>
      </c>
      <c r="L21">
        <v>1.315047657</v>
      </c>
      <c r="Q21">
        <v>104239</v>
      </c>
      <c r="R21">
        <v>91261</v>
      </c>
      <c r="S21">
        <v>11242</v>
      </c>
      <c r="T21">
        <v>315</v>
      </c>
      <c r="U21">
        <v>26592</v>
      </c>
      <c r="V21">
        <v>26446</v>
      </c>
      <c r="W21">
        <v>28321</v>
      </c>
      <c r="X21">
        <v>45332</v>
      </c>
      <c r="Y21">
        <v>102743</v>
      </c>
      <c r="Z21">
        <v>15.1</v>
      </c>
      <c r="AA21">
        <v>9.9</v>
      </c>
      <c r="AB21">
        <v>75.099999999999994</v>
      </c>
      <c r="AC21">
        <v>20.399999999999999</v>
      </c>
      <c r="AD21">
        <v>59.6</v>
      </c>
      <c r="AE21">
        <v>20</v>
      </c>
      <c r="AF21">
        <v>44907</v>
      </c>
      <c r="AG21">
        <v>3712</v>
      </c>
      <c r="AH21">
        <v>16630</v>
      </c>
      <c r="AI21">
        <v>16531</v>
      </c>
      <c r="AJ21">
        <v>5632</v>
      </c>
      <c r="AK21">
        <v>2402</v>
      </c>
      <c r="AL21">
        <v>8.27</v>
      </c>
      <c r="AM21">
        <v>44770</v>
      </c>
      <c r="AN21">
        <v>59156</v>
      </c>
      <c r="AO21">
        <v>38.799999999999997</v>
      </c>
      <c r="AP21">
        <v>45.5</v>
      </c>
      <c r="AQ21">
        <v>15.7</v>
      </c>
      <c r="AR21">
        <v>2874.58</v>
      </c>
      <c r="AS21">
        <v>48120</v>
      </c>
      <c r="AT21">
        <v>50994.58</v>
      </c>
      <c r="AU21">
        <v>5.63</v>
      </c>
      <c r="AV21">
        <v>94.37</v>
      </c>
      <c r="AW21">
        <v>2.41</v>
      </c>
      <c r="AX21">
        <v>672</v>
      </c>
      <c r="AY21">
        <v>6840</v>
      </c>
      <c r="AZ21">
        <v>20.75</v>
      </c>
      <c r="BA21">
        <v>1.02</v>
      </c>
      <c r="BB21">
        <v>2017</v>
      </c>
      <c r="BC21" t="s">
        <v>228</v>
      </c>
      <c r="BD21">
        <v>1</v>
      </c>
      <c r="BE21">
        <v>0</v>
      </c>
      <c r="BF21">
        <v>1303423.32</v>
      </c>
      <c r="BG21">
        <v>27123.84</v>
      </c>
      <c r="BH21">
        <v>26974.92</v>
      </c>
      <c r="BI21">
        <v>28887.42</v>
      </c>
      <c r="BJ21">
        <v>45665.4</v>
      </c>
      <c r="BK21">
        <v>60339.12</v>
      </c>
      <c r="BL21">
        <v>2.4582000000000002</v>
      </c>
      <c r="BM21">
        <v>0</v>
      </c>
      <c r="BN21">
        <v>0</v>
      </c>
      <c r="BO21">
        <v>0</v>
      </c>
      <c r="BR21">
        <v>0</v>
      </c>
      <c r="BT21">
        <v>0</v>
      </c>
      <c r="BU21">
        <v>0</v>
      </c>
      <c r="BV21">
        <v>0</v>
      </c>
      <c r="BW21">
        <v>7</v>
      </c>
      <c r="BX21">
        <v>3</v>
      </c>
      <c r="BY21" t="s">
        <v>229</v>
      </c>
      <c r="BZ21">
        <v>34</v>
      </c>
      <c r="CB21">
        <v>44098</v>
      </c>
      <c r="CC21">
        <v>85.8</v>
      </c>
      <c r="CD21">
        <v>8.1999999999999993</v>
      </c>
      <c r="CE21">
        <v>0.9</v>
      </c>
      <c r="CF21">
        <v>0.7</v>
      </c>
      <c r="CG21">
        <v>0.1</v>
      </c>
      <c r="CH21">
        <v>0.8</v>
      </c>
      <c r="CI21">
        <v>3.4</v>
      </c>
      <c r="CK21">
        <v>1.3413486109999999</v>
      </c>
      <c r="CL21">
        <v>1685.559788</v>
      </c>
      <c r="CM21" t="s">
        <v>177</v>
      </c>
      <c r="CN21">
        <v>34</v>
      </c>
    </row>
    <row r="22" spans="1:92" x14ac:dyDescent="0.2">
      <c r="A22">
        <v>365</v>
      </c>
      <c r="B22">
        <v>13140</v>
      </c>
      <c r="C22" t="s">
        <v>230</v>
      </c>
      <c r="D22" t="s">
        <v>174</v>
      </c>
      <c r="E22">
        <v>2017</v>
      </c>
      <c r="F22">
        <v>425481</v>
      </c>
      <c r="G22">
        <v>686973</v>
      </c>
      <c r="H22">
        <v>398376</v>
      </c>
      <c r="I22">
        <v>0.93629562799999999</v>
      </c>
      <c r="J22">
        <v>2006</v>
      </c>
      <c r="K22">
        <v>2018</v>
      </c>
      <c r="L22">
        <v>0.93629562799999999</v>
      </c>
      <c r="Q22">
        <v>411339</v>
      </c>
      <c r="R22">
        <v>292981</v>
      </c>
      <c r="S22">
        <v>80083</v>
      </c>
      <c r="T22">
        <v>3206</v>
      </c>
      <c r="U22">
        <v>26752</v>
      </c>
      <c r="V22">
        <v>26705</v>
      </c>
      <c r="W22">
        <v>29458</v>
      </c>
      <c r="X22">
        <v>20305</v>
      </c>
      <c r="Y22">
        <v>391725</v>
      </c>
      <c r="Z22">
        <v>16.600000000000001</v>
      </c>
      <c r="AA22">
        <v>10.7</v>
      </c>
      <c r="AB22">
        <v>72.7</v>
      </c>
      <c r="AC22">
        <v>24.1</v>
      </c>
      <c r="AD22">
        <v>60.9</v>
      </c>
      <c r="AE22">
        <v>15</v>
      </c>
      <c r="AF22">
        <v>149713</v>
      </c>
      <c r="AG22">
        <v>9981</v>
      </c>
      <c r="AH22">
        <v>54685</v>
      </c>
      <c r="AI22">
        <v>54944</v>
      </c>
      <c r="AJ22">
        <v>20198</v>
      </c>
      <c r="AK22">
        <v>9905</v>
      </c>
      <c r="AL22">
        <v>6.67</v>
      </c>
      <c r="AM22">
        <v>49875</v>
      </c>
      <c r="AN22">
        <v>69847</v>
      </c>
      <c r="AO22">
        <v>35.4</v>
      </c>
      <c r="AP22">
        <v>42.1</v>
      </c>
      <c r="AQ22">
        <v>22.5</v>
      </c>
      <c r="AR22">
        <v>11941.75</v>
      </c>
      <c r="AS22">
        <v>157669.25</v>
      </c>
      <c r="AT22">
        <v>169611</v>
      </c>
      <c r="AU22">
        <v>7.04</v>
      </c>
      <c r="AV22">
        <v>92.96</v>
      </c>
      <c r="AW22">
        <v>2.2999999999999998</v>
      </c>
      <c r="AX22">
        <v>2924.8</v>
      </c>
      <c r="AY22">
        <v>6387</v>
      </c>
      <c r="AZ22">
        <v>13.72</v>
      </c>
      <c r="BA22">
        <v>1.02</v>
      </c>
      <c r="BB22">
        <v>2015</v>
      </c>
      <c r="BC22" t="s">
        <v>231</v>
      </c>
      <c r="BD22">
        <v>1</v>
      </c>
      <c r="BE22">
        <v>2</v>
      </c>
      <c r="BF22">
        <v>1625374.08</v>
      </c>
      <c r="BG22">
        <v>27287.040000000001</v>
      </c>
      <c r="BH22">
        <v>27239.1</v>
      </c>
      <c r="BI22">
        <v>30047.16</v>
      </c>
      <c r="BJ22">
        <v>50872.5</v>
      </c>
      <c r="BK22">
        <v>71243.94</v>
      </c>
      <c r="BL22">
        <v>2.3460000000000001</v>
      </c>
      <c r="BM22">
        <v>0</v>
      </c>
      <c r="BN22">
        <v>0</v>
      </c>
      <c r="BO22">
        <v>0</v>
      </c>
      <c r="BR22">
        <v>0</v>
      </c>
      <c r="BT22">
        <v>0</v>
      </c>
      <c r="BU22">
        <v>0</v>
      </c>
      <c r="BV22">
        <v>0</v>
      </c>
      <c r="BW22">
        <v>4</v>
      </c>
      <c r="BX22">
        <v>3</v>
      </c>
      <c r="BY22" t="s">
        <v>206</v>
      </c>
      <c r="BZ22">
        <v>34</v>
      </c>
      <c r="CB22">
        <v>169248</v>
      </c>
      <c r="CC22">
        <v>87.1</v>
      </c>
      <c r="CD22">
        <v>8</v>
      </c>
      <c r="CE22">
        <v>0.5</v>
      </c>
      <c r="CF22">
        <v>1.4</v>
      </c>
      <c r="CG22">
        <v>0</v>
      </c>
      <c r="CH22">
        <v>0.6</v>
      </c>
      <c r="CI22">
        <v>2.2999999999999998</v>
      </c>
      <c r="CK22">
        <v>0.95502153999999995</v>
      </c>
      <c r="CL22">
        <v>1690.4481639999999</v>
      </c>
      <c r="CM22" t="s">
        <v>177</v>
      </c>
      <c r="CN22">
        <v>34</v>
      </c>
    </row>
    <row r="23" spans="1:92" x14ac:dyDescent="0.2">
      <c r="A23">
        <v>382</v>
      </c>
      <c r="B23">
        <v>13380</v>
      </c>
      <c r="C23" t="s">
        <v>232</v>
      </c>
      <c r="D23" t="s">
        <v>174</v>
      </c>
      <c r="E23">
        <v>2017</v>
      </c>
      <c r="F23">
        <v>4602021</v>
      </c>
      <c r="G23">
        <v>2014058</v>
      </c>
      <c r="H23">
        <v>2564870</v>
      </c>
      <c r="I23">
        <v>0.55733557099999997</v>
      </c>
      <c r="J23">
        <v>2002</v>
      </c>
      <c r="K23">
        <v>2018</v>
      </c>
      <c r="L23">
        <v>0.55733557099999997</v>
      </c>
      <c r="Q23">
        <v>221404</v>
      </c>
      <c r="R23">
        <v>113908</v>
      </c>
      <c r="S23">
        <v>81165</v>
      </c>
      <c r="T23">
        <v>3715</v>
      </c>
      <c r="U23">
        <v>29067</v>
      </c>
      <c r="V23">
        <v>25481</v>
      </c>
      <c r="W23">
        <v>31921</v>
      </c>
      <c r="X23">
        <v>23764</v>
      </c>
      <c r="Y23">
        <v>216298</v>
      </c>
      <c r="Z23">
        <v>13.1</v>
      </c>
      <c r="AA23">
        <v>9.1</v>
      </c>
      <c r="AB23">
        <v>77.900000000000006</v>
      </c>
      <c r="AC23">
        <v>19.5</v>
      </c>
      <c r="AD23">
        <v>63.4</v>
      </c>
      <c r="AE23">
        <v>17.100000000000001</v>
      </c>
      <c r="AF23">
        <v>88636</v>
      </c>
      <c r="AG23">
        <v>7351</v>
      </c>
      <c r="AH23">
        <v>22639</v>
      </c>
      <c r="AI23">
        <v>34479</v>
      </c>
      <c r="AJ23">
        <v>16601</v>
      </c>
      <c r="AK23">
        <v>7566</v>
      </c>
      <c r="AL23">
        <v>8.2899999999999991</v>
      </c>
      <c r="AM23">
        <v>61186</v>
      </c>
      <c r="AN23">
        <v>79237</v>
      </c>
      <c r="AO23">
        <v>29</v>
      </c>
      <c r="AP23">
        <v>42.3</v>
      </c>
      <c r="AQ23">
        <v>28.7</v>
      </c>
      <c r="AR23">
        <v>5513.58</v>
      </c>
      <c r="AS23">
        <v>104560.08</v>
      </c>
      <c r="AT23">
        <v>110073.67</v>
      </c>
      <c r="AU23">
        <v>5.01</v>
      </c>
      <c r="AV23">
        <v>94.99</v>
      </c>
      <c r="AW23">
        <v>2.95</v>
      </c>
      <c r="AX23">
        <v>4608</v>
      </c>
      <c r="AY23">
        <v>37268</v>
      </c>
      <c r="AZ23">
        <v>14.15</v>
      </c>
      <c r="BA23">
        <v>1.02</v>
      </c>
      <c r="BB23">
        <v>2015</v>
      </c>
      <c r="BC23" t="s">
        <v>233</v>
      </c>
      <c r="BD23">
        <v>1</v>
      </c>
      <c r="BE23">
        <v>2</v>
      </c>
      <c r="BF23">
        <v>13080837</v>
      </c>
      <c r="BG23">
        <v>29648.34</v>
      </c>
      <c r="BH23">
        <v>25990.62</v>
      </c>
      <c r="BI23">
        <v>32559.42</v>
      </c>
      <c r="BJ23">
        <v>62409.72</v>
      </c>
      <c r="BK23">
        <v>80821.740000000005</v>
      </c>
      <c r="BL23">
        <v>3.0089999999999999</v>
      </c>
      <c r="BM23">
        <v>0</v>
      </c>
      <c r="BN23">
        <v>0</v>
      </c>
      <c r="BO23">
        <v>0</v>
      </c>
      <c r="BR23">
        <v>0</v>
      </c>
      <c r="BT23">
        <v>0</v>
      </c>
      <c r="BU23">
        <v>0</v>
      </c>
      <c r="BV23">
        <v>0</v>
      </c>
      <c r="BW23">
        <v>7</v>
      </c>
      <c r="BX23">
        <v>3</v>
      </c>
      <c r="BY23" t="s">
        <v>229</v>
      </c>
      <c r="BZ23">
        <v>33</v>
      </c>
      <c r="CB23">
        <v>108317</v>
      </c>
      <c r="CC23">
        <v>77.400000000000006</v>
      </c>
      <c r="CD23">
        <v>8.6</v>
      </c>
      <c r="CE23">
        <v>1.7</v>
      </c>
      <c r="CF23">
        <v>4.3</v>
      </c>
      <c r="CG23">
        <v>1.7</v>
      </c>
      <c r="CH23">
        <v>0.7</v>
      </c>
      <c r="CI23">
        <v>5.6</v>
      </c>
      <c r="CK23">
        <v>0.56848228199999995</v>
      </c>
      <c r="CL23">
        <v>1844.9885939999999</v>
      </c>
      <c r="CM23" t="s">
        <v>177</v>
      </c>
      <c r="CN23">
        <v>33</v>
      </c>
    </row>
    <row r="24" spans="1:92" x14ac:dyDescent="0.2">
      <c r="A24">
        <v>399</v>
      </c>
      <c r="B24">
        <v>13740</v>
      </c>
      <c r="C24" t="s">
        <v>234</v>
      </c>
      <c r="D24" t="s">
        <v>174</v>
      </c>
      <c r="E24">
        <v>2017</v>
      </c>
      <c r="F24">
        <v>452636</v>
      </c>
      <c r="G24">
        <v>592749</v>
      </c>
      <c r="H24">
        <v>360464</v>
      </c>
      <c r="I24">
        <v>0.79636617499999995</v>
      </c>
      <c r="J24">
        <v>2002</v>
      </c>
      <c r="K24">
        <v>2018</v>
      </c>
      <c r="L24">
        <v>0.79636617499999995</v>
      </c>
      <c r="Q24">
        <v>172081</v>
      </c>
      <c r="R24">
        <v>97753</v>
      </c>
      <c r="S24">
        <v>68293</v>
      </c>
      <c r="T24">
        <v>1406</v>
      </c>
      <c r="U24">
        <v>30518</v>
      </c>
      <c r="V24">
        <v>29454</v>
      </c>
      <c r="W24">
        <v>31434</v>
      </c>
      <c r="X24">
        <v>50776</v>
      </c>
      <c r="Y24">
        <v>167048</v>
      </c>
      <c r="Z24">
        <v>9.6999999999999993</v>
      </c>
      <c r="AA24">
        <v>8.8000000000000007</v>
      </c>
      <c r="AB24">
        <v>81.5</v>
      </c>
      <c r="AC24">
        <v>23.6</v>
      </c>
      <c r="AD24">
        <v>59.2</v>
      </c>
      <c r="AE24">
        <v>17.2</v>
      </c>
      <c r="AF24">
        <v>70979</v>
      </c>
      <c r="AG24">
        <v>4114</v>
      </c>
      <c r="AH24">
        <v>19090</v>
      </c>
      <c r="AI24">
        <v>25267</v>
      </c>
      <c r="AJ24">
        <v>15612</v>
      </c>
      <c r="AK24">
        <v>6896</v>
      </c>
      <c r="AL24">
        <v>5.8</v>
      </c>
      <c r="AM24">
        <v>58085</v>
      </c>
      <c r="AN24">
        <v>77523</v>
      </c>
      <c r="AO24">
        <v>30.8</v>
      </c>
      <c r="AP24">
        <v>46.1</v>
      </c>
      <c r="AQ24">
        <v>23.1</v>
      </c>
      <c r="AR24">
        <v>3057.5</v>
      </c>
      <c r="AS24">
        <v>83838.83</v>
      </c>
      <c r="AT24">
        <v>86896.33</v>
      </c>
      <c r="AU24">
        <v>3.52</v>
      </c>
      <c r="AV24">
        <v>96.48</v>
      </c>
      <c r="AW24">
        <v>2.5</v>
      </c>
      <c r="AX24">
        <v>2284.8000000000002</v>
      </c>
      <c r="AY24">
        <v>16262</v>
      </c>
      <c r="AZ24">
        <v>15.98</v>
      </c>
      <c r="BA24">
        <v>1.02</v>
      </c>
      <c r="BB24">
        <v>2016</v>
      </c>
      <c r="BC24" t="s">
        <v>235</v>
      </c>
      <c r="BD24">
        <v>1</v>
      </c>
      <c r="BE24">
        <v>1</v>
      </c>
      <c r="BF24">
        <v>735346.56</v>
      </c>
      <c r="BG24">
        <v>31128.36</v>
      </c>
      <c r="BH24">
        <v>30043.08</v>
      </c>
      <c r="BI24">
        <v>32062.68</v>
      </c>
      <c r="BJ24">
        <v>59246.7</v>
      </c>
      <c r="BK24">
        <v>79073.460000000006</v>
      </c>
      <c r="BL24">
        <v>2.5499999999999998</v>
      </c>
      <c r="BM24">
        <v>0</v>
      </c>
      <c r="BN24">
        <v>0</v>
      </c>
      <c r="BO24">
        <v>0</v>
      </c>
      <c r="BR24">
        <v>0</v>
      </c>
      <c r="BT24">
        <v>0</v>
      </c>
      <c r="BU24">
        <v>0</v>
      </c>
      <c r="BV24">
        <v>0</v>
      </c>
      <c r="BW24">
        <v>3</v>
      </c>
      <c r="BX24">
        <v>3</v>
      </c>
      <c r="BY24" t="s">
        <v>202</v>
      </c>
      <c r="BZ24">
        <v>32</v>
      </c>
      <c r="CB24">
        <v>87639</v>
      </c>
      <c r="CC24">
        <v>81.8</v>
      </c>
      <c r="CD24">
        <v>8.4</v>
      </c>
      <c r="CE24">
        <v>0.9</v>
      </c>
      <c r="CF24">
        <v>3.1</v>
      </c>
      <c r="CG24">
        <v>0.4</v>
      </c>
      <c r="CH24">
        <v>0.4</v>
      </c>
      <c r="CI24">
        <v>5.0999999999999996</v>
      </c>
      <c r="CK24">
        <v>0.81229349900000003</v>
      </c>
      <c r="CL24">
        <v>1997.3327830000001</v>
      </c>
      <c r="CM24" t="s">
        <v>177</v>
      </c>
      <c r="CN24">
        <v>32</v>
      </c>
    </row>
    <row r="25" spans="1:92" x14ac:dyDescent="0.2">
      <c r="A25">
        <v>414</v>
      </c>
      <c r="B25">
        <v>13780</v>
      </c>
      <c r="C25" t="s">
        <v>236</v>
      </c>
      <c r="D25" t="s">
        <v>174</v>
      </c>
      <c r="E25">
        <v>2017</v>
      </c>
      <c r="F25">
        <v>1954571.4029999999</v>
      </c>
      <c r="G25">
        <v>1124029.142</v>
      </c>
      <c r="H25">
        <v>2512344.8709999998</v>
      </c>
      <c r="I25">
        <v>1.285368684</v>
      </c>
      <c r="J25">
        <v>2004</v>
      </c>
      <c r="K25">
        <v>2018</v>
      </c>
      <c r="L25">
        <v>1.285368684</v>
      </c>
      <c r="Q25">
        <v>242217</v>
      </c>
      <c r="R25">
        <v>180238</v>
      </c>
      <c r="S25">
        <v>46125</v>
      </c>
      <c r="T25">
        <v>1902</v>
      </c>
      <c r="U25">
        <v>26212</v>
      </c>
      <c r="V25">
        <v>26000</v>
      </c>
      <c r="W25">
        <v>28955</v>
      </c>
      <c r="X25">
        <v>11974</v>
      </c>
      <c r="Y25">
        <v>231964</v>
      </c>
      <c r="Z25">
        <v>15.7</v>
      </c>
      <c r="AA25">
        <v>8.4</v>
      </c>
      <c r="AB25">
        <v>75.900000000000006</v>
      </c>
      <c r="AC25">
        <v>19.899999999999999</v>
      </c>
      <c r="AD25">
        <v>61.3</v>
      </c>
      <c r="AE25">
        <v>18.8</v>
      </c>
      <c r="AF25">
        <v>99370</v>
      </c>
      <c r="AG25">
        <v>12256</v>
      </c>
      <c r="AH25">
        <v>35878</v>
      </c>
      <c r="AI25">
        <v>34854</v>
      </c>
      <c r="AJ25">
        <v>11784</v>
      </c>
      <c r="AK25">
        <v>4598</v>
      </c>
      <c r="AL25">
        <v>12.33</v>
      </c>
      <c r="AM25">
        <v>50545</v>
      </c>
      <c r="AN25">
        <v>66865</v>
      </c>
      <c r="AO25">
        <v>36.200000000000003</v>
      </c>
      <c r="AP25">
        <v>44.8</v>
      </c>
      <c r="AQ25">
        <v>19</v>
      </c>
      <c r="AR25">
        <v>6009.17</v>
      </c>
      <c r="AS25">
        <v>102803.83</v>
      </c>
      <c r="AT25">
        <v>108813</v>
      </c>
      <c r="AU25">
        <v>5.52</v>
      </c>
      <c r="AV25">
        <v>94.48</v>
      </c>
      <c r="AW25">
        <v>2.64</v>
      </c>
      <c r="AX25">
        <v>3436.8</v>
      </c>
      <c r="AY25">
        <v>34234</v>
      </c>
      <c r="AZ25">
        <v>11.71</v>
      </c>
      <c r="BA25">
        <v>1.02</v>
      </c>
      <c r="BB25">
        <v>2015</v>
      </c>
      <c r="BC25" t="s">
        <v>237</v>
      </c>
      <c r="BD25">
        <v>1</v>
      </c>
      <c r="BE25">
        <v>2</v>
      </c>
      <c r="BF25">
        <v>7687775.3039999995</v>
      </c>
      <c r="BG25">
        <v>26736.240000000002</v>
      </c>
      <c r="BH25">
        <v>26520</v>
      </c>
      <c r="BI25">
        <v>29534.1</v>
      </c>
      <c r="BJ25">
        <v>51555.9</v>
      </c>
      <c r="BK25">
        <v>68202.3</v>
      </c>
      <c r="BL25">
        <v>2.6928000000000001</v>
      </c>
      <c r="BM25">
        <v>0</v>
      </c>
      <c r="BN25">
        <v>0</v>
      </c>
      <c r="BO25">
        <v>0</v>
      </c>
      <c r="BR25">
        <v>0</v>
      </c>
      <c r="BT25">
        <v>0</v>
      </c>
      <c r="BU25">
        <v>0</v>
      </c>
      <c r="BV25">
        <v>0</v>
      </c>
      <c r="BW25">
        <v>1</v>
      </c>
      <c r="BX25">
        <v>1</v>
      </c>
      <c r="BY25" t="s">
        <v>176</v>
      </c>
      <c r="BZ25">
        <v>31</v>
      </c>
      <c r="CB25">
        <v>104880</v>
      </c>
      <c r="CC25">
        <v>82.6</v>
      </c>
      <c r="CD25">
        <v>9</v>
      </c>
      <c r="CE25">
        <v>2</v>
      </c>
      <c r="CF25">
        <v>2.6</v>
      </c>
      <c r="CG25">
        <v>0.2</v>
      </c>
      <c r="CH25">
        <v>0.7</v>
      </c>
      <c r="CI25">
        <v>2.8</v>
      </c>
      <c r="CK25">
        <v>1.311076057</v>
      </c>
      <c r="CL25">
        <v>2174.1175750000002</v>
      </c>
      <c r="CM25" t="s">
        <v>177</v>
      </c>
      <c r="CN25">
        <v>31</v>
      </c>
    </row>
    <row r="26" spans="1:92" x14ac:dyDescent="0.2">
      <c r="A26">
        <v>431</v>
      </c>
      <c r="B26">
        <v>13820</v>
      </c>
      <c r="C26" t="s">
        <v>238</v>
      </c>
      <c r="D26" t="s">
        <v>174</v>
      </c>
      <c r="E26">
        <v>2017</v>
      </c>
      <c r="F26">
        <v>2854215</v>
      </c>
      <c r="G26">
        <v>2816554</v>
      </c>
      <c r="H26">
        <v>1891873</v>
      </c>
      <c r="I26">
        <v>0.66283479000000001</v>
      </c>
      <c r="J26">
        <v>2002</v>
      </c>
      <c r="K26">
        <v>2018</v>
      </c>
      <c r="L26">
        <v>0.66283479000000001</v>
      </c>
      <c r="Q26">
        <v>1149807</v>
      </c>
      <c r="R26">
        <v>850550</v>
      </c>
      <c r="S26">
        <v>247998</v>
      </c>
      <c r="T26">
        <v>8242</v>
      </c>
      <c r="U26">
        <v>28463</v>
      </c>
      <c r="V26">
        <v>26327</v>
      </c>
      <c r="W26">
        <v>36266</v>
      </c>
      <c r="X26">
        <v>31071</v>
      </c>
      <c r="Y26">
        <v>1126034</v>
      </c>
      <c r="Z26">
        <v>14.6</v>
      </c>
      <c r="AA26">
        <v>9.6</v>
      </c>
      <c r="AB26">
        <v>75.7</v>
      </c>
      <c r="AC26">
        <v>23</v>
      </c>
      <c r="AD26">
        <v>61.1</v>
      </c>
      <c r="AE26">
        <v>15.9</v>
      </c>
      <c r="AF26">
        <v>439543</v>
      </c>
      <c r="AG26">
        <v>27156</v>
      </c>
      <c r="AH26">
        <v>143282</v>
      </c>
      <c r="AI26">
        <v>165107</v>
      </c>
      <c r="AJ26">
        <v>70934</v>
      </c>
      <c r="AK26">
        <v>33064</v>
      </c>
      <c r="AL26">
        <v>6.18</v>
      </c>
      <c r="AM26">
        <v>53107</v>
      </c>
      <c r="AN26">
        <v>74667</v>
      </c>
      <c r="AO26">
        <v>33.799999999999997</v>
      </c>
      <c r="AP26">
        <v>42.8</v>
      </c>
      <c r="AQ26">
        <v>23.4</v>
      </c>
      <c r="AR26">
        <v>21572.83</v>
      </c>
      <c r="AS26">
        <v>513044.33</v>
      </c>
      <c r="AT26">
        <v>534617.17000000004</v>
      </c>
      <c r="AU26">
        <v>4.03</v>
      </c>
      <c r="AV26">
        <v>95.97</v>
      </c>
      <c r="AW26">
        <v>2.2999999999999998</v>
      </c>
      <c r="AX26">
        <v>12441.6</v>
      </c>
      <c r="AY26">
        <v>68794</v>
      </c>
      <c r="AZ26">
        <v>12.81</v>
      </c>
      <c r="BA26">
        <v>1.02</v>
      </c>
      <c r="BB26">
        <v>2015</v>
      </c>
      <c r="BC26" t="s">
        <v>239</v>
      </c>
      <c r="BD26">
        <v>1</v>
      </c>
      <c r="BE26">
        <v>2</v>
      </c>
      <c r="BF26">
        <v>7718841.8399999999</v>
      </c>
      <c r="BG26">
        <v>29032.26</v>
      </c>
      <c r="BH26">
        <v>26853.54</v>
      </c>
      <c r="BI26">
        <v>36991.32</v>
      </c>
      <c r="BJ26">
        <v>54169.14</v>
      </c>
      <c r="BK26">
        <v>76160.34</v>
      </c>
      <c r="BL26">
        <v>2.3460000000000001</v>
      </c>
      <c r="BM26">
        <v>40</v>
      </c>
      <c r="BN26">
        <v>0</v>
      </c>
      <c r="BO26">
        <v>0</v>
      </c>
      <c r="BP26">
        <v>2015</v>
      </c>
      <c r="BR26">
        <v>1</v>
      </c>
      <c r="BS26" t="s">
        <v>240</v>
      </c>
      <c r="BT26">
        <v>0</v>
      </c>
      <c r="BU26">
        <v>0</v>
      </c>
      <c r="BV26">
        <v>0</v>
      </c>
      <c r="BW26">
        <v>4</v>
      </c>
      <c r="BX26">
        <v>3</v>
      </c>
      <c r="BY26" t="s">
        <v>206</v>
      </c>
      <c r="BZ26">
        <v>24</v>
      </c>
      <c r="CB26">
        <v>507668</v>
      </c>
      <c r="CC26">
        <v>84.3</v>
      </c>
      <c r="CD26">
        <v>9.1999999999999993</v>
      </c>
      <c r="CE26">
        <v>0.7</v>
      </c>
      <c r="CF26">
        <v>1.3</v>
      </c>
      <c r="CG26">
        <v>0.1</v>
      </c>
      <c r="CH26">
        <v>0.7</v>
      </c>
      <c r="CI26">
        <v>3.7</v>
      </c>
      <c r="CK26">
        <v>0.67609148600000002</v>
      </c>
      <c r="CL26">
        <v>1392.345014</v>
      </c>
      <c r="CM26" t="s">
        <v>177</v>
      </c>
      <c r="CN26">
        <v>24</v>
      </c>
    </row>
    <row r="27" spans="1:92" x14ac:dyDescent="0.2">
      <c r="A27">
        <v>444</v>
      </c>
      <c r="B27">
        <v>13980</v>
      </c>
      <c r="C27" t="s">
        <v>241</v>
      </c>
      <c r="D27" t="s">
        <v>174</v>
      </c>
      <c r="E27">
        <v>2017</v>
      </c>
      <c r="F27">
        <v>3867375</v>
      </c>
      <c r="G27">
        <v>850086</v>
      </c>
      <c r="H27">
        <v>1928462</v>
      </c>
      <c r="I27">
        <v>0.49864882500000002</v>
      </c>
      <c r="J27">
        <v>2006</v>
      </c>
      <c r="K27">
        <v>2018</v>
      </c>
      <c r="L27">
        <v>0.49864882500000002</v>
      </c>
      <c r="Q27">
        <v>181986</v>
      </c>
      <c r="R27">
        <v>112979</v>
      </c>
      <c r="S27">
        <v>59444</v>
      </c>
      <c r="T27">
        <v>2275</v>
      </c>
      <c r="U27">
        <v>25112</v>
      </c>
      <c r="V27">
        <v>23288</v>
      </c>
      <c r="W27">
        <v>27913</v>
      </c>
      <c r="X27">
        <v>24903</v>
      </c>
      <c r="Y27">
        <v>168369</v>
      </c>
      <c r="Z27">
        <v>21.2</v>
      </c>
      <c r="AA27">
        <v>7.4</v>
      </c>
      <c r="AB27">
        <v>71.400000000000006</v>
      </c>
      <c r="AC27">
        <v>15.8</v>
      </c>
      <c r="AD27">
        <v>68.400000000000006</v>
      </c>
      <c r="AE27">
        <v>15.8</v>
      </c>
      <c r="AF27">
        <v>66947</v>
      </c>
      <c r="AG27">
        <v>4294</v>
      </c>
      <c r="AH27">
        <v>19389</v>
      </c>
      <c r="AI27">
        <v>23794</v>
      </c>
      <c r="AJ27">
        <v>11968</v>
      </c>
      <c r="AK27">
        <v>7502</v>
      </c>
      <c r="AL27">
        <v>6.41</v>
      </c>
      <c r="AM27">
        <v>52075</v>
      </c>
      <c r="AN27">
        <v>68198</v>
      </c>
      <c r="AO27">
        <v>34.700000000000003</v>
      </c>
      <c r="AP27">
        <v>43.2</v>
      </c>
      <c r="AQ27">
        <v>22.1</v>
      </c>
      <c r="AR27">
        <v>3572.08</v>
      </c>
      <c r="AS27">
        <v>78738.17</v>
      </c>
      <c r="AT27">
        <v>82310.25</v>
      </c>
      <c r="AU27">
        <v>4.34</v>
      </c>
      <c r="AV27">
        <v>95.66</v>
      </c>
      <c r="AW27">
        <v>2.46</v>
      </c>
      <c r="AX27">
        <v>1670.4</v>
      </c>
      <c r="AY27">
        <v>15294</v>
      </c>
      <c r="AZ27">
        <v>10.029999999999999</v>
      </c>
      <c r="BA27">
        <v>1.02</v>
      </c>
      <c r="BB27">
        <v>2014</v>
      </c>
      <c r="BC27" t="s">
        <v>242</v>
      </c>
      <c r="BD27">
        <v>1</v>
      </c>
      <c r="BE27">
        <v>3</v>
      </c>
      <c r="BF27">
        <v>3934062.48</v>
      </c>
      <c r="BG27">
        <v>25614.240000000002</v>
      </c>
      <c r="BH27">
        <v>23753.759999999998</v>
      </c>
      <c r="BI27">
        <v>28471.26</v>
      </c>
      <c r="BJ27">
        <v>53116.5</v>
      </c>
      <c r="BK27">
        <v>69561.960000000006</v>
      </c>
      <c r="BL27">
        <v>2.5091999999999999</v>
      </c>
      <c r="BM27">
        <v>0</v>
      </c>
      <c r="BN27">
        <v>0</v>
      </c>
      <c r="BO27">
        <v>0</v>
      </c>
      <c r="BP27">
        <v>2018</v>
      </c>
      <c r="BR27">
        <v>0</v>
      </c>
      <c r="BS27" t="s">
        <v>243</v>
      </c>
      <c r="BT27">
        <v>0</v>
      </c>
      <c r="BU27">
        <v>0</v>
      </c>
      <c r="BV27">
        <v>0</v>
      </c>
      <c r="BW27">
        <v>4</v>
      </c>
      <c r="BX27">
        <v>3</v>
      </c>
      <c r="BY27" t="s">
        <v>206</v>
      </c>
      <c r="BZ27">
        <v>33</v>
      </c>
      <c r="CB27">
        <v>84109</v>
      </c>
      <c r="CC27">
        <v>81.3</v>
      </c>
      <c r="CD27">
        <v>6.7</v>
      </c>
      <c r="CE27">
        <v>2.1</v>
      </c>
      <c r="CF27">
        <v>2.8</v>
      </c>
      <c r="CG27">
        <v>1.2</v>
      </c>
      <c r="CH27">
        <v>0.4</v>
      </c>
      <c r="CI27">
        <v>5.6</v>
      </c>
      <c r="CK27">
        <v>0.50862180199999996</v>
      </c>
      <c r="CL27">
        <v>1194.6788759999999</v>
      </c>
      <c r="CM27" t="s">
        <v>177</v>
      </c>
      <c r="CN27">
        <v>33</v>
      </c>
    </row>
    <row r="28" spans="1:92" x14ac:dyDescent="0.2">
      <c r="A28">
        <v>461</v>
      </c>
      <c r="B28">
        <v>14020</v>
      </c>
      <c r="C28" t="s">
        <v>244</v>
      </c>
      <c r="D28" t="s">
        <v>174</v>
      </c>
      <c r="E28">
        <v>2017</v>
      </c>
      <c r="F28">
        <v>3303444</v>
      </c>
      <c r="G28">
        <v>998863</v>
      </c>
      <c r="H28">
        <v>1598610</v>
      </c>
      <c r="I28">
        <v>0.48392223400000001</v>
      </c>
      <c r="J28">
        <v>2002</v>
      </c>
      <c r="K28">
        <v>2018</v>
      </c>
      <c r="L28">
        <v>0.48392223400000001</v>
      </c>
      <c r="Q28">
        <v>167825</v>
      </c>
      <c r="R28">
        <v>104426</v>
      </c>
      <c r="S28">
        <v>48798</v>
      </c>
      <c r="T28">
        <v>1011</v>
      </c>
      <c r="U28">
        <v>22812</v>
      </c>
      <c r="V28">
        <v>24540</v>
      </c>
      <c r="W28">
        <v>22282</v>
      </c>
      <c r="X28">
        <v>17267</v>
      </c>
      <c r="Y28">
        <v>151907</v>
      </c>
      <c r="Z28">
        <v>22.7</v>
      </c>
      <c r="AA28">
        <v>8.8000000000000007</v>
      </c>
      <c r="AB28">
        <v>68.5</v>
      </c>
      <c r="AC28">
        <v>16.7</v>
      </c>
      <c r="AD28">
        <v>70.3</v>
      </c>
      <c r="AE28">
        <v>13</v>
      </c>
      <c r="AF28">
        <v>64763</v>
      </c>
      <c r="AG28">
        <v>5308</v>
      </c>
      <c r="AH28">
        <v>22191</v>
      </c>
      <c r="AI28">
        <v>24523</v>
      </c>
      <c r="AJ28">
        <v>8685</v>
      </c>
      <c r="AK28">
        <v>4056</v>
      </c>
      <c r="AL28">
        <v>8.1999999999999993</v>
      </c>
      <c r="AM28">
        <v>49043</v>
      </c>
      <c r="AN28">
        <v>67459</v>
      </c>
      <c r="AO28">
        <v>35.200000000000003</v>
      </c>
      <c r="AP28">
        <v>42.3</v>
      </c>
      <c r="AQ28">
        <v>22.5</v>
      </c>
      <c r="AR28">
        <v>3506.5</v>
      </c>
      <c r="AS28">
        <v>86712.33</v>
      </c>
      <c r="AT28">
        <v>90218.83</v>
      </c>
      <c r="AU28">
        <v>3.89</v>
      </c>
      <c r="AV28">
        <v>96.11</v>
      </c>
      <c r="AW28">
        <v>2.41</v>
      </c>
      <c r="AX28">
        <v>2892.8</v>
      </c>
      <c r="AY28">
        <v>32382</v>
      </c>
      <c r="AZ28">
        <v>10.56</v>
      </c>
      <c r="BA28">
        <v>1.02</v>
      </c>
      <c r="BB28">
        <v>2014</v>
      </c>
      <c r="BC28" t="s">
        <v>245</v>
      </c>
      <c r="BD28">
        <v>1</v>
      </c>
      <c r="BE28">
        <v>3</v>
      </c>
      <c r="BF28">
        <v>4891746.5999999996</v>
      </c>
      <c r="BG28">
        <v>23268.240000000002</v>
      </c>
      <c r="BH28">
        <v>25030.799999999999</v>
      </c>
      <c r="BI28">
        <v>22727.64</v>
      </c>
      <c r="BJ28">
        <v>50023.86</v>
      </c>
      <c r="BK28">
        <v>68808.179999999993</v>
      </c>
      <c r="BL28">
        <v>2.4582000000000002</v>
      </c>
      <c r="BM28">
        <v>0</v>
      </c>
      <c r="BN28">
        <v>0</v>
      </c>
      <c r="BO28">
        <v>0</v>
      </c>
      <c r="BP28">
        <v>2018</v>
      </c>
      <c r="BQ28">
        <v>2019</v>
      </c>
      <c r="BR28">
        <v>1</v>
      </c>
      <c r="BS28" t="s">
        <v>246</v>
      </c>
      <c r="BT28">
        <v>0</v>
      </c>
      <c r="BU28">
        <v>0</v>
      </c>
      <c r="BV28">
        <v>0</v>
      </c>
      <c r="BW28">
        <v>7</v>
      </c>
      <c r="BX28">
        <v>3</v>
      </c>
      <c r="BY28" t="s">
        <v>229</v>
      </c>
      <c r="BZ28">
        <v>31</v>
      </c>
      <c r="CB28">
        <v>80991</v>
      </c>
      <c r="CC28">
        <v>74.900000000000006</v>
      </c>
      <c r="CD28">
        <v>7.5</v>
      </c>
      <c r="CE28">
        <v>3.5</v>
      </c>
      <c r="CF28">
        <v>6.1</v>
      </c>
      <c r="CG28">
        <v>1.7</v>
      </c>
      <c r="CH28">
        <v>1</v>
      </c>
      <c r="CI28">
        <v>5.3</v>
      </c>
      <c r="CK28">
        <v>0.49360067899999999</v>
      </c>
      <c r="CL28">
        <v>2819.397262</v>
      </c>
      <c r="CM28" t="s">
        <v>177</v>
      </c>
      <c r="CN28">
        <v>31</v>
      </c>
    </row>
    <row r="29" spans="1:92" x14ac:dyDescent="0.2">
      <c r="A29">
        <v>474</v>
      </c>
      <c r="B29">
        <v>14060</v>
      </c>
      <c r="C29" t="s">
        <v>247</v>
      </c>
      <c r="D29" t="s">
        <v>174</v>
      </c>
      <c r="E29">
        <v>2017</v>
      </c>
      <c r="F29">
        <v>2327606</v>
      </c>
      <c r="G29">
        <v>1309942</v>
      </c>
      <c r="H29">
        <v>1127929</v>
      </c>
      <c r="I29">
        <v>0.48458759800000001</v>
      </c>
      <c r="J29">
        <v>2006</v>
      </c>
      <c r="K29">
        <v>2018</v>
      </c>
      <c r="L29">
        <v>0.48458759800000001</v>
      </c>
      <c r="M29">
        <v>1</v>
      </c>
      <c r="N29" t="s">
        <v>249</v>
      </c>
      <c r="Q29">
        <v>186356</v>
      </c>
      <c r="R29">
        <v>140468</v>
      </c>
      <c r="S29">
        <v>31932</v>
      </c>
      <c r="T29">
        <v>1608</v>
      </c>
      <c r="U29">
        <v>32603</v>
      </c>
      <c r="V29">
        <v>30703</v>
      </c>
      <c r="W29">
        <v>40252</v>
      </c>
      <c r="X29">
        <v>37424</v>
      </c>
      <c r="Y29">
        <v>178112</v>
      </c>
      <c r="Z29">
        <v>17.600000000000001</v>
      </c>
      <c r="AA29">
        <v>5.3</v>
      </c>
      <c r="AB29">
        <v>77.099999999999994</v>
      </c>
      <c r="AC29">
        <v>21.9</v>
      </c>
      <c r="AD29">
        <v>64.8</v>
      </c>
      <c r="AE29">
        <v>13.3</v>
      </c>
      <c r="AF29">
        <v>71476</v>
      </c>
      <c r="AG29">
        <v>4723</v>
      </c>
      <c r="AH29">
        <v>24191</v>
      </c>
      <c r="AI29">
        <v>30678</v>
      </c>
      <c r="AJ29">
        <v>8595</v>
      </c>
      <c r="AK29">
        <v>3289</v>
      </c>
      <c r="AL29">
        <v>6.61</v>
      </c>
      <c r="AM29">
        <v>65936</v>
      </c>
      <c r="AN29">
        <v>84248</v>
      </c>
      <c r="AO29">
        <v>30.6</v>
      </c>
      <c r="AP29">
        <v>38.200000000000003</v>
      </c>
      <c r="AQ29">
        <v>31.2</v>
      </c>
      <c r="AR29">
        <v>3586.08</v>
      </c>
      <c r="AS29">
        <v>84768.08</v>
      </c>
      <c r="AT29">
        <v>88354.17</v>
      </c>
      <c r="AU29">
        <v>4.0599999999999996</v>
      </c>
      <c r="AV29">
        <v>95.94</v>
      </c>
      <c r="AW29">
        <v>2.41</v>
      </c>
      <c r="AZ29">
        <v>11.44</v>
      </c>
      <c r="BA29">
        <v>1.02</v>
      </c>
      <c r="BB29">
        <v>2015</v>
      </c>
      <c r="BC29" t="s">
        <v>248</v>
      </c>
      <c r="BD29">
        <v>1</v>
      </c>
      <c r="BE29">
        <v>2</v>
      </c>
      <c r="BF29">
        <v>2300975.16</v>
      </c>
      <c r="BG29">
        <v>33255.06</v>
      </c>
      <c r="BH29">
        <v>31317.06</v>
      </c>
      <c r="BI29">
        <v>41057.040000000001</v>
      </c>
      <c r="BJ29">
        <v>67254.720000000001</v>
      </c>
      <c r="BK29">
        <v>85932.96</v>
      </c>
      <c r="BL29">
        <v>2.4582000000000002</v>
      </c>
      <c r="BM29">
        <v>0</v>
      </c>
      <c r="BN29">
        <v>0</v>
      </c>
      <c r="BO29">
        <v>0</v>
      </c>
      <c r="BT29">
        <v>0</v>
      </c>
      <c r="BU29">
        <v>0</v>
      </c>
      <c r="BV29">
        <v>0</v>
      </c>
      <c r="BW29">
        <v>7</v>
      </c>
      <c r="BX29">
        <v>3</v>
      </c>
      <c r="BY29" t="s">
        <v>229</v>
      </c>
      <c r="BZ29">
        <v>31</v>
      </c>
      <c r="CB29">
        <v>93911</v>
      </c>
      <c r="CC29">
        <v>83.1</v>
      </c>
      <c r="CD29">
        <v>6.6</v>
      </c>
      <c r="CE29">
        <v>1.1000000000000001</v>
      </c>
      <c r="CF29">
        <v>3.2</v>
      </c>
      <c r="CG29">
        <v>0.5</v>
      </c>
      <c r="CH29">
        <v>0.6</v>
      </c>
      <c r="CI29">
        <v>4.9000000000000004</v>
      </c>
      <c r="CK29">
        <v>0.49427935000000001</v>
      </c>
      <c r="CL29">
        <v>2717.0744359999999</v>
      </c>
      <c r="CM29" t="s">
        <v>177</v>
      </c>
      <c r="CN29">
        <v>31</v>
      </c>
    </row>
    <row r="30" spans="1:92" x14ac:dyDescent="0.2">
      <c r="A30">
        <v>490</v>
      </c>
      <c r="B30">
        <v>14260</v>
      </c>
      <c r="C30" t="s">
        <v>250</v>
      </c>
      <c r="D30" t="s">
        <v>174</v>
      </c>
      <c r="E30">
        <v>2017</v>
      </c>
      <c r="F30">
        <v>1322856</v>
      </c>
      <c r="G30">
        <v>1550213</v>
      </c>
      <c r="H30">
        <v>841606</v>
      </c>
      <c r="I30">
        <v>0.63620378899999996</v>
      </c>
      <c r="J30">
        <v>2003</v>
      </c>
      <c r="K30">
        <v>2018</v>
      </c>
      <c r="L30">
        <v>0.63620378899999996</v>
      </c>
      <c r="Q30">
        <v>710323</v>
      </c>
      <c r="R30">
        <v>337236</v>
      </c>
      <c r="S30">
        <v>320740</v>
      </c>
      <c r="T30">
        <v>7780</v>
      </c>
      <c r="U30">
        <v>27457</v>
      </c>
      <c r="V30">
        <v>26636</v>
      </c>
      <c r="W30">
        <v>29684</v>
      </c>
      <c r="X30">
        <v>31325</v>
      </c>
      <c r="Y30">
        <v>696955</v>
      </c>
      <c r="Z30">
        <v>12.9</v>
      </c>
      <c r="AA30">
        <v>9.3000000000000007</v>
      </c>
      <c r="AB30">
        <v>77.8</v>
      </c>
      <c r="AC30">
        <v>25.3</v>
      </c>
      <c r="AD30">
        <v>60.8</v>
      </c>
      <c r="AE30">
        <v>13.9</v>
      </c>
      <c r="AF30">
        <v>257970</v>
      </c>
      <c r="AG30">
        <v>9083</v>
      </c>
      <c r="AH30">
        <v>79826</v>
      </c>
      <c r="AI30">
        <v>99759</v>
      </c>
      <c r="AJ30">
        <v>45238</v>
      </c>
      <c r="AK30">
        <v>24064</v>
      </c>
      <c r="AL30">
        <v>3.52</v>
      </c>
      <c r="AM30">
        <v>55324</v>
      </c>
      <c r="AN30">
        <v>76825</v>
      </c>
      <c r="AO30">
        <v>29.8</v>
      </c>
      <c r="AP30">
        <v>47.6</v>
      </c>
      <c r="AQ30">
        <v>22.6</v>
      </c>
      <c r="AR30">
        <v>10561.75</v>
      </c>
      <c r="AS30">
        <v>335081</v>
      </c>
      <c r="AT30">
        <v>345642.75</v>
      </c>
      <c r="AU30">
        <v>3.06</v>
      </c>
      <c r="AV30">
        <v>96.94</v>
      </c>
      <c r="AW30">
        <v>2.5</v>
      </c>
      <c r="AX30">
        <v>11059.2</v>
      </c>
      <c r="AY30">
        <v>81084</v>
      </c>
      <c r="AZ30">
        <v>15.02</v>
      </c>
      <c r="BA30">
        <v>1.02</v>
      </c>
      <c r="BB30">
        <v>2014</v>
      </c>
      <c r="BC30" t="s">
        <v>251</v>
      </c>
      <c r="BD30">
        <v>1</v>
      </c>
      <c r="BE30">
        <v>3</v>
      </c>
      <c r="BF30">
        <v>3433752.48</v>
      </c>
      <c r="BG30">
        <v>28006.14</v>
      </c>
      <c r="BH30">
        <v>27168.720000000001</v>
      </c>
      <c r="BI30">
        <v>30277.68</v>
      </c>
      <c r="BJ30">
        <v>56430.48</v>
      </c>
      <c r="BK30">
        <v>78361.5</v>
      </c>
      <c r="BL30">
        <v>2.5499999999999998</v>
      </c>
      <c r="BM30">
        <v>83</v>
      </c>
      <c r="BN30">
        <v>0</v>
      </c>
      <c r="BO30">
        <v>0</v>
      </c>
      <c r="BP30">
        <v>2015</v>
      </c>
      <c r="BR30">
        <v>1</v>
      </c>
      <c r="BT30">
        <v>0</v>
      </c>
      <c r="BU30">
        <v>0</v>
      </c>
      <c r="BV30">
        <v>0</v>
      </c>
      <c r="BW30">
        <v>3</v>
      </c>
      <c r="BX30">
        <v>3</v>
      </c>
      <c r="BY30" t="s">
        <v>202</v>
      </c>
      <c r="BZ30">
        <v>32</v>
      </c>
      <c r="CB30">
        <v>334226</v>
      </c>
      <c r="CC30">
        <v>81.099999999999994</v>
      </c>
      <c r="CD30">
        <v>8.1999999999999993</v>
      </c>
      <c r="CE30">
        <v>0.3</v>
      </c>
      <c r="CF30">
        <v>1.7</v>
      </c>
      <c r="CG30">
        <v>1.2</v>
      </c>
      <c r="CH30">
        <v>1.3</v>
      </c>
      <c r="CI30">
        <v>6.2</v>
      </c>
      <c r="CK30">
        <v>0.64892786499999999</v>
      </c>
      <c r="CL30">
        <v>2494.5153540000001</v>
      </c>
      <c r="CM30" t="s">
        <v>177</v>
      </c>
      <c r="CN30">
        <v>32</v>
      </c>
    </row>
    <row r="31" spans="1:92" x14ac:dyDescent="0.2">
      <c r="A31">
        <v>507</v>
      </c>
      <c r="B31">
        <v>14460</v>
      </c>
      <c r="C31" t="s">
        <v>252</v>
      </c>
      <c r="D31" t="s">
        <v>174</v>
      </c>
      <c r="E31">
        <v>2017</v>
      </c>
      <c r="F31">
        <v>113939227.2</v>
      </c>
      <c r="G31">
        <v>22504459.899999999</v>
      </c>
      <c r="H31">
        <v>106233989.59999999</v>
      </c>
      <c r="I31">
        <v>0.93237414500000004</v>
      </c>
      <c r="J31">
        <v>2002</v>
      </c>
      <c r="K31">
        <v>2018</v>
      </c>
      <c r="L31">
        <v>0.93237414500000004</v>
      </c>
      <c r="Q31">
        <v>4836531</v>
      </c>
      <c r="R31">
        <v>2670233</v>
      </c>
      <c r="S31">
        <v>1133196</v>
      </c>
      <c r="T31">
        <v>112315</v>
      </c>
      <c r="U31">
        <v>39602</v>
      </c>
      <c r="V31">
        <v>38114</v>
      </c>
      <c r="W31">
        <v>50110</v>
      </c>
      <c r="X31">
        <v>26654</v>
      </c>
      <c r="Y31">
        <v>4678551</v>
      </c>
      <c r="Z31">
        <v>9.6</v>
      </c>
      <c r="AA31">
        <v>5.3</v>
      </c>
      <c r="AB31">
        <v>85.1</v>
      </c>
      <c r="AC31">
        <v>19.899999999999999</v>
      </c>
      <c r="AD31">
        <v>64.599999999999994</v>
      </c>
      <c r="AE31">
        <v>15.5</v>
      </c>
      <c r="AF31">
        <v>1823034</v>
      </c>
      <c r="AG31">
        <v>233346</v>
      </c>
      <c r="AH31">
        <v>641215</v>
      </c>
      <c r="AI31">
        <v>657398</v>
      </c>
      <c r="AJ31">
        <v>202489</v>
      </c>
      <c r="AK31">
        <v>88586</v>
      </c>
      <c r="AL31">
        <v>12.8</v>
      </c>
      <c r="AM31">
        <v>85691</v>
      </c>
      <c r="AN31">
        <v>116561</v>
      </c>
      <c r="AO31">
        <v>22.2</v>
      </c>
      <c r="AP31">
        <v>34.299999999999997</v>
      </c>
      <c r="AQ31">
        <v>43.5</v>
      </c>
      <c r="AR31">
        <v>87426</v>
      </c>
      <c r="AS31">
        <v>2551154.08</v>
      </c>
      <c r="AT31">
        <v>2638580.08</v>
      </c>
      <c r="AU31">
        <v>3.31</v>
      </c>
      <c r="AV31">
        <v>96.69</v>
      </c>
      <c r="AW31">
        <v>2.5299999999999998</v>
      </c>
      <c r="AX31">
        <v>1843.2</v>
      </c>
      <c r="AY31">
        <v>12590</v>
      </c>
      <c r="AZ31">
        <v>9.91</v>
      </c>
      <c r="BA31">
        <v>1.02</v>
      </c>
      <c r="BB31">
        <v>2012</v>
      </c>
      <c r="BC31" t="s">
        <v>253</v>
      </c>
      <c r="BD31">
        <v>1</v>
      </c>
      <c r="BE31">
        <v>5</v>
      </c>
      <c r="BF31">
        <v>1100863857</v>
      </c>
      <c r="BG31">
        <v>40394.04</v>
      </c>
      <c r="BH31">
        <v>38876.28</v>
      </c>
      <c r="BI31">
        <v>51112.2</v>
      </c>
      <c r="BJ31">
        <v>87404.82</v>
      </c>
      <c r="BK31">
        <v>118892.22</v>
      </c>
      <c r="BL31">
        <v>2.5806</v>
      </c>
      <c r="BM31">
        <v>218</v>
      </c>
      <c r="BN31">
        <v>3</v>
      </c>
      <c r="BO31">
        <v>0</v>
      </c>
      <c r="BP31">
        <v>2011</v>
      </c>
      <c r="BR31">
        <v>1</v>
      </c>
      <c r="BS31" t="s">
        <v>254</v>
      </c>
      <c r="BT31">
        <v>0</v>
      </c>
      <c r="BU31">
        <v>0</v>
      </c>
      <c r="BV31">
        <v>0</v>
      </c>
      <c r="BW31">
        <v>8</v>
      </c>
      <c r="BX31">
        <v>5</v>
      </c>
      <c r="BY31" t="s">
        <v>255</v>
      </c>
      <c r="BZ31">
        <v>10</v>
      </c>
      <c r="CB31">
        <v>2572454</v>
      </c>
      <c r="CC31">
        <v>66.599999999999994</v>
      </c>
      <c r="CD31">
        <v>7</v>
      </c>
      <c r="CE31">
        <v>13.4</v>
      </c>
      <c r="CF31">
        <v>5.2</v>
      </c>
      <c r="CG31">
        <v>1.1000000000000001</v>
      </c>
      <c r="CH31">
        <v>1.3</v>
      </c>
      <c r="CI31">
        <v>5.3</v>
      </c>
      <c r="CK31">
        <v>0.95102162800000001</v>
      </c>
      <c r="CL31">
        <v>8482.4065150000006</v>
      </c>
      <c r="CM31" t="s">
        <v>177</v>
      </c>
      <c r="CN31">
        <v>11</v>
      </c>
    </row>
    <row r="32" spans="1:92" x14ac:dyDescent="0.2">
      <c r="A32">
        <v>541</v>
      </c>
      <c r="B32">
        <v>14740</v>
      </c>
      <c r="C32" t="s">
        <v>256</v>
      </c>
      <c r="D32" t="s">
        <v>174</v>
      </c>
      <c r="E32">
        <v>2017</v>
      </c>
      <c r="F32">
        <v>2533304</v>
      </c>
      <c r="G32">
        <v>2137370</v>
      </c>
      <c r="H32">
        <v>4023907</v>
      </c>
      <c r="I32">
        <v>1.588402734</v>
      </c>
      <c r="J32">
        <v>2002</v>
      </c>
      <c r="K32">
        <v>2018</v>
      </c>
      <c r="L32">
        <v>1.588402734</v>
      </c>
      <c r="Q32">
        <v>266414</v>
      </c>
      <c r="R32">
        <v>108409</v>
      </c>
      <c r="S32">
        <v>131266</v>
      </c>
      <c r="T32">
        <v>7784</v>
      </c>
      <c r="U32">
        <v>35831</v>
      </c>
      <c r="V32">
        <v>31746</v>
      </c>
      <c r="W32">
        <v>40208</v>
      </c>
      <c r="X32">
        <v>36780</v>
      </c>
      <c r="Y32">
        <v>258901</v>
      </c>
      <c r="Z32">
        <v>7.8</v>
      </c>
      <c r="AA32">
        <v>6.8</v>
      </c>
      <c r="AB32">
        <v>85.5</v>
      </c>
      <c r="AC32">
        <v>20.7</v>
      </c>
      <c r="AD32">
        <v>61.8</v>
      </c>
      <c r="AE32">
        <v>17.5</v>
      </c>
      <c r="AF32">
        <v>104902</v>
      </c>
      <c r="AG32">
        <v>5410</v>
      </c>
      <c r="AH32">
        <v>29719</v>
      </c>
      <c r="AI32">
        <v>42872</v>
      </c>
      <c r="AJ32">
        <v>18129</v>
      </c>
      <c r="AK32">
        <v>8772</v>
      </c>
      <c r="AL32">
        <v>5.16</v>
      </c>
      <c r="AM32">
        <v>73026</v>
      </c>
      <c r="AN32">
        <v>89494</v>
      </c>
      <c r="AO32">
        <v>21.2</v>
      </c>
      <c r="AP32">
        <v>46</v>
      </c>
      <c r="AQ32">
        <v>32.799999999999997</v>
      </c>
      <c r="AR32">
        <v>5938.17</v>
      </c>
      <c r="AS32">
        <v>115165.92</v>
      </c>
      <c r="AT32">
        <v>121104.08</v>
      </c>
      <c r="AU32">
        <v>4.9000000000000004</v>
      </c>
      <c r="AV32">
        <v>95.1</v>
      </c>
      <c r="AW32">
        <v>2.95</v>
      </c>
      <c r="AX32">
        <v>1049.5999999999999</v>
      </c>
      <c r="AY32">
        <v>9209</v>
      </c>
      <c r="AZ32">
        <v>16.43</v>
      </c>
      <c r="BA32">
        <v>1.02</v>
      </c>
      <c r="BB32">
        <v>2015</v>
      </c>
      <c r="BC32" t="s">
        <v>257</v>
      </c>
      <c r="BD32">
        <v>1</v>
      </c>
      <c r="BE32">
        <v>2</v>
      </c>
      <c r="BF32">
        <v>24626310.84</v>
      </c>
      <c r="BG32">
        <v>36547.620000000003</v>
      </c>
      <c r="BH32">
        <v>32380.92</v>
      </c>
      <c r="BI32">
        <v>41012.160000000003</v>
      </c>
      <c r="BJ32">
        <v>74486.52</v>
      </c>
      <c r="BK32">
        <v>91283.88</v>
      </c>
      <c r="BL32">
        <v>3.0089999999999999</v>
      </c>
      <c r="BM32">
        <v>0</v>
      </c>
      <c r="BN32">
        <v>0</v>
      </c>
      <c r="BO32">
        <v>0</v>
      </c>
      <c r="BR32">
        <v>0</v>
      </c>
      <c r="BT32">
        <v>0</v>
      </c>
      <c r="BU32">
        <v>0</v>
      </c>
      <c r="BV32">
        <v>0</v>
      </c>
      <c r="BW32">
        <v>4</v>
      </c>
      <c r="BX32">
        <v>3</v>
      </c>
      <c r="BY32" t="s">
        <v>206</v>
      </c>
      <c r="BZ32">
        <v>23</v>
      </c>
      <c r="CB32">
        <v>127450</v>
      </c>
      <c r="CC32">
        <v>66</v>
      </c>
      <c r="CD32">
        <v>8.8000000000000007</v>
      </c>
      <c r="CE32">
        <v>8.6999999999999993</v>
      </c>
      <c r="CF32">
        <v>5.3</v>
      </c>
      <c r="CG32">
        <v>0.4</v>
      </c>
      <c r="CH32">
        <v>3.5</v>
      </c>
      <c r="CI32">
        <v>7.3</v>
      </c>
      <c r="CK32">
        <v>1.6201707889999999</v>
      </c>
      <c r="CL32">
        <v>1897.493982</v>
      </c>
      <c r="CM32" t="s">
        <v>177</v>
      </c>
      <c r="CN32">
        <v>23</v>
      </c>
    </row>
    <row r="33" spans="1:92" x14ac:dyDescent="0.2">
      <c r="A33">
        <v>556</v>
      </c>
      <c r="B33">
        <v>14860</v>
      </c>
      <c r="C33" t="s">
        <v>258</v>
      </c>
      <c r="D33" t="s">
        <v>174</v>
      </c>
      <c r="E33">
        <v>2017</v>
      </c>
      <c r="F33">
        <v>8204054.9759999998</v>
      </c>
      <c r="G33">
        <v>4280844.2300000004</v>
      </c>
      <c r="H33">
        <v>9385688.7780000009</v>
      </c>
      <c r="I33">
        <v>1.1440304590000001</v>
      </c>
      <c r="J33">
        <v>2004</v>
      </c>
      <c r="K33">
        <v>2018</v>
      </c>
      <c r="L33">
        <v>1.1440304590000001</v>
      </c>
      <c r="Q33">
        <v>949921</v>
      </c>
      <c r="R33">
        <v>400440</v>
      </c>
      <c r="S33">
        <v>303465</v>
      </c>
      <c r="T33">
        <v>26964</v>
      </c>
      <c r="U33">
        <v>37388</v>
      </c>
      <c r="V33">
        <v>33340</v>
      </c>
      <c r="W33">
        <v>53250</v>
      </c>
      <c r="X33">
        <v>18040</v>
      </c>
      <c r="Y33">
        <v>932655</v>
      </c>
      <c r="Z33">
        <v>8.8000000000000007</v>
      </c>
      <c r="AA33">
        <v>5.6</v>
      </c>
      <c r="AB33">
        <v>85.7</v>
      </c>
      <c r="AC33">
        <v>22.6</v>
      </c>
      <c r="AD33">
        <v>61.8</v>
      </c>
      <c r="AE33">
        <v>15.6</v>
      </c>
      <c r="AF33">
        <v>336433</v>
      </c>
      <c r="AG33">
        <v>25932</v>
      </c>
      <c r="AH33">
        <v>102198</v>
      </c>
      <c r="AI33">
        <v>128760</v>
      </c>
      <c r="AJ33">
        <v>57279</v>
      </c>
      <c r="AK33">
        <v>22264</v>
      </c>
      <c r="AL33">
        <v>7.71</v>
      </c>
      <c r="AM33">
        <v>91198</v>
      </c>
      <c r="AN33">
        <v>148996</v>
      </c>
      <c r="AO33">
        <v>20.3</v>
      </c>
      <c r="AP33">
        <v>32.9</v>
      </c>
      <c r="AQ33">
        <v>46.8</v>
      </c>
      <c r="AR33">
        <v>21873.25</v>
      </c>
      <c r="AS33">
        <v>463484.25</v>
      </c>
      <c r="AT33">
        <v>485357.5</v>
      </c>
      <c r="AU33">
        <v>4.5</v>
      </c>
      <c r="AV33">
        <v>95.5</v>
      </c>
      <c r="AW33">
        <v>2.5299999999999998</v>
      </c>
      <c r="AX33">
        <v>25760</v>
      </c>
      <c r="AY33">
        <v>335032</v>
      </c>
      <c r="AZ33">
        <v>11.8</v>
      </c>
      <c r="BA33">
        <v>1.02</v>
      </c>
      <c r="BB33">
        <v>2014</v>
      </c>
      <c r="BC33" t="s">
        <v>259</v>
      </c>
      <c r="BD33">
        <v>1</v>
      </c>
      <c r="BE33">
        <v>3</v>
      </c>
      <c r="BF33">
        <v>23497597.780000001</v>
      </c>
      <c r="BG33">
        <v>38135.760000000002</v>
      </c>
      <c r="BH33">
        <v>34006.800000000003</v>
      </c>
      <c r="BI33">
        <v>54315</v>
      </c>
      <c r="BJ33">
        <v>93021.96</v>
      </c>
      <c r="BK33">
        <v>151975.92000000001</v>
      </c>
      <c r="BL33">
        <v>2.5806</v>
      </c>
      <c r="BM33">
        <v>0</v>
      </c>
      <c r="BN33">
        <v>0</v>
      </c>
      <c r="BO33">
        <v>0</v>
      </c>
      <c r="BP33">
        <v>2019</v>
      </c>
      <c r="BR33">
        <v>0</v>
      </c>
      <c r="BT33">
        <v>0</v>
      </c>
      <c r="BU33">
        <v>0</v>
      </c>
      <c r="BV33">
        <v>0</v>
      </c>
      <c r="BW33">
        <v>1</v>
      </c>
      <c r="BX33">
        <v>1</v>
      </c>
      <c r="BY33" t="s">
        <v>176</v>
      </c>
      <c r="BZ33">
        <v>21</v>
      </c>
      <c r="CB33">
        <v>471148</v>
      </c>
      <c r="CC33">
        <v>72.3</v>
      </c>
      <c r="CD33">
        <v>8</v>
      </c>
      <c r="CE33">
        <v>10</v>
      </c>
      <c r="CF33">
        <v>2.5</v>
      </c>
      <c r="CG33">
        <v>0.2</v>
      </c>
      <c r="CH33">
        <v>1</v>
      </c>
      <c r="CI33">
        <v>6.1</v>
      </c>
      <c r="CK33">
        <v>1.1669110680000001</v>
      </c>
      <c r="CL33">
        <v>5296.6991959999996</v>
      </c>
      <c r="CM33" t="s">
        <v>177</v>
      </c>
      <c r="CN33">
        <v>21</v>
      </c>
    </row>
    <row r="34" spans="1:92" x14ac:dyDescent="0.2">
      <c r="A34">
        <v>570</v>
      </c>
      <c r="B34">
        <v>15180</v>
      </c>
      <c r="C34" t="s">
        <v>260</v>
      </c>
      <c r="D34" t="s">
        <v>174</v>
      </c>
      <c r="E34">
        <v>2017</v>
      </c>
      <c r="F34">
        <v>1554064</v>
      </c>
      <c r="G34">
        <v>1372368</v>
      </c>
      <c r="H34">
        <v>1267775</v>
      </c>
      <c r="I34">
        <v>0.81578043099999997</v>
      </c>
      <c r="J34">
        <v>2005</v>
      </c>
      <c r="K34">
        <v>2018</v>
      </c>
      <c r="L34">
        <v>0.81578043099999997</v>
      </c>
      <c r="Q34">
        <v>423725</v>
      </c>
      <c r="R34">
        <v>276265</v>
      </c>
      <c r="S34">
        <v>38812</v>
      </c>
      <c r="T34">
        <v>7112</v>
      </c>
      <c r="U34">
        <v>19151</v>
      </c>
      <c r="V34">
        <v>21375</v>
      </c>
      <c r="W34">
        <v>24456</v>
      </c>
      <c r="X34">
        <v>15988</v>
      </c>
      <c r="Y34">
        <v>420863</v>
      </c>
      <c r="Z34">
        <v>27.9</v>
      </c>
      <c r="AA34">
        <v>14.6</v>
      </c>
      <c r="AB34">
        <v>57.5</v>
      </c>
      <c r="AC34">
        <v>30.7</v>
      </c>
      <c r="AD34">
        <v>56.1</v>
      </c>
      <c r="AE34">
        <v>13.2</v>
      </c>
      <c r="AF34">
        <v>123024</v>
      </c>
      <c r="AG34">
        <v>9532</v>
      </c>
      <c r="AH34">
        <v>47832</v>
      </c>
      <c r="AI34">
        <v>41462</v>
      </c>
      <c r="AJ34">
        <v>17138</v>
      </c>
      <c r="AK34">
        <v>7060</v>
      </c>
      <c r="AL34">
        <v>7.75</v>
      </c>
      <c r="AM34">
        <v>36975</v>
      </c>
      <c r="AN34">
        <v>52297</v>
      </c>
      <c r="AO34">
        <v>48.2</v>
      </c>
      <c r="AP34">
        <v>39.6</v>
      </c>
      <c r="AQ34">
        <v>12.2</v>
      </c>
      <c r="AR34">
        <v>11430.83</v>
      </c>
      <c r="AS34">
        <v>154836.57999999999</v>
      </c>
      <c r="AT34">
        <v>166267.42000000001</v>
      </c>
      <c r="AU34">
        <v>6.87</v>
      </c>
      <c r="AV34">
        <v>93.13</v>
      </c>
      <c r="AW34">
        <v>2.2999999999999998</v>
      </c>
      <c r="AX34">
        <v>8678.4</v>
      </c>
      <c r="AY34">
        <v>76916</v>
      </c>
      <c r="AZ34">
        <v>17.329999999999998</v>
      </c>
      <c r="BA34">
        <v>1.02</v>
      </c>
      <c r="BB34">
        <v>2017</v>
      </c>
      <c r="BC34" t="s">
        <v>261</v>
      </c>
      <c r="BD34">
        <v>1</v>
      </c>
      <c r="BE34">
        <v>0</v>
      </c>
      <c r="BF34">
        <v>3879391.5</v>
      </c>
      <c r="BG34">
        <v>19534.02</v>
      </c>
      <c r="BH34">
        <v>21802.5</v>
      </c>
      <c r="BI34">
        <v>24945.119999999999</v>
      </c>
      <c r="BJ34">
        <v>37714.5</v>
      </c>
      <c r="BK34">
        <v>53342.94</v>
      </c>
      <c r="BL34">
        <v>2.3460000000000001</v>
      </c>
      <c r="BM34">
        <v>0</v>
      </c>
      <c r="BN34">
        <v>0</v>
      </c>
      <c r="BO34">
        <v>0</v>
      </c>
      <c r="BP34">
        <v>2018</v>
      </c>
      <c r="BR34">
        <v>0</v>
      </c>
      <c r="BS34" t="s">
        <v>262</v>
      </c>
      <c r="BT34">
        <v>0</v>
      </c>
      <c r="BU34">
        <v>0</v>
      </c>
      <c r="BV34">
        <v>0</v>
      </c>
      <c r="BW34">
        <v>7</v>
      </c>
      <c r="BX34">
        <v>3</v>
      </c>
      <c r="BY34" t="s">
        <v>229</v>
      </c>
      <c r="BZ34">
        <v>32</v>
      </c>
      <c r="CB34">
        <v>161226</v>
      </c>
      <c r="CC34">
        <v>85.4</v>
      </c>
      <c r="CD34">
        <v>7.6</v>
      </c>
      <c r="CE34">
        <v>0.1</v>
      </c>
      <c r="CF34">
        <v>1.7</v>
      </c>
      <c r="CG34">
        <v>0.3</v>
      </c>
      <c r="CH34">
        <v>1.6</v>
      </c>
      <c r="CI34">
        <v>3.4</v>
      </c>
      <c r="CK34">
        <v>0.83209604000000004</v>
      </c>
      <c r="CL34">
        <v>2701.8706440000001</v>
      </c>
      <c r="CM34" t="s">
        <v>177</v>
      </c>
      <c r="CN34">
        <v>32</v>
      </c>
    </row>
    <row r="35" spans="1:92" x14ac:dyDescent="0.2">
      <c r="A35">
        <v>587</v>
      </c>
      <c r="B35">
        <v>15380</v>
      </c>
      <c r="C35" t="s">
        <v>263</v>
      </c>
      <c r="D35" t="s">
        <v>174</v>
      </c>
      <c r="E35">
        <v>2017</v>
      </c>
      <c r="F35">
        <v>21036926</v>
      </c>
      <c r="G35">
        <v>8474840</v>
      </c>
      <c r="H35">
        <v>30633416</v>
      </c>
      <c r="I35">
        <v>1.4561735870000001</v>
      </c>
      <c r="J35">
        <v>2002</v>
      </c>
      <c r="K35">
        <v>2018</v>
      </c>
      <c r="L35">
        <v>1.4561735870000001</v>
      </c>
      <c r="Q35">
        <v>1136856</v>
      </c>
      <c r="R35">
        <v>922009</v>
      </c>
      <c r="S35">
        <v>122543</v>
      </c>
      <c r="T35">
        <v>18679</v>
      </c>
      <c r="U35">
        <v>30311</v>
      </c>
      <c r="V35">
        <v>30846</v>
      </c>
      <c r="W35">
        <v>30440</v>
      </c>
      <c r="X35">
        <v>21230</v>
      </c>
      <c r="Y35">
        <v>1105969</v>
      </c>
      <c r="Z35">
        <v>14.2</v>
      </c>
      <c r="AA35">
        <v>8</v>
      </c>
      <c r="AB35">
        <v>77.8</v>
      </c>
      <c r="AC35">
        <v>20.3</v>
      </c>
      <c r="AD35">
        <v>62</v>
      </c>
      <c r="AE35">
        <v>17.7</v>
      </c>
      <c r="AF35">
        <v>475055</v>
      </c>
      <c r="AG35">
        <v>58691</v>
      </c>
      <c r="AH35">
        <v>181905</v>
      </c>
      <c r="AI35">
        <v>168538</v>
      </c>
      <c r="AJ35">
        <v>46370</v>
      </c>
      <c r="AK35">
        <v>19551</v>
      </c>
      <c r="AL35">
        <v>12.35</v>
      </c>
      <c r="AM35">
        <v>55448</v>
      </c>
      <c r="AN35">
        <v>73903</v>
      </c>
      <c r="AO35">
        <v>32.700000000000003</v>
      </c>
      <c r="AP35">
        <v>43.4</v>
      </c>
      <c r="AQ35">
        <v>23.9</v>
      </c>
      <c r="AR35">
        <v>29566.58</v>
      </c>
      <c r="AS35">
        <v>520211.92</v>
      </c>
      <c r="AT35">
        <v>549778.5</v>
      </c>
      <c r="AU35">
        <v>5.38</v>
      </c>
      <c r="AV35">
        <v>94.62</v>
      </c>
      <c r="AW35">
        <v>2.64</v>
      </c>
      <c r="AX35">
        <v>35052.800000000003</v>
      </c>
      <c r="AY35">
        <v>368688</v>
      </c>
      <c r="AZ35">
        <v>11.05</v>
      </c>
      <c r="BA35">
        <v>1.02</v>
      </c>
      <c r="BB35">
        <v>2014</v>
      </c>
      <c r="BC35" t="s">
        <v>264</v>
      </c>
      <c r="BD35">
        <v>1</v>
      </c>
      <c r="BE35">
        <v>3</v>
      </c>
      <c r="BF35">
        <v>93738252.959999993</v>
      </c>
      <c r="BG35">
        <v>30917.22</v>
      </c>
      <c r="BH35">
        <v>31462.92</v>
      </c>
      <c r="BI35">
        <v>31048.799999999999</v>
      </c>
      <c r="BJ35">
        <v>56556.959999999999</v>
      </c>
      <c r="BK35">
        <v>75381.06</v>
      </c>
      <c r="BL35">
        <v>2.6928000000000001</v>
      </c>
      <c r="BM35">
        <v>54</v>
      </c>
      <c r="BN35">
        <v>0</v>
      </c>
      <c r="BO35">
        <v>0</v>
      </c>
      <c r="BP35">
        <v>2016</v>
      </c>
      <c r="BR35">
        <v>1</v>
      </c>
      <c r="BS35" t="s">
        <v>265</v>
      </c>
      <c r="BT35">
        <v>0</v>
      </c>
      <c r="BU35">
        <v>0</v>
      </c>
      <c r="BV35">
        <v>0</v>
      </c>
      <c r="BW35">
        <v>6</v>
      </c>
      <c r="BX35">
        <v>4</v>
      </c>
      <c r="BY35" t="s">
        <v>212</v>
      </c>
      <c r="BZ35">
        <v>21</v>
      </c>
      <c r="CB35">
        <v>549333</v>
      </c>
      <c r="CC35">
        <v>83</v>
      </c>
      <c r="CD35">
        <v>7</v>
      </c>
      <c r="CE35">
        <v>3.4</v>
      </c>
      <c r="CF35">
        <v>2.2999999999999998</v>
      </c>
      <c r="CG35">
        <v>0.4</v>
      </c>
      <c r="CH35">
        <v>0.8</v>
      </c>
      <c r="CI35">
        <v>3.1</v>
      </c>
      <c r="CK35">
        <v>1.4852970590000001</v>
      </c>
      <c r="CL35">
        <v>4105.4751189999997</v>
      </c>
      <c r="CM35" t="s">
        <v>177</v>
      </c>
      <c r="CN35">
        <v>21</v>
      </c>
    </row>
    <row r="36" spans="1:92" x14ac:dyDescent="0.2">
      <c r="A36">
        <v>618</v>
      </c>
      <c r="B36">
        <v>15540</v>
      </c>
      <c r="C36" t="s">
        <v>266</v>
      </c>
      <c r="D36" t="s">
        <v>174</v>
      </c>
      <c r="E36">
        <v>2017</v>
      </c>
      <c r="F36">
        <v>2228705</v>
      </c>
      <c r="G36">
        <v>1613305</v>
      </c>
      <c r="H36">
        <v>2218442</v>
      </c>
      <c r="I36">
        <v>0.99539508399999999</v>
      </c>
      <c r="J36">
        <v>2005</v>
      </c>
      <c r="K36">
        <v>2018</v>
      </c>
      <c r="L36">
        <v>0.99539508399999999</v>
      </c>
      <c r="Q36">
        <v>218341</v>
      </c>
      <c r="R36">
        <v>117538</v>
      </c>
      <c r="S36">
        <v>82240</v>
      </c>
      <c r="T36">
        <v>1964</v>
      </c>
      <c r="U36">
        <v>32155</v>
      </c>
      <c r="V36">
        <v>31956</v>
      </c>
      <c r="W36">
        <v>33168</v>
      </c>
      <c r="X36">
        <v>39011</v>
      </c>
      <c r="Y36">
        <v>208476</v>
      </c>
      <c r="Z36">
        <v>11.3</v>
      </c>
      <c r="AA36">
        <v>7.4</v>
      </c>
      <c r="AB36">
        <v>81.3</v>
      </c>
      <c r="AC36">
        <v>19</v>
      </c>
      <c r="AD36">
        <v>66</v>
      </c>
      <c r="AE36">
        <v>15</v>
      </c>
      <c r="AF36">
        <v>87914</v>
      </c>
      <c r="AG36">
        <v>6332</v>
      </c>
      <c r="AH36">
        <v>29594</v>
      </c>
      <c r="AI36">
        <v>36666</v>
      </c>
      <c r="AJ36">
        <v>11774</v>
      </c>
      <c r="AK36">
        <v>3548</v>
      </c>
      <c r="AL36">
        <v>7.2</v>
      </c>
      <c r="AM36">
        <v>63160</v>
      </c>
      <c r="AN36">
        <v>87439</v>
      </c>
      <c r="AO36">
        <v>27</v>
      </c>
      <c r="AP36">
        <v>42.7</v>
      </c>
      <c r="AQ36">
        <v>30.3</v>
      </c>
      <c r="AR36">
        <v>3161.67</v>
      </c>
      <c r="AS36">
        <v>123902.58</v>
      </c>
      <c r="AT36">
        <v>127064.25</v>
      </c>
      <c r="AU36">
        <v>2.4900000000000002</v>
      </c>
      <c r="AV36">
        <v>97.51</v>
      </c>
      <c r="AW36">
        <v>2.5299999999999998</v>
      </c>
      <c r="AX36">
        <v>3424</v>
      </c>
      <c r="AY36">
        <v>34028</v>
      </c>
      <c r="AZ36">
        <v>14.66</v>
      </c>
      <c r="BA36">
        <v>1.02</v>
      </c>
      <c r="BB36">
        <v>2014</v>
      </c>
      <c r="BC36" t="s">
        <v>267</v>
      </c>
      <c r="BD36">
        <v>1</v>
      </c>
      <c r="BE36">
        <v>3</v>
      </c>
      <c r="BF36">
        <v>9051243.3599999994</v>
      </c>
      <c r="BG36">
        <v>32798.1</v>
      </c>
      <c r="BH36">
        <v>32595.119999999999</v>
      </c>
      <c r="BI36">
        <v>33831.360000000001</v>
      </c>
      <c r="BJ36">
        <v>64423.199999999997</v>
      </c>
      <c r="BK36">
        <v>89187.78</v>
      </c>
      <c r="BL36">
        <v>2.5806</v>
      </c>
      <c r="BM36">
        <v>0</v>
      </c>
      <c r="BN36">
        <v>0</v>
      </c>
      <c r="BO36">
        <v>0</v>
      </c>
      <c r="BP36">
        <v>2018</v>
      </c>
      <c r="BR36">
        <v>0</v>
      </c>
      <c r="BS36" t="s">
        <v>268</v>
      </c>
      <c r="BT36">
        <v>0</v>
      </c>
      <c r="BU36">
        <v>0</v>
      </c>
      <c r="BV36">
        <v>0</v>
      </c>
      <c r="BW36">
        <v>7</v>
      </c>
      <c r="BX36">
        <v>3</v>
      </c>
      <c r="BY36" t="s">
        <v>229</v>
      </c>
      <c r="BZ36">
        <v>31</v>
      </c>
      <c r="CB36">
        <v>118054</v>
      </c>
      <c r="CC36">
        <v>73.3</v>
      </c>
      <c r="CD36">
        <v>10.5</v>
      </c>
      <c r="CE36">
        <v>2.5</v>
      </c>
      <c r="CF36">
        <v>6.3</v>
      </c>
      <c r="CG36">
        <v>1.4</v>
      </c>
      <c r="CH36">
        <v>0.7</v>
      </c>
      <c r="CI36">
        <v>5.2</v>
      </c>
      <c r="CK36">
        <v>1.0153029849999999</v>
      </c>
      <c r="CL36">
        <v>2114.5820899999999</v>
      </c>
      <c r="CM36" t="s">
        <v>177</v>
      </c>
      <c r="CN36">
        <v>31</v>
      </c>
    </row>
    <row r="37" spans="1:92" x14ac:dyDescent="0.2">
      <c r="A37">
        <v>630</v>
      </c>
      <c r="B37">
        <v>15940</v>
      </c>
      <c r="C37" t="s">
        <v>269</v>
      </c>
      <c r="D37" t="s">
        <v>174</v>
      </c>
      <c r="E37">
        <v>2017</v>
      </c>
      <c r="F37">
        <v>2253943.227</v>
      </c>
      <c r="G37">
        <v>2254989.8670000001</v>
      </c>
      <c r="H37">
        <v>1478368.0349999999</v>
      </c>
      <c r="I37">
        <v>0.65590296000000003</v>
      </c>
      <c r="J37">
        <v>2007</v>
      </c>
      <c r="K37">
        <v>2018</v>
      </c>
      <c r="L37">
        <v>0.65590296000000003</v>
      </c>
      <c r="Q37">
        <v>399927</v>
      </c>
      <c r="R37">
        <v>328439</v>
      </c>
      <c r="S37">
        <v>62828</v>
      </c>
      <c r="T37">
        <v>1488</v>
      </c>
      <c r="U37">
        <v>26468</v>
      </c>
      <c r="V37">
        <v>26360</v>
      </c>
      <c r="W37">
        <v>26770</v>
      </c>
      <c r="X37">
        <v>46184</v>
      </c>
      <c r="Y37">
        <v>389523</v>
      </c>
      <c r="Z37">
        <v>14.4</v>
      </c>
      <c r="AA37">
        <v>8.6999999999999993</v>
      </c>
      <c r="AB37">
        <v>76.900000000000006</v>
      </c>
      <c r="AC37">
        <v>21.5</v>
      </c>
      <c r="AD37">
        <v>59.3</v>
      </c>
      <c r="AE37">
        <v>19.2</v>
      </c>
      <c r="AF37">
        <v>165473</v>
      </c>
      <c r="AG37">
        <v>13184</v>
      </c>
      <c r="AH37">
        <v>49888</v>
      </c>
      <c r="AI37">
        <v>63287</v>
      </c>
      <c r="AJ37">
        <v>26837</v>
      </c>
      <c r="AK37">
        <v>12277</v>
      </c>
      <c r="AL37">
        <v>7.97</v>
      </c>
      <c r="AM37">
        <v>51198</v>
      </c>
      <c r="AN37">
        <v>65527</v>
      </c>
      <c r="AO37">
        <v>35</v>
      </c>
      <c r="AP37">
        <v>45.5</v>
      </c>
      <c r="AQ37">
        <v>19.5</v>
      </c>
      <c r="AR37">
        <v>10592.08</v>
      </c>
      <c r="AS37">
        <v>190357.25</v>
      </c>
      <c r="AT37">
        <v>200949.33</v>
      </c>
      <c r="AU37">
        <v>5.27</v>
      </c>
      <c r="AV37">
        <v>94.73</v>
      </c>
      <c r="AW37">
        <v>2.41</v>
      </c>
      <c r="AX37">
        <v>3897.6</v>
      </c>
      <c r="AY37">
        <v>30855</v>
      </c>
      <c r="AZ37">
        <v>16.13</v>
      </c>
      <c r="BA37">
        <v>1.02</v>
      </c>
      <c r="BB37">
        <v>2014</v>
      </c>
      <c r="BC37" t="s">
        <v>270</v>
      </c>
      <c r="BD37">
        <v>1</v>
      </c>
      <c r="BE37">
        <v>3</v>
      </c>
      <c r="BF37">
        <v>3015870.7910000002</v>
      </c>
      <c r="BG37">
        <v>26997.360000000001</v>
      </c>
      <c r="BH37">
        <v>26887.200000000001</v>
      </c>
      <c r="BI37">
        <v>27305.4</v>
      </c>
      <c r="BJ37">
        <v>52221.96</v>
      </c>
      <c r="BK37">
        <v>66837.539999999994</v>
      </c>
      <c r="BL37">
        <v>2.4582000000000002</v>
      </c>
      <c r="BM37">
        <v>0</v>
      </c>
      <c r="BN37">
        <v>0</v>
      </c>
      <c r="BO37">
        <v>0</v>
      </c>
      <c r="BP37">
        <v>2015</v>
      </c>
      <c r="BR37">
        <v>1</v>
      </c>
      <c r="BS37" t="s">
        <v>271</v>
      </c>
      <c r="BT37">
        <v>0</v>
      </c>
      <c r="BU37">
        <v>0</v>
      </c>
      <c r="BV37">
        <v>0</v>
      </c>
      <c r="BW37">
        <v>7</v>
      </c>
      <c r="BX37">
        <v>3</v>
      </c>
      <c r="BY37" t="s">
        <v>229</v>
      </c>
      <c r="BZ37">
        <v>31</v>
      </c>
      <c r="CB37">
        <v>181355</v>
      </c>
      <c r="CC37">
        <v>85</v>
      </c>
      <c r="CD37">
        <v>6.6</v>
      </c>
      <c r="CE37">
        <v>0.8</v>
      </c>
      <c r="CF37">
        <v>2</v>
      </c>
      <c r="CG37">
        <v>0</v>
      </c>
      <c r="CH37">
        <v>1.1000000000000001</v>
      </c>
      <c r="CI37">
        <v>4.4000000000000004</v>
      </c>
      <c r="CK37">
        <v>0.66902101999999997</v>
      </c>
      <c r="CL37">
        <v>1884.1721689999999</v>
      </c>
      <c r="CM37" t="s">
        <v>177</v>
      </c>
      <c r="CN37">
        <v>31</v>
      </c>
    </row>
    <row r="38" spans="1:92" x14ac:dyDescent="0.2">
      <c r="A38">
        <v>647</v>
      </c>
      <c r="B38">
        <v>15980</v>
      </c>
      <c r="C38" t="s">
        <v>272</v>
      </c>
      <c r="D38" t="s">
        <v>174</v>
      </c>
      <c r="E38">
        <v>2017</v>
      </c>
      <c r="F38">
        <v>3224032.9909999999</v>
      </c>
      <c r="G38">
        <v>3136293.18</v>
      </c>
      <c r="H38">
        <v>2883392.7340000002</v>
      </c>
      <c r="I38">
        <v>0.89434343299999997</v>
      </c>
      <c r="J38">
        <v>2002</v>
      </c>
      <c r="K38">
        <v>2018</v>
      </c>
      <c r="L38">
        <v>0.89434343299999997</v>
      </c>
      <c r="Q38">
        <v>739224</v>
      </c>
      <c r="R38">
        <v>194235</v>
      </c>
      <c r="S38">
        <v>400173</v>
      </c>
      <c r="T38">
        <v>17411</v>
      </c>
      <c r="U38">
        <v>26531</v>
      </c>
      <c r="V38">
        <v>23996</v>
      </c>
      <c r="W38">
        <v>28982</v>
      </c>
      <c r="X38">
        <v>16589</v>
      </c>
      <c r="Y38">
        <v>730723</v>
      </c>
      <c r="Z38">
        <v>11.6</v>
      </c>
      <c r="AA38">
        <v>9.4</v>
      </c>
      <c r="AB38">
        <v>78.900000000000006</v>
      </c>
      <c r="AC38">
        <v>17.899999999999999</v>
      </c>
      <c r="AD38">
        <v>54.2</v>
      </c>
      <c r="AE38">
        <v>27.9</v>
      </c>
      <c r="AF38">
        <v>266266</v>
      </c>
      <c r="AG38">
        <v>12540</v>
      </c>
      <c r="AH38">
        <v>112770</v>
      </c>
      <c r="AI38">
        <v>104776</v>
      </c>
      <c r="AJ38">
        <v>27733</v>
      </c>
      <c r="AK38">
        <v>8447</v>
      </c>
      <c r="AL38">
        <v>4.71</v>
      </c>
      <c r="AM38">
        <v>53928</v>
      </c>
      <c r="AN38">
        <v>77931</v>
      </c>
      <c r="AO38">
        <v>29.9</v>
      </c>
      <c r="AP38">
        <v>48.2</v>
      </c>
      <c r="AQ38">
        <v>21.9</v>
      </c>
      <c r="AR38">
        <v>13361.67</v>
      </c>
      <c r="AS38">
        <v>322180.25</v>
      </c>
      <c r="AT38">
        <v>335541.92</v>
      </c>
      <c r="AU38">
        <v>3.98</v>
      </c>
      <c r="AV38">
        <v>96.02</v>
      </c>
      <c r="AW38">
        <v>2.46</v>
      </c>
      <c r="AX38">
        <v>3065.6</v>
      </c>
      <c r="AY38">
        <v>20995</v>
      </c>
      <c r="AZ38">
        <v>15.6</v>
      </c>
      <c r="BA38">
        <v>1.02</v>
      </c>
      <c r="BB38">
        <v>2014</v>
      </c>
      <c r="BC38" t="s">
        <v>273</v>
      </c>
      <c r="BD38">
        <v>1</v>
      </c>
      <c r="BE38">
        <v>3</v>
      </c>
      <c r="BF38">
        <v>14260133.060000001</v>
      </c>
      <c r="BG38">
        <v>27061.62</v>
      </c>
      <c r="BH38">
        <v>24475.919999999998</v>
      </c>
      <c r="BI38">
        <v>29561.64</v>
      </c>
      <c r="BJ38">
        <v>55006.559999999998</v>
      </c>
      <c r="BK38">
        <v>79489.62</v>
      </c>
      <c r="BL38">
        <v>2.5091999999999999</v>
      </c>
      <c r="BM38">
        <v>0</v>
      </c>
      <c r="BN38">
        <v>0</v>
      </c>
      <c r="BO38">
        <v>0</v>
      </c>
      <c r="BR38">
        <v>0</v>
      </c>
      <c r="BT38">
        <v>0</v>
      </c>
      <c r="BU38">
        <v>0</v>
      </c>
      <c r="BV38">
        <v>0</v>
      </c>
      <c r="BW38">
        <v>4</v>
      </c>
      <c r="BX38">
        <v>3</v>
      </c>
      <c r="BY38" t="s">
        <v>206</v>
      </c>
      <c r="BZ38">
        <v>32</v>
      </c>
      <c r="CB38">
        <v>312000</v>
      </c>
      <c r="CC38">
        <v>79.599999999999994</v>
      </c>
      <c r="CD38">
        <v>10.4</v>
      </c>
      <c r="CE38">
        <v>0.9</v>
      </c>
      <c r="CF38">
        <v>1.1000000000000001</v>
      </c>
      <c r="CG38">
        <v>0.3</v>
      </c>
      <c r="CH38">
        <v>2.5</v>
      </c>
      <c r="CI38">
        <v>5.2</v>
      </c>
      <c r="CK38">
        <v>0.91223030199999999</v>
      </c>
      <c r="CL38">
        <v>2130.6924359999998</v>
      </c>
      <c r="CM38" t="s">
        <v>177</v>
      </c>
      <c r="CN38">
        <v>32</v>
      </c>
    </row>
    <row r="39" spans="1:92" x14ac:dyDescent="0.2">
      <c r="A39">
        <v>664</v>
      </c>
      <c r="B39">
        <v>16300</v>
      </c>
      <c r="C39" t="s">
        <v>274</v>
      </c>
      <c r="D39" t="s">
        <v>174</v>
      </c>
      <c r="E39">
        <v>2017</v>
      </c>
      <c r="F39">
        <v>1217362</v>
      </c>
      <c r="G39">
        <v>991158</v>
      </c>
      <c r="H39">
        <v>820737</v>
      </c>
      <c r="I39">
        <v>0.67419304999999996</v>
      </c>
      <c r="J39">
        <v>2002</v>
      </c>
      <c r="K39">
        <v>2018</v>
      </c>
      <c r="L39">
        <v>0.67419304999999996</v>
      </c>
      <c r="Q39">
        <v>270293</v>
      </c>
      <c r="R39">
        <v>197127</v>
      </c>
      <c r="S39">
        <v>60819</v>
      </c>
      <c r="T39">
        <v>1444</v>
      </c>
      <c r="U39">
        <v>33040</v>
      </c>
      <c r="V39">
        <v>33593</v>
      </c>
      <c r="W39">
        <v>32234</v>
      </c>
      <c r="X39">
        <v>22615</v>
      </c>
      <c r="Y39">
        <v>263742</v>
      </c>
      <c r="Z39">
        <v>8.6999999999999993</v>
      </c>
      <c r="AA39">
        <v>7.2</v>
      </c>
      <c r="AB39">
        <v>84.1</v>
      </c>
      <c r="AC39">
        <v>23.4</v>
      </c>
      <c r="AD39">
        <v>60.7</v>
      </c>
      <c r="AE39">
        <v>15.9</v>
      </c>
      <c r="AF39">
        <v>107802</v>
      </c>
      <c r="AG39">
        <v>4047</v>
      </c>
      <c r="AH39">
        <v>33799</v>
      </c>
      <c r="AI39">
        <v>41967</v>
      </c>
      <c r="AJ39">
        <v>16932</v>
      </c>
      <c r="AK39">
        <v>11057</v>
      </c>
      <c r="AL39">
        <v>3.75</v>
      </c>
      <c r="AM39">
        <v>63697</v>
      </c>
      <c r="AN39">
        <v>78464</v>
      </c>
      <c r="AO39">
        <v>23.9</v>
      </c>
      <c r="AP39">
        <v>49.6</v>
      </c>
      <c r="AQ39">
        <v>26.5</v>
      </c>
      <c r="AR39">
        <v>4810.83</v>
      </c>
      <c r="AS39">
        <v>137453.57999999999</v>
      </c>
      <c r="AT39">
        <v>142264.42000000001</v>
      </c>
      <c r="AU39">
        <v>3.38</v>
      </c>
      <c r="AV39">
        <v>96.62</v>
      </c>
      <c r="AW39">
        <v>2.41</v>
      </c>
      <c r="AX39">
        <v>5337.6</v>
      </c>
      <c r="AY39">
        <v>29786</v>
      </c>
      <c r="AZ39">
        <v>14.3</v>
      </c>
      <c r="BA39">
        <v>1.02</v>
      </c>
      <c r="BB39">
        <v>2014</v>
      </c>
      <c r="BC39" t="s">
        <v>275</v>
      </c>
      <c r="BD39">
        <v>1</v>
      </c>
      <c r="BE39">
        <v>3</v>
      </c>
      <c r="BF39">
        <v>1674303.48</v>
      </c>
      <c r="BG39">
        <v>33700.800000000003</v>
      </c>
      <c r="BH39">
        <v>34264.86</v>
      </c>
      <c r="BI39">
        <v>32878.68</v>
      </c>
      <c r="BJ39">
        <v>64970.94</v>
      </c>
      <c r="BK39">
        <v>80033.279999999999</v>
      </c>
      <c r="BL39">
        <v>2.4582000000000002</v>
      </c>
      <c r="BM39">
        <v>0</v>
      </c>
      <c r="BN39">
        <v>0</v>
      </c>
      <c r="BO39">
        <v>0</v>
      </c>
      <c r="BP39">
        <v>2019</v>
      </c>
      <c r="BR39">
        <v>0</v>
      </c>
      <c r="BS39" t="s">
        <v>276</v>
      </c>
      <c r="BT39">
        <v>0</v>
      </c>
      <c r="BU39">
        <v>0</v>
      </c>
      <c r="BV39">
        <v>0</v>
      </c>
      <c r="BW39">
        <v>2</v>
      </c>
      <c r="BX39">
        <v>2</v>
      </c>
      <c r="BY39" t="s">
        <v>187</v>
      </c>
      <c r="BZ39">
        <v>34</v>
      </c>
      <c r="CB39">
        <v>142770</v>
      </c>
      <c r="CC39">
        <v>86</v>
      </c>
      <c r="CD39">
        <v>5.9</v>
      </c>
      <c r="CE39">
        <v>0.2</v>
      </c>
      <c r="CF39">
        <v>2.2000000000000002</v>
      </c>
      <c r="CG39">
        <v>0.3</v>
      </c>
      <c r="CH39">
        <v>0.8</v>
      </c>
      <c r="CI39">
        <v>4.7</v>
      </c>
      <c r="CK39">
        <v>0.68767691099999995</v>
      </c>
      <c r="CL39">
        <v>1674.7108969999999</v>
      </c>
      <c r="CM39" t="s">
        <v>177</v>
      </c>
      <c r="CN39">
        <v>34</v>
      </c>
    </row>
    <row r="40" spans="1:92" x14ac:dyDescent="0.2">
      <c r="A40">
        <v>681</v>
      </c>
      <c r="B40">
        <v>16580</v>
      </c>
      <c r="C40" t="s">
        <v>277</v>
      </c>
      <c r="D40" t="s">
        <v>174</v>
      </c>
      <c r="E40">
        <v>2017</v>
      </c>
      <c r="F40">
        <v>11466961</v>
      </c>
      <c r="G40">
        <v>3098300</v>
      </c>
      <c r="H40">
        <v>7377733</v>
      </c>
      <c r="I40">
        <v>0.64339043299999998</v>
      </c>
      <c r="J40">
        <v>2002</v>
      </c>
      <c r="K40">
        <v>2018</v>
      </c>
      <c r="L40">
        <v>0.64339043299999998</v>
      </c>
      <c r="Q40">
        <v>241000</v>
      </c>
      <c r="R40">
        <v>159314</v>
      </c>
      <c r="S40">
        <v>51635</v>
      </c>
      <c r="T40">
        <v>2504</v>
      </c>
      <c r="U40">
        <v>26764</v>
      </c>
      <c r="V40">
        <v>27305</v>
      </c>
      <c r="W40">
        <v>29375</v>
      </c>
      <c r="X40">
        <v>26473</v>
      </c>
      <c r="Y40">
        <v>225074</v>
      </c>
      <c r="Z40">
        <v>18.7</v>
      </c>
      <c r="AA40">
        <v>7.7</v>
      </c>
      <c r="AB40">
        <v>73.599999999999994</v>
      </c>
      <c r="AC40">
        <v>19.399999999999999</v>
      </c>
      <c r="AD40">
        <v>67.400000000000006</v>
      </c>
      <c r="AE40">
        <v>13.2</v>
      </c>
      <c r="AF40">
        <v>95429</v>
      </c>
      <c r="AG40">
        <v>10632</v>
      </c>
      <c r="AH40">
        <v>35672</v>
      </c>
      <c r="AI40">
        <v>33964</v>
      </c>
      <c r="AJ40">
        <v>10823</v>
      </c>
      <c r="AK40">
        <v>4338</v>
      </c>
      <c r="AL40">
        <v>11.14</v>
      </c>
      <c r="AM40">
        <v>50999</v>
      </c>
      <c r="AN40">
        <v>73747</v>
      </c>
      <c r="AO40">
        <v>37.200000000000003</v>
      </c>
      <c r="AP40">
        <v>38.6</v>
      </c>
      <c r="AQ40">
        <v>24.2</v>
      </c>
      <c r="AR40">
        <v>5069</v>
      </c>
      <c r="AS40">
        <v>114393</v>
      </c>
      <c r="AT40">
        <v>119462</v>
      </c>
      <c r="AU40">
        <v>4.25</v>
      </c>
      <c r="AV40">
        <v>95.75</v>
      </c>
      <c r="AW40">
        <v>2.41</v>
      </c>
      <c r="AX40">
        <v>5145.6000000000004</v>
      </c>
      <c r="AY40">
        <v>55209</v>
      </c>
      <c r="AZ40">
        <v>11.58</v>
      </c>
      <c r="BA40">
        <v>1.02</v>
      </c>
      <c r="BB40">
        <v>2015</v>
      </c>
      <c r="BC40" t="s">
        <v>278</v>
      </c>
      <c r="BD40">
        <v>1</v>
      </c>
      <c r="BE40">
        <v>2</v>
      </c>
      <c r="BF40">
        <v>22575862.98</v>
      </c>
      <c r="BG40">
        <v>27299.279999999999</v>
      </c>
      <c r="BH40">
        <v>27851.1</v>
      </c>
      <c r="BI40">
        <v>29962.5</v>
      </c>
      <c r="BJ40">
        <v>52018.98</v>
      </c>
      <c r="BK40">
        <v>75221.94</v>
      </c>
      <c r="BL40">
        <v>2.4582000000000002</v>
      </c>
      <c r="BM40">
        <v>0</v>
      </c>
      <c r="BN40">
        <v>0</v>
      </c>
      <c r="BO40">
        <v>0</v>
      </c>
      <c r="BP40">
        <v>2018</v>
      </c>
      <c r="BR40">
        <v>0</v>
      </c>
      <c r="BS40" t="s">
        <v>279</v>
      </c>
      <c r="BT40">
        <v>0</v>
      </c>
      <c r="BU40">
        <v>0</v>
      </c>
      <c r="BV40">
        <v>0</v>
      </c>
      <c r="BW40">
        <v>1</v>
      </c>
      <c r="BX40">
        <v>1</v>
      </c>
      <c r="BY40" t="s">
        <v>176</v>
      </c>
      <c r="BZ40">
        <v>21</v>
      </c>
      <c r="CB40">
        <v>114183</v>
      </c>
      <c r="CC40">
        <v>73.8</v>
      </c>
      <c r="CD40">
        <v>8</v>
      </c>
      <c r="CE40">
        <v>5</v>
      </c>
      <c r="CF40">
        <v>5.9</v>
      </c>
      <c r="CG40">
        <v>1.1000000000000001</v>
      </c>
      <c r="CH40">
        <v>1.1000000000000001</v>
      </c>
      <c r="CI40">
        <v>5</v>
      </c>
      <c r="CK40">
        <v>0.65625824099999996</v>
      </c>
      <c r="CL40">
        <v>4733.8666460000004</v>
      </c>
      <c r="CM40" t="s">
        <v>177</v>
      </c>
      <c r="CN40">
        <v>21</v>
      </c>
    </row>
    <row r="41" spans="1:92" x14ac:dyDescent="0.2">
      <c r="A41">
        <v>698</v>
      </c>
      <c r="B41">
        <v>16620</v>
      </c>
      <c r="C41" t="s">
        <v>280</v>
      </c>
      <c r="D41" t="s">
        <v>174</v>
      </c>
      <c r="E41">
        <v>2017</v>
      </c>
      <c r="F41">
        <v>1729554.76</v>
      </c>
      <c r="G41">
        <v>2318476.6570000001</v>
      </c>
      <c r="H41">
        <v>1953793.0759999999</v>
      </c>
      <c r="I41">
        <v>1.129650891</v>
      </c>
      <c r="J41">
        <v>2002</v>
      </c>
      <c r="K41">
        <v>2018</v>
      </c>
      <c r="L41">
        <v>1.129650891</v>
      </c>
      <c r="Q41">
        <v>215089</v>
      </c>
      <c r="R41">
        <v>177632</v>
      </c>
      <c r="S41">
        <v>33886</v>
      </c>
      <c r="T41">
        <v>402</v>
      </c>
      <c r="U41">
        <v>25014</v>
      </c>
      <c r="V41">
        <v>25091</v>
      </c>
      <c r="W41">
        <v>23545</v>
      </c>
      <c r="X41">
        <v>53214</v>
      </c>
      <c r="Y41">
        <v>211424</v>
      </c>
      <c r="Z41">
        <v>19</v>
      </c>
      <c r="AA41">
        <v>10.199999999999999</v>
      </c>
      <c r="AB41">
        <v>70.8</v>
      </c>
      <c r="AC41">
        <v>21.2</v>
      </c>
      <c r="AD41">
        <v>58.7</v>
      </c>
      <c r="AE41">
        <v>20.100000000000001</v>
      </c>
      <c r="AF41">
        <v>87463</v>
      </c>
      <c r="AG41">
        <v>8434</v>
      </c>
      <c r="AH41">
        <v>33045</v>
      </c>
      <c r="AI41">
        <v>31867</v>
      </c>
      <c r="AJ41">
        <v>10275</v>
      </c>
      <c r="AK41">
        <v>3842</v>
      </c>
      <c r="AL41">
        <v>9.64</v>
      </c>
      <c r="AM41">
        <v>41558</v>
      </c>
      <c r="AN41">
        <v>60327</v>
      </c>
      <c r="AO41">
        <v>41.8</v>
      </c>
      <c r="AP41">
        <v>41.4</v>
      </c>
      <c r="AQ41">
        <v>16.8</v>
      </c>
      <c r="AR41">
        <v>6685.75</v>
      </c>
      <c r="AS41">
        <v>121646.25</v>
      </c>
      <c r="AT41">
        <v>128332</v>
      </c>
      <c r="AU41">
        <v>5.21</v>
      </c>
      <c r="AV41">
        <v>94.79</v>
      </c>
      <c r="AW41">
        <v>2.46</v>
      </c>
      <c r="AX41">
        <v>2681.6</v>
      </c>
      <c r="AY41">
        <v>15378</v>
      </c>
      <c r="AZ41">
        <v>16.84</v>
      </c>
      <c r="BA41">
        <v>1.02</v>
      </c>
      <c r="BB41">
        <v>2014</v>
      </c>
      <c r="BC41" t="s">
        <v>281</v>
      </c>
      <c r="BD41">
        <v>1</v>
      </c>
      <c r="BE41">
        <v>3</v>
      </c>
      <c r="BF41">
        <v>3985737.8739999998</v>
      </c>
      <c r="BG41">
        <v>25514.28</v>
      </c>
      <c r="BH41">
        <v>25592.82</v>
      </c>
      <c r="BI41">
        <v>24015.9</v>
      </c>
      <c r="BJ41">
        <v>42389.16</v>
      </c>
      <c r="BK41">
        <v>61533.54</v>
      </c>
      <c r="BL41">
        <v>2.5091999999999999</v>
      </c>
      <c r="BM41">
        <v>0</v>
      </c>
      <c r="BN41">
        <v>0</v>
      </c>
      <c r="BO41">
        <v>0</v>
      </c>
      <c r="BP41">
        <v>2017</v>
      </c>
      <c r="BR41">
        <v>1</v>
      </c>
      <c r="BS41" t="s">
        <v>282</v>
      </c>
      <c r="BT41">
        <v>0</v>
      </c>
      <c r="BU41">
        <v>0</v>
      </c>
      <c r="BV41">
        <v>0</v>
      </c>
      <c r="BW41">
        <v>1</v>
      </c>
      <c r="BX41">
        <v>1</v>
      </c>
      <c r="BY41" t="s">
        <v>176</v>
      </c>
      <c r="BZ41">
        <v>33</v>
      </c>
      <c r="CB41">
        <v>85566</v>
      </c>
      <c r="CC41">
        <v>82.8</v>
      </c>
      <c r="CD41">
        <v>7.9</v>
      </c>
      <c r="CE41">
        <v>1.3</v>
      </c>
      <c r="CF41">
        <v>2.9</v>
      </c>
      <c r="CG41">
        <v>0</v>
      </c>
      <c r="CH41">
        <v>1.1000000000000001</v>
      </c>
      <c r="CI41">
        <v>4</v>
      </c>
      <c r="CK41">
        <v>1.1522439090000001</v>
      </c>
      <c r="CL41">
        <v>939.29707629999996</v>
      </c>
      <c r="CM41" t="s">
        <v>177</v>
      </c>
      <c r="CN41">
        <v>33</v>
      </c>
    </row>
    <row r="42" spans="1:92" x14ac:dyDescent="0.2">
      <c r="A42">
        <v>713</v>
      </c>
      <c r="B42">
        <v>16700</v>
      </c>
      <c r="C42" t="s">
        <v>283</v>
      </c>
      <c r="D42" t="s">
        <v>174</v>
      </c>
      <c r="E42">
        <v>2017</v>
      </c>
      <c r="F42">
        <v>3575324</v>
      </c>
      <c r="G42">
        <v>2548357</v>
      </c>
      <c r="H42">
        <v>4302911</v>
      </c>
      <c r="I42">
        <v>1.203502396</v>
      </c>
      <c r="J42">
        <v>2004</v>
      </c>
      <c r="K42">
        <v>2018</v>
      </c>
      <c r="L42">
        <v>1.203502396</v>
      </c>
      <c r="Q42">
        <v>775831</v>
      </c>
      <c r="R42">
        <v>395815</v>
      </c>
      <c r="S42">
        <v>328404</v>
      </c>
      <c r="T42">
        <v>10061</v>
      </c>
      <c r="U42">
        <v>31093</v>
      </c>
      <c r="V42">
        <v>25794</v>
      </c>
      <c r="W42">
        <v>36465</v>
      </c>
      <c r="X42">
        <v>36737</v>
      </c>
      <c r="Y42">
        <v>757944</v>
      </c>
      <c r="Z42">
        <v>11.9</v>
      </c>
      <c r="AA42">
        <v>8.6999999999999993</v>
      </c>
      <c r="AB42">
        <v>79.400000000000006</v>
      </c>
      <c r="AC42">
        <v>22</v>
      </c>
      <c r="AD42">
        <v>63.3</v>
      </c>
      <c r="AE42">
        <v>14.7</v>
      </c>
      <c r="AF42">
        <v>290586</v>
      </c>
      <c r="AG42">
        <v>13585</v>
      </c>
      <c r="AH42">
        <v>104260</v>
      </c>
      <c r="AI42">
        <v>118926</v>
      </c>
      <c r="AJ42">
        <v>40639</v>
      </c>
      <c r="AK42">
        <v>13176</v>
      </c>
      <c r="AL42">
        <v>4.68</v>
      </c>
      <c r="AM42">
        <v>60546</v>
      </c>
      <c r="AN42">
        <v>83736</v>
      </c>
      <c r="AO42">
        <v>28.9</v>
      </c>
      <c r="AP42">
        <v>44</v>
      </c>
      <c r="AQ42">
        <v>27.1</v>
      </c>
      <c r="AR42">
        <v>13745.83</v>
      </c>
      <c r="AS42">
        <v>363905.33</v>
      </c>
      <c r="AT42">
        <v>377651.17</v>
      </c>
      <c r="AU42">
        <v>3.64</v>
      </c>
      <c r="AV42">
        <v>96.36</v>
      </c>
      <c r="AW42">
        <v>2.46</v>
      </c>
      <c r="AX42">
        <v>3116.8</v>
      </c>
      <c r="AY42">
        <v>28388</v>
      </c>
      <c r="AZ42">
        <v>13.19</v>
      </c>
      <c r="BA42">
        <v>1.02</v>
      </c>
      <c r="BB42">
        <v>2014</v>
      </c>
      <c r="BC42" t="s">
        <v>281</v>
      </c>
      <c r="BD42">
        <v>1</v>
      </c>
      <c r="BE42">
        <v>3</v>
      </c>
      <c r="BF42">
        <v>13166907.66</v>
      </c>
      <c r="BG42">
        <v>31714.86</v>
      </c>
      <c r="BH42">
        <v>26309.88</v>
      </c>
      <c r="BI42">
        <v>37194.300000000003</v>
      </c>
      <c r="BJ42">
        <v>61756.92</v>
      </c>
      <c r="BK42">
        <v>85410.72</v>
      </c>
      <c r="BL42">
        <v>2.5091999999999999</v>
      </c>
      <c r="BM42">
        <v>30</v>
      </c>
      <c r="BN42">
        <v>0</v>
      </c>
      <c r="BO42">
        <v>0</v>
      </c>
      <c r="BP42">
        <v>2017</v>
      </c>
      <c r="BR42">
        <v>1</v>
      </c>
      <c r="BS42" t="s">
        <v>282</v>
      </c>
      <c r="BT42">
        <v>0</v>
      </c>
      <c r="BU42">
        <v>0</v>
      </c>
      <c r="BV42">
        <v>0</v>
      </c>
      <c r="BW42">
        <v>4</v>
      </c>
      <c r="BX42">
        <v>3</v>
      </c>
      <c r="BY42" t="s">
        <v>206</v>
      </c>
      <c r="BZ42">
        <v>32</v>
      </c>
      <c r="CB42">
        <v>385596</v>
      </c>
      <c r="CC42">
        <v>80.599999999999994</v>
      </c>
      <c r="CD42">
        <v>8.3000000000000007</v>
      </c>
      <c r="CE42">
        <v>0.6</v>
      </c>
      <c r="CF42">
        <v>2</v>
      </c>
      <c r="CG42">
        <v>0.6</v>
      </c>
      <c r="CH42">
        <v>1.3</v>
      </c>
      <c r="CI42">
        <v>6.7</v>
      </c>
      <c r="CK42">
        <v>1.227572444</v>
      </c>
      <c r="CL42">
        <v>2043.2228829999999</v>
      </c>
      <c r="CM42" t="s">
        <v>177</v>
      </c>
      <c r="CN42">
        <v>32</v>
      </c>
    </row>
    <row r="43" spans="1:92" x14ac:dyDescent="0.2">
      <c r="A43">
        <v>730</v>
      </c>
      <c r="B43">
        <v>16740</v>
      </c>
      <c r="C43" t="s">
        <v>284</v>
      </c>
      <c r="D43" t="s">
        <v>174</v>
      </c>
      <c r="E43">
        <v>2017</v>
      </c>
      <c r="F43">
        <v>15925965.65</v>
      </c>
      <c r="G43">
        <v>10461665.91</v>
      </c>
      <c r="H43">
        <v>22405829.469999999</v>
      </c>
      <c r="I43">
        <v>1.406874156</v>
      </c>
      <c r="J43">
        <v>2002</v>
      </c>
      <c r="K43">
        <v>2018</v>
      </c>
      <c r="L43">
        <v>1.406874156</v>
      </c>
      <c r="Q43">
        <v>2525305</v>
      </c>
      <c r="R43">
        <v>1226088</v>
      </c>
      <c r="S43">
        <v>1011589</v>
      </c>
      <c r="T43">
        <v>29859</v>
      </c>
      <c r="U43">
        <v>31014</v>
      </c>
      <c r="V43">
        <v>26137</v>
      </c>
      <c r="W43">
        <v>37470</v>
      </c>
      <c r="X43">
        <v>32120</v>
      </c>
      <c r="Y43">
        <v>2489929</v>
      </c>
      <c r="Z43">
        <v>12.1</v>
      </c>
      <c r="AA43">
        <v>8.1</v>
      </c>
      <c r="AB43">
        <v>79.8</v>
      </c>
      <c r="AC43">
        <v>24.1</v>
      </c>
      <c r="AD43">
        <v>62.6</v>
      </c>
      <c r="AE43">
        <v>13.3</v>
      </c>
      <c r="AF43">
        <v>944261</v>
      </c>
      <c r="AG43">
        <v>45507</v>
      </c>
      <c r="AH43">
        <v>303819</v>
      </c>
      <c r="AI43">
        <v>379080</v>
      </c>
      <c r="AJ43">
        <v>150974</v>
      </c>
      <c r="AK43">
        <v>64881</v>
      </c>
      <c r="AL43">
        <v>4.82</v>
      </c>
      <c r="AM43">
        <v>61156</v>
      </c>
      <c r="AN43">
        <v>85987</v>
      </c>
      <c r="AO43">
        <v>28</v>
      </c>
      <c r="AP43">
        <v>44</v>
      </c>
      <c r="AQ43">
        <v>28</v>
      </c>
      <c r="AR43">
        <v>45927.58</v>
      </c>
      <c r="AS43">
        <v>1032459.83</v>
      </c>
      <c r="AT43">
        <v>1078387.42</v>
      </c>
      <c r="AU43">
        <v>4.26</v>
      </c>
      <c r="AV43">
        <v>95.74</v>
      </c>
      <c r="AW43">
        <v>2.46</v>
      </c>
      <c r="AX43">
        <v>11552</v>
      </c>
      <c r="AY43">
        <v>89163</v>
      </c>
      <c r="AZ43">
        <v>13.84</v>
      </c>
      <c r="BA43">
        <v>1.02</v>
      </c>
      <c r="BB43">
        <v>2013</v>
      </c>
      <c r="BC43" t="s">
        <v>285</v>
      </c>
      <c r="BD43">
        <v>1</v>
      </c>
      <c r="BE43">
        <v>4</v>
      </c>
      <c r="BF43">
        <v>205685514.5</v>
      </c>
      <c r="BG43">
        <v>31634.28</v>
      </c>
      <c r="BH43">
        <v>26659.74</v>
      </c>
      <c r="BI43">
        <v>38219.4</v>
      </c>
      <c r="BJ43">
        <v>62379.12</v>
      </c>
      <c r="BK43">
        <v>87706.74</v>
      </c>
      <c r="BL43">
        <v>2.5091999999999999</v>
      </c>
      <c r="BM43">
        <v>26</v>
      </c>
      <c r="BN43">
        <v>5</v>
      </c>
      <c r="BO43">
        <v>0</v>
      </c>
      <c r="BP43">
        <v>2012</v>
      </c>
      <c r="BR43">
        <v>1</v>
      </c>
      <c r="BS43" t="s">
        <v>286</v>
      </c>
      <c r="BT43">
        <v>0</v>
      </c>
      <c r="BU43">
        <v>0</v>
      </c>
      <c r="BV43">
        <v>0</v>
      </c>
      <c r="BW43">
        <v>9</v>
      </c>
      <c r="BX43">
        <v>4</v>
      </c>
      <c r="BY43" t="s">
        <v>212</v>
      </c>
      <c r="BZ43">
        <v>24</v>
      </c>
      <c r="CB43">
        <v>1236172</v>
      </c>
      <c r="CC43">
        <v>80.400000000000006</v>
      </c>
      <c r="CD43">
        <v>8.9</v>
      </c>
      <c r="CE43">
        <v>1.6</v>
      </c>
      <c r="CF43">
        <v>1.3</v>
      </c>
      <c r="CG43">
        <v>0.1</v>
      </c>
      <c r="CH43">
        <v>1</v>
      </c>
      <c r="CI43">
        <v>6.7</v>
      </c>
      <c r="CK43">
        <v>1.4350116390000001</v>
      </c>
      <c r="CL43">
        <v>1785.084625</v>
      </c>
      <c r="CM43" t="s">
        <v>177</v>
      </c>
      <c r="CN43">
        <v>24</v>
      </c>
    </row>
    <row r="44" spans="1:92" x14ac:dyDescent="0.2">
      <c r="A44">
        <v>758</v>
      </c>
      <c r="B44">
        <v>16860</v>
      </c>
      <c r="C44" t="s">
        <v>287</v>
      </c>
      <c r="D44" t="s">
        <v>174</v>
      </c>
      <c r="E44">
        <v>2017</v>
      </c>
      <c r="F44">
        <v>2305915</v>
      </c>
      <c r="G44">
        <v>2301325</v>
      </c>
      <c r="H44">
        <v>1940862</v>
      </c>
      <c r="I44">
        <v>0.84168843999999998</v>
      </c>
      <c r="J44">
        <v>2002</v>
      </c>
      <c r="K44">
        <v>2018</v>
      </c>
      <c r="L44">
        <v>0.84168843999999998</v>
      </c>
      <c r="Q44">
        <v>554876</v>
      </c>
      <c r="R44">
        <v>312323</v>
      </c>
      <c r="S44">
        <v>216440</v>
      </c>
      <c r="T44">
        <v>4178</v>
      </c>
      <c r="U44">
        <v>26732</v>
      </c>
      <c r="V44">
        <v>24752</v>
      </c>
      <c r="W44">
        <v>30170</v>
      </c>
      <c r="X44">
        <v>28375</v>
      </c>
      <c r="Y44">
        <v>539780</v>
      </c>
      <c r="Z44">
        <v>12.5</v>
      </c>
      <c r="AA44">
        <v>10.1</v>
      </c>
      <c r="AB44">
        <v>77.400000000000006</v>
      </c>
      <c r="AC44">
        <v>21</v>
      </c>
      <c r="AD44">
        <v>61.2</v>
      </c>
      <c r="AE44">
        <v>17.8</v>
      </c>
      <c r="AF44">
        <v>220186</v>
      </c>
      <c r="AG44">
        <v>12768</v>
      </c>
      <c r="AH44">
        <v>73524</v>
      </c>
      <c r="AI44">
        <v>79626</v>
      </c>
      <c r="AJ44">
        <v>39852</v>
      </c>
      <c r="AK44">
        <v>14416</v>
      </c>
      <c r="AL44">
        <v>5.8</v>
      </c>
      <c r="AM44">
        <v>50250</v>
      </c>
      <c r="AN44">
        <v>72046</v>
      </c>
      <c r="AO44">
        <v>36.200000000000003</v>
      </c>
      <c r="AP44">
        <v>43.3</v>
      </c>
      <c r="AQ44">
        <v>20.5</v>
      </c>
      <c r="AR44">
        <v>10430.5</v>
      </c>
      <c r="AS44">
        <v>256518.25</v>
      </c>
      <c r="AT44">
        <v>266948.75</v>
      </c>
      <c r="AU44">
        <v>3.91</v>
      </c>
      <c r="AV44">
        <v>96.09</v>
      </c>
      <c r="AW44">
        <v>2.46</v>
      </c>
      <c r="AX44">
        <v>2758.4</v>
      </c>
      <c r="AY44">
        <v>15353</v>
      </c>
      <c r="AZ44">
        <v>12.55</v>
      </c>
      <c r="BA44">
        <v>1.02</v>
      </c>
      <c r="BB44">
        <v>2014</v>
      </c>
      <c r="BC44" t="s">
        <v>288</v>
      </c>
      <c r="BD44">
        <v>1</v>
      </c>
      <c r="BE44">
        <v>3</v>
      </c>
      <c r="BF44">
        <v>7918716.96</v>
      </c>
      <c r="BG44">
        <v>27266.639999999999</v>
      </c>
      <c r="BH44">
        <v>25247.040000000001</v>
      </c>
      <c r="BI44">
        <v>30773.4</v>
      </c>
      <c r="BJ44">
        <v>51255</v>
      </c>
      <c r="BK44">
        <v>73486.92</v>
      </c>
      <c r="BL44">
        <v>2.5091999999999999</v>
      </c>
      <c r="BM44">
        <v>36</v>
      </c>
      <c r="BN44">
        <v>0</v>
      </c>
      <c r="BO44">
        <v>0</v>
      </c>
      <c r="BP44">
        <v>2012</v>
      </c>
      <c r="BR44">
        <v>1</v>
      </c>
      <c r="BS44" t="s">
        <v>289</v>
      </c>
      <c r="BT44">
        <v>0</v>
      </c>
      <c r="BU44">
        <v>0</v>
      </c>
      <c r="BV44">
        <v>0</v>
      </c>
      <c r="BW44">
        <v>4</v>
      </c>
      <c r="BX44">
        <v>3</v>
      </c>
      <c r="BY44" t="s">
        <v>206</v>
      </c>
      <c r="BZ44">
        <v>33</v>
      </c>
      <c r="CB44">
        <v>253023</v>
      </c>
      <c r="CC44">
        <v>83.2</v>
      </c>
      <c r="CD44">
        <v>8.3000000000000007</v>
      </c>
      <c r="CE44">
        <v>0.5</v>
      </c>
      <c r="CF44">
        <v>1.7</v>
      </c>
      <c r="CG44">
        <v>0.2</v>
      </c>
      <c r="CH44">
        <v>0.7</v>
      </c>
      <c r="CI44">
        <v>5.4</v>
      </c>
      <c r="CK44">
        <v>0.85852220899999998</v>
      </c>
      <c r="CL44">
        <v>1199.3936659999999</v>
      </c>
      <c r="CM44" t="s">
        <v>177</v>
      </c>
      <c r="CN44">
        <v>33</v>
      </c>
    </row>
    <row r="45" spans="1:92" x14ac:dyDescent="0.2">
      <c r="A45">
        <v>792</v>
      </c>
      <c r="B45">
        <v>16980</v>
      </c>
      <c r="C45" t="s">
        <v>290</v>
      </c>
      <c r="D45" t="s">
        <v>174</v>
      </c>
      <c r="E45">
        <v>2017</v>
      </c>
      <c r="F45">
        <v>280054471</v>
      </c>
      <c r="G45">
        <v>78265061</v>
      </c>
      <c r="H45">
        <v>303658182</v>
      </c>
      <c r="I45">
        <v>1.084282572</v>
      </c>
      <c r="J45">
        <v>2002</v>
      </c>
      <c r="K45">
        <v>2018</v>
      </c>
      <c r="L45">
        <v>1.084282572</v>
      </c>
      <c r="Q45">
        <v>9533895</v>
      </c>
      <c r="R45">
        <v>5996531</v>
      </c>
      <c r="S45">
        <v>1689616</v>
      </c>
      <c r="T45">
        <v>127747</v>
      </c>
      <c r="U45">
        <v>33005</v>
      </c>
      <c r="V45">
        <v>33067</v>
      </c>
      <c r="W45">
        <v>39703</v>
      </c>
      <c r="X45">
        <v>26642</v>
      </c>
      <c r="Y45">
        <v>9377896</v>
      </c>
      <c r="Z45">
        <v>11.8</v>
      </c>
      <c r="AA45">
        <v>7.7</v>
      </c>
      <c r="AB45">
        <v>80.599999999999994</v>
      </c>
      <c r="AC45">
        <v>23</v>
      </c>
      <c r="AD45">
        <v>62.8</v>
      </c>
      <c r="AE45">
        <v>14.2</v>
      </c>
      <c r="AF45">
        <v>3488312</v>
      </c>
      <c r="AG45">
        <v>422397</v>
      </c>
      <c r="AH45">
        <v>1221431</v>
      </c>
      <c r="AI45">
        <v>1245326</v>
      </c>
      <c r="AJ45">
        <v>426334</v>
      </c>
      <c r="AK45">
        <v>172824</v>
      </c>
      <c r="AL45">
        <v>12.11</v>
      </c>
      <c r="AM45">
        <v>68403</v>
      </c>
      <c r="AN45">
        <v>95010</v>
      </c>
      <c r="AO45">
        <v>25.9</v>
      </c>
      <c r="AP45">
        <v>41</v>
      </c>
      <c r="AQ45">
        <v>33.1</v>
      </c>
      <c r="AR45">
        <v>242105.92</v>
      </c>
      <c r="AS45">
        <v>4670691.5</v>
      </c>
      <c r="AT45">
        <v>4912797.42</v>
      </c>
      <c r="AU45">
        <v>4.93</v>
      </c>
      <c r="AV45">
        <v>95.07</v>
      </c>
      <c r="AW45">
        <v>2.41</v>
      </c>
      <c r="AX45">
        <v>334259.20000000001</v>
      </c>
      <c r="AY45">
        <v>4662797</v>
      </c>
      <c r="AZ45">
        <v>10.28</v>
      </c>
      <c r="BA45">
        <v>1.02</v>
      </c>
      <c r="BB45">
        <v>2011</v>
      </c>
      <c r="BC45" t="s">
        <v>291</v>
      </c>
      <c r="BD45">
        <v>1</v>
      </c>
      <c r="BE45">
        <v>6</v>
      </c>
      <c r="BF45">
        <v>1028480354</v>
      </c>
      <c r="BG45">
        <v>33665.1</v>
      </c>
      <c r="BH45">
        <v>33728.339999999997</v>
      </c>
      <c r="BI45">
        <v>40497.06</v>
      </c>
      <c r="BJ45">
        <v>69771.06</v>
      </c>
      <c r="BK45">
        <v>96910.2</v>
      </c>
      <c r="BL45">
        <v>2.4582000000000002</v>
      </c>
      <c r="BM45">
        <v>577</v>
      </c>
      <c r="BN45">
        <v>0</v>
      </c>
      <c r="BO45">
        <v>0</v>
      </c>
      <c r="BP45">
        <v>2014</v>
      </c>
      <c r="BR45">
        <v>1</v>
      </c>
      <c r="BS45" t="s">
        <v>292</v>
      </c>
      <c r="BT45">
        <v>0</v>
      </c>
      <c r="BU45">
        <v>0</v>
      </c>
      <c r="BV45">
        <v>0</v>
      </c>
      <c r="BW45">
        <v>8</v>
      </c>
      <c r="BX45">
        <v>5</v>
      </c>
      <c r="BY45" t="s">
        <v>255</v>
      </c>
      <c r="BZ45">
        <v>10</v>
      </c>
      <c r="CB45">
        <v>4653591</v>
      </c>
      <c r="CC45">
        <v>70</v>
      </c>
      <c r="CD45">
        <v>7.6</v>
      </c>
      <c r="CE45">
        <v>12.3</v>
      </c>
      <c r="CF45">
        <v>2.9</v>
      </c>
      <c r="CG45">
        <v>0.7</v>
      </c>
      <c r="CH45">
        <v>1.4</v>
      </c>
      <c r="CI45">
        <v>5.0999999999999996</v>
      </c>
      <c r="CK45">
        <v>1.1059682230000001</v>
      </c>
      <c r="CL45">
        <v>8690.7262709999995</v>
      </c>
      <c r="CM45" t="s">
        <v>177</v>
      </c>
      <c r="CN45">
        <v>11</v>
      </c>
    </row>
    <row r="46" spans="1:92" x14ac:dyDescent="0.2">
      <c r="A46">
        <v>826</v>
      </c>
      <c r="B46">
        <v>17020</v>
      </c>
      <c r="C46" t="s">
        <v>293</v>
      </c>
      <c r="D46" t="s">
        <v>174</v>
      </c>
      <c r="E46">
        <v>2017</v>
      </c>
      <c r="F46">
        <v>1099591</v>
      </c>
      <c r="G46">
        <v>1041347</v>
      </c>
      <c r="H46">
        <v>1265451</v>
      </c>
      <c r="I46">
        <v>1.1508379019999999</v>
      </c>
      <c r="J46">
        <v>2002</v>
      </c>
      <c r="K46">
        <v>2018</v>
      </c>
      <c r="L46">
        <v>1.1508379019999999</v>
      </c>
      <c r="Q46">
        <v>229294</v>
      </c>
      <c r="R46">
        <v>157991</v>
      </c>
      <c r="S46">
        <v>51960</v>
      </c>
      <c r="T46">
        <v>1750</v>
      </c>
      <c r="U46">
        <v>22590</v>
      </c>
      <c r="V46">
        <v>21649</v>
      </c>
      <c r="W46">
        <v>26006</v>
      </c>
      <c r="X46">
        <v>26588</v>
      </c>
      <c r="Y46">
        <v>222834</v>
      </c>
      <c r="Z46">
        <v>18.3</v>
      </c>
      <c r="AA46">
        <v>10.8</v>
      </c>
      <c r="AB46">
        <v>70.900000000000006</v>
      </c>
      <c r="AC46">
        <v>20</v>
      </c>
      <c r="AD46">
        <v>61.9</v>
      </c>
      <c r="AE46">
        <v>18.100000000000001</v>
      </c>
      <c r="AF46">
        <v>88797</v>
      </c>
      <c r="AG46">
        <v>5861</v>
      </c>
      <c r="AH46">
        <v>28238</v>
      </c>
      <c r="AI46">
        <v>32222</v>
      </c>
      <c r="AJ46">
        <v>13825</v>
      </c>
      <c r="AK46">
        <v>8651</v>
      </c>
      <c r="AL46">
        <v>6.6</v>
      </c>
      <c r="AM46">
        <v>49061</v>
      </c>
      <c r="AN46">
        <v>70280</v>
      </c>
      <c r="AO46">
        <v>36.200000000000003</v>
      </c>
      <c r="AP46">
        <v>43.4</v>
      </c>
      <c r="AQ46">
        <v>20.399999999999999</v>
      </c>
      <c r="AR46">
        <v>5915.67</v>
      </c>
      <c r="AS46">
        <v>97066.42</v>
      </c>
      <c r="AT46">
        <v>102982.08</v>
      </c>
      <c r="AU46">
        <v>5.75</v>
      </c>
      <c r="AV46">
        <v>94.25</v>
      </c>
      <c r="AW46">
        <v>2.95</v>
      </c>
      <c r="AX46">
        <v>3872</v>
      </c>
      <c r="AY46">
        <v>34877</v>
      </c>
      <c r="AZ46">
        <v>14.65</v>
      </c>
      <c r="BA46">
        <v>1.02</v>
      </c>
      <c r="BB46">
        <v>2015</v>
      </c>
      <c r="BC46" t="s">
        <v>294</v>
      </c>
      <c r="BD46">
        <v>1</v>
      </c>
      <c r="BE46">
        <v>2</v>
      </c>
      <c r="BF46">
        <v>2581520.04</v>
      </c>
      <c r="BG46">
        <v>23041.8</v>
      </c>
      <c r="BH46">
        <v>22081.98</v>
      </c>
      <c r="BI46">
        <v>26526.12</v>
      </c>
      <c r="BJ46">
        <v>50042.22</v>
      </c>
      <c r="BK46">
        <v>71685.600000000006</v>
      </c>
      <c r="BL46">
        <v>3.0089999999999999</v>
      </c>
      <c r="BM46">
        <v>0</v>
      </c>
      <c r="BN46">
        <v>0</v>
      </c>
      <c r="BO46">
        <v>0</v>
      </c>
      <c r="BR46">
        <v>0</v>
      </c>
      <c r="BT46">
        <v>0</v>
      </c>
      <c r="BU46">
        <v>0</v>
      </c>
      <c r="BV46">
        <v>0</v>
      </c>
      <c r="BW46">
        <v>7</v>
      </c>
      <c r="BX46">
        <v>3</v>
      </c>
      <c r="BY46" t="s">
        <v>229</v>
      </c>
      <c r="BZ46">
        <v>31</v>
      </c>
      <c r="CB46">
        <v>94982</v>
      </c>
      <c r="CC46">
        <v>75.2</v>
      </c>
      <c r="CD46">
        <v>11.5</v>
      </c>
      <c r="CE46">
        <v>0.9</v>
      </c>
      <c r="CF46">
        <v>3.4</v>
      </c>
      <c r="CG46">
        <v>2.9</v>
      </c>
      <c r="CH46">
        <v>1.2</v>
      </c>
      <c r="CI46">
        <v>4.9000000000000004</v>
      </c>
      <c r="CK46">
        <v>1.173854661</v>
      </c>
      <c r="CL46">
        <v>2229.4080269999999</v>
      </c>
      <c r="CM46" t="s">
        <v>177</v>
      </c>
      <c r="CN46">
        <v>31</v>
      </c>
    </row>
    <row r="47" spans="1:92" x14ac:dyDescent="0.2">
      <c r="A47">
        <v>843</v>
      </c>
      <c r="B47">
        <v>17140</v>
      </c>
      <c r="C47" t="s">
        <v>295</v>
      </c>
      <c r="D47" t="s">
        <v>174</v>
      </c>
      <c r="E47">
        <v>2017</v>
      </c>
      <c r="F47">
        <v>17386467</v>
      </c>
      <c r="G47">
        <v>12831508</v>
      </c>
      <c r="H47">
        <v>30466448</v>
      </c>
      <c r="I47">
        <v>1.7523081599999999</v>
      </c>
      <c r="J47">
        <v>2002</v>
      </c>
      <c r="K47">
        <v>2018</v>
      </c>
      <c r="L47">
        <v>1.7523081599999999</v>
      </c>
      <c r="Q47">
        <v>2180746</v>
      </c>
      <c r="R47">
        <v>1484444</v>
      </c>
      <c r="S47">
        <v>571872</v>
      </c>
      <c r="T47">
        <v>14432</v>
      </c>
      <c r="U47">
        <v>31505</v>
      </c>
      <c r="V47">
        <v>30630</v>
      </c>
      <c r="W47">
        <v>34199</v>
      </c>
      <c r="X47">
        <v>40845</v>
      </c>
      <c r="Y47">
        <v>2129686</v>
      </c>
      <c r="Z47">
        <v>12.1</v>
      </c>
      <c r="AA47">
        <v>6.7</v>
      </c>
      <c r="AB47">
        <v>81.2</v>
      </c>
      <c r="AC47">
        <v>23.6</v>
      </c>
      <c r="AD47">
        <v>61.8</v>
      </c>
      <c r="AE47">
        <v>14.6</v>
      </c>
      <c r="AF47">
        <v>852639</v>
      </c>
      <c r="AG47">
        <v>65795</v>
      </c>
      <c r="AH47">
        <v>265424</v>
      </c>
      <c r="AI47">
        <v>330297</v>
      </c>
      <c r="AJ47">
        <v>126584</v>
      </c>
      <c r="AK47">
        <v>64539</v>
      </c>
      <c r="AL47">
        <v>7.72</v>
      </c>
      <c r="AM47">
        <v>61653</v>
      </c>
      <c r="AN47">
        <v>83111</v>
      </c>
      <c r="AO47">
        <v>28.5</v>
      </c>
      <c r="AP47">
        <v>43.2</v>
      </c>
      <c r="AQ47">
        <v>28.3</v>
      </c>
      <c r="AR47">
        <v>47862.83</v>
      </c>
      <c r="AS47">
        <v>1067564.92</v>
      </c>
      <c r="AT47">
        <v>1115427.75</v>
      </c>
      <c r="AU47">
        <v>4.29</v>
      </c>
      <c r="AV47">
        <v>95.71</v>
      </c>
      <c r="AW47">
        <v>2.41</v>
      </c>
      <c r="AX47">
        <v>40128</v>
      </c>
      <c r="AY47">
        <v>322754</v>
      </c>
      <c r="AZ47">
        <v>13.49</v>
      </c>
      <c r="BA47">
        <v>1.02</v>
      </c>
      <c r="BB47">
        <v>2014</v>
      </c>
      <c r="BC47" t="s">
        <v>296</v>
      </c>
      <c r="BD47">
        <v>1</v>
      </c>
      <c r="BE47">
        <v>3</v>
      </c>
      <c r="BF47">
        <v>91357057.859999999</v>
      </c>
      <c r="BG47">
        <v>32135.1</v>
      </c>
      <c r="BH47">
        <v>31242.6</v>
      </c>
      <c r="BI47">
        <v>34882.980000000003</v>
      </c>
      <c r="BJ47">
        <v>62886.06</v>
      </c>
      <c r="BK47">
        <v>84773.22</v>
      </c>
      <c r="BL47">
        <v>2.4582000000000002</v>
      </c>
      <c r="BM47">
        <v>57</v>
      </c>
      <c r="BN47">
        <v>0</v>
      </c>
      <c r="BO47">
        <v>0</v>
      </c>
      <c r="BP47">
        <v>2014</v>
      </c>
      <c r="BR47">
        <v>1</v>
      </c>
      <c r="BS47" t="s">
        <v>297</v>
      </c>
      <c r="BT47">
        <v>0</v>
      </c>
      <c r="BU47">
        <v>0</v>
      </c>
      <c r="BV47">
        <v>0</v>
      </c>
      <c r="BW47">
        <v>1</v>
      </c>
      <c r="BX47">
        <v>1</v>
      </c>
      <c r="BY47" t="s">
        <v>176</v>
      </c>
      <c r="BZ47">
        <v>24</v>
      </c>
      <c r="CB47">
        <v>1070633</v>
      </c>
      <c r="CC47">
        <v>82.8</v>
      </c>
      <c r="CD47">
        <v>7.7</v>
      </c>
      <c r="CE47">
        <v>1.8</v>
      </c>
      <c r="CF47">
        <v>1.8</v>
      </c>
      <c r="CG47">
        <v>0.2</v>
      </c>
      <c r="CH47">
        <v>0.8</v>
      </c>
      <c r="CI47">
        <v>4.8</v>
      </c>
      <c r="CK47">
        <v>1.787354323</v>
      </c>
      <c r="CL47">
        <v>2561.8803189999999</v>
      </c>
      <c r="CM47" t="s">
        <v>177</v>
      </c>
      <c r="CN47">
        <v>24</v>
      </c>
    </row>
    <row r="48" spans="1:92" x14ac:dyDescent="0.2">
      <c r="A48">
        <v>863</v>
      </c>
      <c r="B48">
        <v>17460</v>
      </c>
      <c r="C48" t="s">
        <v>298</v>
      </c>
      <c r="D48" t="s">
        <v>174</v>
      </c>
      <c r="E48">
        <v>2017</v>
      </c>
      <c r="F48">
        <v>29550800.02</v>
      </c>
      <c r="G48">
        <v>13393546.130000001</v>
      </c>
      <c r="H48">
        <v>33585747.859999999</v>
      </c>
      <c r="I48">
        <v>1.1365427610000001</v>
      </c>
      <c r="J48">
        <v>2002</v>
      </c>
      <c r="K48">
        <v>2018</v>
      </c>
      <c r="L48">
        <v>1.1365427610000001</v>
      </c>
      <c r="Q48">
        <v>2058844</v>
      </c>
      <c r="R48">
        <v>1550365</v>
      </c>
      <c r="S48">
        <v>357614</v>
      </c>
      <c r="T48">
        <v>31769</v>
      </c>
      <c r="U48">
        <v>29466</v>
      </c>
      <c r="V48">
        <v>29980</v>
      </c>
      <c r="W48">
        <v>29327</v>
      </c>
      <c r="X48">
        <v>15009</v>
      </c>
      <c r="Y48">
        <v>2016558</v>
      </c>
      <c r="Z48">
        <v>14.8</v>
      </c>
      <c r="AA48">
        <v>7.7</v>
      </c>
      <c r="AB48">
        <v>77.5</v>
      </c>
      <c r="AC48">
        <v>21.3</v>
      </c>
      <c r="AD48">
        <v>60.7</v>
      </c>
      <c r="AE48">
        <v>18</v>
      </c>
      <c r="AF48">
        <v>862586</v>
      </c>
      <c r="AG48">
        <v>86833</v>
      </c>
      <c r="AH48">
        <v>315180</v>
      </c>
      <c r="AI48">
        <v>319236</v>
      </c>
      <c r="AJ48">
        <v>99458</v>
      </c>
      <c r="AK48">
        <v>41879</v>
      </c>
      <c r="AL48">
        <v>10.07</v>
      </c>
      <c r="AM48">
        <v>52489</v>
      </c>
      <c r="AN48">
        <v>74406</v>
      </c>
      <c r="AO48">
        <v>34.299999999999997</v>
      </c>
      <c r="AP48">
        <v>42.6</v>
      </c>
      <c r="AQ48">
        <v>23.1</v>
      </c>
      <c r="AR48">
        <v>58376.58</v>
      </c>
      <c r="AS48">
        <v>972743.92</v>
      </c>
      <c r="AT48">
        <v>1031120.5</v>
      </c>
      <c r="AU48">
        <v>5.66</v>
      </c>
      <c r="AV48">
        <v>94.34</v>
      </c>
      <c r="AW48">
        <v>2.41</v>
      </c>
      <c r="AX48">
        <v>58924.800000000003</v>
      </c>
      <c r="AY48">
        <v>566471</v>
      </c>
      <c r="AZ48">
        <v>11.62</v>
      </c>
      <c r="BA48">
        <v>1.02</v>
      </c>
      <c r="BB48">
        <v>2014</v>
      </c>
      <c r="BC48" t="s">
        <v>299</v>
      </c>
      <c r="BD48">
        <v>1</v>
      </c>
      <c r="BE48">
        <v>3</v>
      </c>
      <c r="BF48">
        <v>237456514.30000001</v>
      </c>
      <c r="BG48">
        <v>30055.32</v>
      </c>
      <c r="BH48">
        <v>30579.599999999999</v>
      </c>
      <c r="BI48">
        <v>29913.54</v>
      </c>
      <c r="BJ48">
        <v>53538.78</v>
      </c>
      <c r="BK48">
        <v>75894.12</v>
      </c>
      <c r="BL48">
        <v>2.4582000000000002</v>
      </c>
      <c r="BM48">
        <v>5</v>
      </c>
      <c r="BN48">
        <v>0</v>
      </c>
      <c r="BO48">
        <v>0</v>
      </c>
      <c r="BP48">
        <v>2016</v>
      </c>
      <c r="BR48">
        <v>1</v>
      </c>
      <c r="BS48" t="s">
        <v>300</v>
      </c>
      <c r="BT48">
        <v>0</v>
      </c>
      <c r="BU48">
        <v>0</v>
      </c>
      <c r="BV48">
        <v>0</v>
      </c>
      <c r="BW48">
        <v>6</v>
      </c>
      <c r="BX48">
        <v>4</v>
      </c>
      <c r="BY48" t="s">
        <v>212</v>
      </c>
      <c r="BZ48">
        <v>21</v>
      </c>
      <c r="CB48">
        <v>972942</v>
      </c>
      <c r="CC48">
        <v>81.8</v>
      </c>
      <c r="CD48">
        <v>7.9</v>
      </c>
      <c r="CE48">
        <v>2.7</v>
      </c>
      <c r="CF48">
        <v>1.9</v>
      </c>
      <c r="CG48">
        <v>0.3</v>
      </c>
      <c r="CH48">
        <v>1</v>
      </c>
      <c r="CI48">
        <v>4.4000000000000004</v>
      </c>
      <c r="CK48">
        <v>1.159273617</v>
      </c>
      <c r="CL48">
        <v>3724.7944769999999</v>
      </c>
      <c r="CM48" t="s">
        <v>177</v>
      </c>
      <c r="CN48">
        <v>21</v>
      </c>
    </row>
    <row r="49" spans="1:92" x14ac:dyDescent="0.2">
      <c r="A49">
        <v>897</v>
      </c>
      <c r="B49">
        <v>17780</v>
      </c>
      <c r="C49" t="s">
        <v>301</v>
      </c>
      <c r="D49" t="s">
        <v>174</v>
      </c>
      <c r="E49">
        <v>2017</v>
      </c>
      <c r="F49">
        <v>408602</v>
      </c>
      <c r="G49">
        <v>823670</v>
      </c>
      <c r="H49">
        <v>204307</v>
      </c>
      <c r="I49">
        <v>0.50001468400000004</v>
      </c>
      <c r="J49">
        <v>2002</v>
      </c>
      <c r="K49">
        <v>2018</v>
      </c>
      <c r="L49">
        <v>0.50001468400000004</v>
      </c>
      <c r="Q49">
        <v>258860</v>
      </c>
      <c r="R49">
        <v>176309</v>
      </c>
      <c r="S49">
        <v>47827</v>
      </c>
      <c r="T49">
        <v>3482</v>
      </c>
      <c r="U49">
        <v>23778</v>
      </c>
      <c r="V49">
        <v>20978</v>
      </c>
      <c r="W49">
        <v>31278</v>
      </c>
      <c r="X49">
        <v>20143</v>
      </c>
      <c r="Y49">
        <v>242288</v>
      </c>
      <c r="Z49">
        <v>24.6</v>
      </c>
      <c r="AA49">
        <v>11.4</v>
      </c>
      <c r="AB49">
        <v>64.099999999999994</v>
      </c>
      <c r="AC49">
        <v>21.5</v>
      </c>
      <c r="AD49">
        <v>68.5</v>
      </c>
      <c r="AE49">
        <v>10</v>
      </c>
      <c r="AF49">
        <v>91999</v>
      </c>
      <c r="AG49">
        <v>4635</v>
      </c>
      <c r="AH49">
        <v>33088</v>
      </c>
      <c r="AI49">
        <v>33142</v>
      </c>
      <c r="AJ49">
        <v>14178</v>
      </c>
      <c r="AK49">
        <v>6956</v>
      </c>
      <c r="AL49">
        <v>5.04</v>
      </c>
      <c r="AM49">
        <v>45515</v>
      </c>
      <c r="AN49">
        <v>64918</v>
      </c>
      <c r="AO49">
        <v>40.1</v>
      </c>
      <c r="AP49">
        <v>41.1</v>
      </c>
      <c r="AQ49">
        <v>18.8</v>
      </c>
      <c r="AR49">
        <v>4149.25</v>
      </c>
      <c r="AS49">
        <v>124613.33</v>
      </c>
      <c r="AT49">
        <v>128762.58</v>
      </c>
      <c r="AU49">
        <v>3.23</v>
      </c>
      <c r="AV49">
        <v>96.77</v>
      </c>
      <c r="AW49">
        <v>2.2999999999999998</v>
      </c>
      <c r="AX49">
        <v>8147.2</v>
      </c>
      <c r="AY49">
        <v>65978</v>
      </c>
      <c r="AZ49">
        <v>17.14</v>
      </c>
      <c r="BA49">
        <v>1.02</v>
      </c>
      <c r="BB49">
        <v>2014</v>
      </c>
      <c r="BC49" t="s">
        <v>302</v>
      </c>
      <c r="BD49">
        <v>1</v>
      </c>
      <c r="BE49">
        <v>3</v>
      </c>
      <c r="BF49">
        <v>1041965.7</v>
      </c>
      <c r="BG49">
        <v>24253.56</v>
      </c>
      <c r="BH49">
        <v>21397.56</v>
      </c>
      <c r="BI49">
        <v>31903.56</v>
      </c>
      <c r="BJ49">
        <v>46425.3</v>
      </c>
      <c r="BK49">
        <v>66216.36</v>
      </c>
      <c r="BL49">
        <v>2.3460000000000001</v>
      </c>
      <c r="BM49">
        <v>0</v>
      </c>
      <c r="BN49">
        <v>0</v>
      </c>
      <c r="BO49">
        <v>0</v>
      </c>
      <c r="BP49">
        <v>2019</v>
      </c>
      <c r="BR49">
        <v>0</v>
      </c>
      <c r="BS49" t="s">
        <v>303</v>
      </c>
      <c r="BT49">
        <v>0</v>
      </c>
      <c r="BU49">
        <v>0</v>
      </c>
      <c r="BV49">
        <v>0</v>
      </c>
      <c r="BW49">
        <v>2</v>
      </c>
      <c r="BX49">
        <v>2</v>
      </c>
      <c r="BY49" t="s">
        <v>187</v>
      </c>
      <c r="BZ49">
        <v>32</v>
      </c>
      <c r="CB49">
        <v>115224</v>
      </c>
      <c r="CC49">
        <v>80.599999999999994</v>
      </c>
      <c r="CD49">
        <v>9.6</v>
      </c>
      <c r="CE49">
        <v>1.4</v>
      </c>
      <c r="CF49">
        <v>1.3</v>
      </c>
      <c r="CG49">
        <v>1.8</v>
      </c>
      <c r="CH49">
        <v>1.5</v>
      </c>
      <c r="CI49">
        <v>3.8</v>
      </c>
      <c r="CK49">
        <v>0.51001497799999995</v>
      </c>
      <c r="CL49">
        <v>2926.6695759999998</v>
      </c>
      <c r="CM49" t="s">
        <v>177</v>
      </c>
      <c r="CN49">
        <v>32</v>
      </c>
    </row>
    <row r="50" spans="1:92" x14ac:dyDescent="0.2">
      <c r="A50">
        <v>914</v>
      </c>
      <c r="B50">
        <v>17820</v>
      </c>
      <c r="C50" t="s">
        <v>304</v>
      </c>
      <c r="D50" t="s">
        <v>174</v>
      </c>
      <c r="E50">
        <v>2017</v>
      </c>
      <c r="F50">
        <v>3191656.8020000001</v>
      </c>
      <c r="G50">
        <v>2095373.442</v>
      </c>
      <c r="H50">
        <v>2648284.145</v>
      </c>
      <c r="I50">
        <v>0.82975216600000001</v>
      </c>
      <c r="J50">
        <v>2002</v>
      </c>
      <c r="K50">
        <v>2018</v>
      </c>
      <c r="L50">
        <v>0.82975216600000001</v>
      </c>
      <c r="Q50">
        <v>723878</v>
      </c>
      <c r="R50">
        <v>225079</v>
      </c>
      <c r="S50">
        <v>424546</v>
      </c>
      <c r="T50">
        <v>26435</v>
      </c>
      <c r="U50">
        <v>31712</v>
      </c>
      <c r="V50">
        <v>23482</v>
      </c>
      <c r="W50">
        <v>35411</v>
      </c>
      <c r="X50">
        <v>30500</v>
      </c>
      <c r="Y50">
        <v>704124</v>
      </c>
      <c r="Z50">
        <v>10.7</v>
      </c>
      <c r="AA50">
        <v>7.4</v>
      </c>
      <c r="AB50">
        <v>81.900000000000006</v>
      </c>
      <c r="AC50">
        <v>24.2</v>
      </c>
      <c r="AD50">
        <v>63.1</v>
      </c>
      <c r="AE50">
        <v>12.7</v>
      </c>
      <c r="AF50">
        <v>268122</v>
      </c>
      <c r="AG50">
        <v>10827</v>
      </c>
      <c r="AH50">
        <v>73390</v>
      </c>
      <c r="AI50">
        <v>117117</v>
      </c>
      <c r="AJ50">
        <v>45489</v>
      </c>
      <c r="AK50">
        <v>21299</v>
      </c>
      <c r="AL50">
        <v>4.04</v>
      </c>
      <c r="AM50">
        <v>65593</v>
      </c>
      <c r="AN50">
        <v>83525</v>
      </c>
      <c r="AO50">
        <v>24</v>
      </c>
      <c r="AP50">
        <v>46.7</v>
      </c>
      <c r="AQ50">
        <v>29.3</v>
      </c>
      <c r="AR50">
        <v>11060</v>
      </c>
      <c r="AS50">
        <v>327772.67</v>
      </c>
      <c r="AT50">
        <v>338832.67</v>
      </c>
      <c r="AU50">
        <v>3.26</v>
      </c>
      <c r="AV50">
        <v>96.74</v>
      </c>
      <c r="AW50">
        <v>2.5</v>
      </c>
      <c r="AX50">
        <v>14022.4</v>
      </c>
      <c r="AY50">
        <v>122208</v>
      </c>
      <c r="AZ50">
        <v>12.85</v>
      </c>
      <c r="BA50">
        <v>1.02</v>
      </c>
      <c r="BB50">
        <v>2014</v>
      </c>
      <c r="BC50" t="s">
        <v>305</v>
      </c>
      <c r="BD50">
        <v>1</v>
      </c>
      <c r="BE50">
        <v>3</v>
      </c>
      <c r="BF50">
        <v>13506249.140000001</v>
      </c>
      <c r="BG50">
        <v>32346.240000000002</v>
      </c>
      <c r="BH50">
        <v>23951.64</v>
      </c>
      <c r="BI50">
        <v>36119.22</v>
      </c>
      <c r="BJ50">
        <v>66904.86</v>
      </c>
      <c r="BK50">
        <v>85195.5</v>
      </c>
      <c r="BL50">
        <v>2.5499999999999998</v>
      </c>
      <c r="BM50">
        <v>0</v>
      </c>
      <c r="BN50">
        <v>0</v>
      </c>
      <c r="BO50">
        <v>0</v>
      </c>
      <c r="BP50">
        <v>2018</v>
      </c>
      <c r="BR50">
        <v>0</v>
      </c>
      <c r="BS50" t="s">
        <v>306</v>
      </c>
      <c r="BT50">
        <v>0</v>
      </c>
      <c r="BU50">
        <v>0</v>
      </c>
      <c r="BV50">
        <v>0</v>
      </c>
      <c r="BW50">
        <v>2</v>
      </c>
      <c r="BX50">
        <v>2</v>
      </c>
      <c r="BY50" t="s">
        <v>187</v>
      </c>
      <c r="BZ50">
        <v>32</v>
      </c>
      <c r="CB50">
        <v>356528</v>
      </c>
      <c r="CC50">
        <v>76.099999999999994</v>
      </c>
      <c r="CD50">
        <v>10.5</v>
      </c>
      <c r="CE50">
        <v>1.1000000000000001</v>
      </c>
      <c r="CF50">
        <v>3.8</v>
      </c>
      <c r="CG50">
        <v>0.3</v>
      </c>
      <c r="CH50">
        <v>1.1000000000000001</v>
      </c>
      <c r="CI50">
        <v>7.1</v>
      </c>
      <c r="CK50">
        <v>0.84634720900000004</v>
      </c>
      <c r="CL50">
        <v>3226.2272520000001</v>
      </c>
      <c r="CM50" t="s">
        <v>177</v>
      </c>
      <c r="CN50">
        <v>32</v>
      </c>
    </row>
    <row r="51" spans="1:92" x14ac:dyDescent="0.2">
      <c r="A51">
        <v>931</v>
      </c>
      <c r="B51">
        <v>17860</v>
      </c>
      <c r="C51" t="s">
        <v>307</v>
      </c>
      <c r="D51" t="s">
        <v>174</v>
      </c>
      <c r="E51">
        <v>2017</v>
      </c>
      <c r="F51">
        <v>1387688</v>
      </c>
      <c r="G51">
        <v>839907</v>
      </c>
      <c r="H51">
        <v>1508501</v>
      </c>
      <c r="I51">
        <v>1.0870606359999999</v>
      </c>
      <c r="J51">
        <v>2002</v>
      </c>
      <c r="K51">
        <v>2018</v>
      </c>
      <c r="L51">
        <v>1.0870606359999999</v>
      </c>
      <c r="Q51">
        <v>178271</v>
      </c>
      <c r="R51">
        <v>113424</v>
      </c>
      <c r="S51">
        <v>54037</v>
      </c>
      <c r="T51">
        <v>1374</v>
      </c>
      <c r="U51">
        <v>26291</v>
      </c>
      <c r="V51">
        <v>26247</v>
      </c>
      <c r="W51">
        <v>26592</v>
      </c>
      <c r="X51">
        <v>34019</v>
      </c>
      <c r="Y51">
        <v>169268</v>
      </c>
      <c r="Z51">
        <v>15.9</v>
      </c>
      <c r="AA51">
        <v>8.3000000000000007</v>
      </c>
      <c r="AB51">
        <v>75.8</v>
      </c>
      <c r="AC51">
        <v>20.2</v>
      </c>
      <c r="AD51">
        <v>67.7</v>
      </c>
      <c r="AE51">
        <v>12.1</v>
      </c>
      <c r="AF51">
        <v>70355</v>
      </c>
      <c r="AG51">
        <v>3747</v>
      </c>
      <c r="AH51">
        <v>25165</v>
      </c>
      <c r="AI51">
        <v>25060</v>
      </c>
      <c r="AJ51">
        <v>10879</v>
      </c>
      <c r="AK51">
        <v>5504</v>
      </c>
      <c r="AL51">
        <v>5.33</v>
      </c>
      <c r="AM51">
        <v>51340</v>
      </c>
      <c r="AN51">
        <v>71990</v>
      </c>
      <c r="AO51">
        <v>32.6</v>
      </c>
      <c r="AP51">
        <v>44.2</v>
      </c>
      <c r="AQ51">
        <v>23.2</v>
      </c>
      <c r="AR51">
        <v>2735.08</v>
      </c>
      <c r="AS51">
        <v>99747.83</v>
      </c>
      <c r="AT51">
        <v>102482.92</v>
      </c>
      <c r="AU51">
        <v>2.67</v>
      </c>
      <c r="AV51">
        <v>97.33</v>
      </c>
      <c r="AW51">
        <v>2.41</v>
      </c>
      <c r="AX51">
        <v>1747.2</v>
      </c>
      <c r="AY51">
        <v>18895</v>
      </c>
      <c r="AZ51">
        <v>10.44</v>
      </c>
      <c r="BA51">
        <v>1.02</v>
      </c>
      <c r="BB51">
        <v>2014</v>
      </c>
      <c r="BC51" t="s">
        <v>308</v>
      </c>
      <c r="BD51">
        <v>1</v>
      </c>
      <c r="BE51">
        <v>3</v>
      </c>
      <c r="BF51">
        <v>3077342.04</v>
      </c>
      <c r="BG51">
        <v>26816.82</v>
      </c>
      <c r="BH51">
        <v>26771.94</v>
      </c>
      <c r="BI51">
        <v>27123.84</v>
      </c>
      <c r="BJ51">
        <v>52366.8</v>
      </c>
      <c r="BK51">
        <v>73429.8</v>
      </c>
      <c r="BL51">
        <v>2.4582000000000002</v>
      </c>
      <c r="BM51">
        <v>0</v>
      </c>
      <c r="BN51">
        <v>0</v>
      </c>
      <c r="BO51">
        <v>0</v>
      </c>
      <c r="BP51">
        <v>2018</v>
      </c>
      <c r="BR51">
        <v>0</v>
      </c>
      <c r="BS51" t="s">
        <v>309</v>
      </c>
      <c r="BT51">
        <v>0</v>
      </c>
      <c r="BU51">
        <v>0</v>
      </c>
      <c r="BV51">
        <v>0</v>
      </c>
      <c r="BW51">
        <v>4</v>
      </c>
      <c r="BX51">
        <v>3</v>
      </c>
      <c r="BY51" t="s">
        <v>206</v>
      </c>
      <c r="BZ51">
        <v>33</v>
      </c>
      <c r="CB51">
        <v>92056</v>
      </c>
      <c r="CC51">
        <v>74.099999999999994</v>
      </c>
      <c r="CD51">
        <v>14</v>
      </c>
      <c r="CE51">
        <v>1.3</v>
      </c>
      <c r="CF51">
        <v>3.5</v>
      </c>
      <c r="CG51">
        <v>0.8</v>
      </c>
      <c r="CH51">
        <v>0.9</v>
      </c>
      <c r="CI51">
        <v>5.4</v>
      </c>
      <c r="CK51">
        <v>1.108801849</v>
      </c>
      <c r="CL51">
        <v>1582.2525599999999</v>
      </c>
      <c r="CM51" t="s">
        <v>177</v>
      </c>
      <c r="CN51">
        <v>33</v>
      </c>
    </row>
    <row r="52" spans="1:92" x14ac:dyDescent="0.2">
      <c r="A52">
        <v>946</v>
      </c>
      <c r="B52">
        <v>17900</v>
      </c>
      <c r="C52" t="s">
        <v>310</v>
      </c>
      <c r="D52" t="s">
        <v>174</v>
      </c>
      <c r="E52">
        <v>2017</v>
      </c>
      <c r="F52">
        <v>2482696</v>
      </c>
      <c r="G52">
        <v>2401013</v>
      </c>
      <c r="H52">
        <v>1932618</v>
      </c>
      <c r="I52">
        <v>0.77843521699999996</v>
      </c>
      <c r="J52">
        <v>2002</v>
      </c>
      <c r="K52">
        <v>2018</v>
      </c>
      <c r="L52">
        <v>0.77843521699999996</v>
      </c>
      <c r="Q52">
        <v>825004</v>
      </c>
      <c r="R52">
        <v>494936</v>
      </c>
      <c r="S52">
        <v>274477</v>
      </c>
      <c r="T52">
        <v>12041</v>
      </c>
      <c r="U52">
        <v>27357</v>
      </c>
      <c r="V52">
        <v>25640</v>
      </c>
      <c r="W52">
        <v>31057</v>
      </c>
      <c r="X52">
        <v>25848</v>
      </c>
      <c r="Y52">
        <v>788990</v>
      </c>
      <c r="Z52">
        <v>15.1</v>
      </c>
      <c r="AA52">
        <v>9.3000000000000007</v>
      </c>
      <c r="AB52">
        <v>75.599999999999994</v>
      </c>
      <c r="AC52">
        <v>22.3</v>
      </c>
      <c r="AD52">
        <v>63.1</v>
      </c>
      <c r="AE52">
        <v>14.6</v>
      </c>
      <c r="AF52">
        <v>309760</v>
      </c>
      <c r="AG52">
        <v>17404</v>
      </c>
      <c r="AH52">
        <v>107582</v>
      </c>
      <c r="AI52">
        <v>113252</v>
      </c>
      <c r="AJ52">
        <v>49618</v>
      </c>
      <c r="AK52">
        <v>21904</v>
      </c>
      <c r="AL52">
        <v>5.62</v>
      </c>
      <c r="AM52">
        <v>54480</v>
      </c>
      <c r="AN52">
        <v>72572</v>
      </c>
      <c r="AO52">
        <v>33.200000000000003</v>
      </c>
      <c r="AP52">
        <v>44.7</v>
      </c>
      <c r="AQ52">
        <v>22.1</v>
      </c>
      <c r="AR52">
        <v>16640.5</v>
      </c>
      <c r="AS52">
        <v>386092.92</v>
      </c>
      <c r="AT52">
        <v>402733.42</v>
      </c>
      <c r="AU52">
        <v>4.13</v>
      </c>
      <c r="AV52">
        <v>95.87</v>
      </c>
      <c r="AW52">
        <v>2.46</v>
      </c>
      <c r="AX52">
        <v>7654.4</v>
      </c>
      <c r="AY52">
        <v>39608</v>
      </c>
      <c r="AZ52">
        <v>13.59</v>
      </c>
      <c r="BA52">
        <v>1.02</v>
      </c>
      <c r="BB52">
        <v>2014</v>
      </c>
      <c r="BC52" t="s">
        <v>281</v>
      </c>
      <c r="BD52">
        <v>1</v>
      </c>
      <c r="BE52">
        <v>3</v>
      </c>
      <c r="BF52">
        <v>3942540.72</v>
      </c>
      <c r="BG52">
        <v>27904.14</v>
      </c>
      <c r="BH52">
        <v>26152.799999999999</v>
      </c>
      <c r="BI52">
        <v>31678.14</v>
      </c>
      <c r="BJ52">
        <v>55569.599999999999</v>
      </c>
      <c r="BK52">
        <v>74023.44</v>
      </c>
      <c r="BL52">
        <v>2.5091999999999999</v>
      </c>
      <c r="BM52">
        <v>0</v>
      </c>
      <c r="BN52">
        <v>0</v>
      </c>
      <c r="BO52">
        <v>0</v>
      </c>
      <c r="BP52">
        <v>2018</v>
      </c>
      <c r="BR52">
        <v>0</v>
      </c>
      <c r="BS52" t="s">
        <v>311</v>
      </c>
      <c r="BT52">
        <v>0</v>
      </c>
      <c r="BU52">
        <v>0</v>
      </c>
      <c r="BV52">
        <v>0</v>
      </c>
      <c r="BW52">
        <v>4</v>
      </c>
      <c r="BX52">
        <v>3</v>
      </c>
      <c r="BY52" t="s">
        <v>206</v>
      </c>
      <c r="BZ52">
        <v>33</v>
      </c>
      <c r="CB52">
        <v>396239</v>
      </c>
      <c r="CC52">
        <v>79.7</v>
      </c>
      <c r="CD52">
        <v>9.3000000000000007</v>
      </c>
      <c r="CE52">
        <v>0.8</v>
      </c>
      <c r="CF52">
        <v>4.7</v>
      </c>
      <c r="CG52">
        <v>0.1</v>
      </c>
      <c r="CH52">
        <v>1.3</v>
      </c>
      <c r="CI52">
        <v>4.0999999999999996</v>
      </c>
      <c r="CK52">
        <v>0.79400392200000003</v>
      </c>
      <c r="CL52">
        <v>1453.686868</v>
      </c>
      <c r="CM52" t="s">
        <v>177</v>
      </c>
      <c r="CN52">
        <v>33</v>
      </c>
    </row>
    <row r="53" spans="1:92" x14ac:dyDescent="0.2">
      <c r="A53">
        <v>963</v>
      </c>
      <c r="B53">
        <v>18140</v>
      </c>
      <c r="C53" t="s">
        <v>312</v>
      </c>
      <c r="D53" t="s">
        <v>174</v>
      </c>
      <c r="E53">
        <v>2017</v>
      </c>
      <c r="F53">
        <v>18401546</v>
      </c>
      <c r="G53">
        <v>13036419</v>
      </c>
      <c r="H53">
        <v>18816434</v>
      </c>
      <c r="I53">
        <v>1.022546366</v>
      </c>
      <c r="J53">
        <v>2002</v>
      </c>
      <c r="K53">
        <v>2018</v>
      </c>
      <c r="L53">
        <v>1.022546366</v>
      </c>
      <c r="Q53">
        <v>2078725</v>
      </c>
      <c r="R53">
        <v>1462184</v>
      </c>
      <c r="S53">
        <v>434939</v>
      </c>
      <c r="T53">
        <v>18979</v>
      </c>
      <c r="U53">
        <v>32082</v>
      </c>
      <c r="V53">
        <v>31871</v>
      </c>
      <c r="W53">
        <v>35139</v>
      </c>
      <c r="X53">
        <v>28636</v>
      </c>
      <c r="Y53">
        <v>2022554</v>
      </c>
      <c r="Z53">
        <v>13.1</v>
      </c>
      <c r="AA53">
        <v>6.8</v>
      </c>
      <c r="AB53">
        <v>80.099999999999994</v>
      </c>
      <c r="AC53">
        <v>23.6</v>
      </c>
      <c r="AD53">
        <v>63.4</v>
      </c>
      <c r="AE53">
        <v>13</v>
      </c>
      <c r="AF53">
        <v>788946</v>
      </c>
      <c r="AG53">
        <v>47472</v>
      </c>
      <c r="AH53">
        <v>256748</v>
      </c>
      <c r="AI53">
        <v>317426</v>
      </c>
      <c r="AJ53">
        <v>115235</v>
      </c>
      <c r="AK53">
        <v>52065</v>
      </c>
      <c r="AL53">
        <v>6.02</v>
      </c>
      <c r="AM53">
        <v>63764</v>
      </c>
      <c r="AN53">
        <v>83780</v>
      </c>
      <c r="AO53">
        <v>26.9</v>
      </c>
      <c r="AP53">
        <v>44.7</v>
      </c>
      <c r="AQ53">
        <v>28.4</v>
      </c>
      <c r="AR53">
        <v>42089.83</v>
      </c>
      <c r="AS53">
        <v>1005272.58</v>
      </c>
      <c r="AT53">
        <v>1047362.42</v>
      </c>
      <c r="AU53">
        <v>4.0199999999999996</v>
      </c>
      <c r="AV53">
        <v>95.98</v>
      </c>
      <c r="AW53">
        <v>2.41</v>
      </c>
      <c r="AX53">
        <v>50803.199999999997</v>
      </c>
      <c r="AY53">
        <v>451725</v>
      </c>
      <c r="AZ53">
        <v>12.19</v>
      </c>
      <c r="BA53">
        <v>1.02</v>
      </c>
      <c r="BB53">
        <v>2013</v>
      </c>
      <c r="BC53" t="s">
        <v>313</v>
      </c>
      <c r="BD53">
        <v>1</v>
      </c>
      <c r="BE53">
        <v>4</v>
      </c>
      <c r="BF53">
        <v>38451460.200000003</v>
      </c>
      <c r="BG53">
        <v>32723.64</v>
      </c>
      <c r="BH53">
        <v>32508.42</v>
      </c>
      <c r="BI53">
        <v>35841.78</v>
      </c>
      <c r="BJ53">
        <v>65039.28</v>
      </c>
      <c r="BK53">
        <v>85455.6</v>
      </c>
      <c r="BL53">
        <v>2.4582000000000002</v>
      </c>
      <c r="BM53">
        <v>46</v>
      </c>
      <c r="BN53">
        <v>0</v>
      </c>
      <c r="BO53">
        <v>0</v>
      </c>
      <c r="BP53">
        <v>2013</v>
      </c>
      <c r="BR53">
        <v>1</v>
      </c>
      <c r="BS53" t="s">
        <v>314</v>
      </c>
      <c r="BT53">
        <v>0</v>
      </c>
      <c r="BU53">
        <v>0</v>
      </c>
      <c r="BV53">
        <v>0</v>
      </c>
      <c r="BW53">
        <v>10</v>
      </c>
      <c r="BX53">
        <v>2</v>
      </c>
      <c r="BY53" t="s">
        <v>315</v>
      </c>
      <c r="BZ53">
        <v>24</v>
      </c>
      <c r="CB53">
        <v>1036873</v>
      </c>
      <c r="CC53">
        <v>82.7</v>
      </c>
      <c r="CD53">
        <v>7.1</v>
      </c>
      <c r="CE53">
        <v>1.5</v>
      </c>
      <c r="CF53">
        <v>2</v>
      </c>
      <c r="CG53">
        <v>0.4</v>
      </c>
      <c r="CH53">
        <v>1</v>
      </c>
      <c r="CI53">
        <v>5.2</v>
      </c>
      <c r="CK53">
        <v>1.0429972940000001</v>
      </c>
      <c r="CL53">
        <v>3288.0184100000001</v>
      </c>
      <c r="CM53" t="s">
        <v>177</v>
      </c>
      <c r="CN53">
        <v>24</v>
      </c>
    </row>
    <row r="54" spans="1:92" x14ac:dyDescent="0.2">
      <c r="A54">
        <v>980</v>
      </c>
      <c r="B54">
        <v>18580</v>
      </c>
      <c r="C54" t="s">
        <v>316</v>
      </c>
      <c r="D54" t="s">
        <v>174</v>
      </c>
      <c r="E54">
        <v>2017</v>
      </c>
      <c r="F54">
        <v>5168421</v>
      </c>
      <c r="G54">
        <v>3864934</v>
      </c>
      <c r="H54">
        <v>1493105</v>
      </c>
      <c r="I54">
        <v>0.28888997199999999</v>
      </c>
      <c r="J54">
        <v>2002</v>
      </c>
      <c r="K54">
        <v>2018</v>
      </c>
      <c r="L54">
        <v>0.28888997199999999</v>
      </c>
      <c r="Q54">
        <v>449830</v>
      </c>
      <c r="R54">
        <v>335374</v>
      </c>
      <c r="S54">
        <v>77406</v>
      </c>
      <c r="T54">
        <v>3858</v>
      </c>
      <c r="U54">
        <v>25586</v>
      </c>
      <c r="V54">
        <v>24365</v>
      </c>
      <c r="W54">
        <v>31344</v>
      </c>
      <c r="X54">
        <v>27036</v>
      </c>
      <c r="Y54">
        <v>439852</v>
      </c>
      <c r="Z54">
        <v>16.600000000000001</v>
      </c>
      <c r="AA54">
        <v>11.7</v>
      </c>
      <c r="AB54">
        <v>71.7</v>
      </c>
      <c r="AC54">
        <v>24.3</v>
      </c>
      <c r="AD54">
        <v>60.5</v>
      </c>
      <c r="AE54">
        <v>15.2</v>
      </c>
      <c r="AF54">
        <v>160796</v>
      </c>
      <c r="AG54">
        <v>10209</v>
      </c>
      <c r="AH54">
        <v>58394</v>
      </c>
      <c r="AI54">
        <v>63457</v>
      </c>
      <c r="AJ54">
        <v>20554</v>
      </c>
      <c r="AK54">
        <v>8182</v>
      </c>
      <c r="AL54">
        <v>6.35</v>
      </c>
      <c r="AM54">
        <v>52193</v>
      </c>
      <c r="AN54">
        <v>72496</v>
      </c>
      <c r="AO54">
        <v>34.799999999999997</v>
      </c>
      <c r="AP54">
        <v>41.7</v>
      </c>
      <c r="AQ54">
        <v>23.5</v>
      </c>
      <c r="AR54">
        <v>12061.83</v>
      </c>
      <c r="AS54">
        <v>196474.5</v>
      </c>
      <c r="AT54">
        <v>208536.33</v>
      </c>
      <c r="AU54">
        <v>5.78</v>
      </c>
      <c r="AV54">
        <v>94.22</v>
      </c>
      <c r="AW54">
        <v>2.2999999999999998</v>
      </c>
      <c r="AX54">
        <v>15443.2</v>
      </c>
      <c r="AY54">
        <v>139674</v>
      </c>
      <c r="AZ54">
        <v>14.47</v>
      </c>
      <c r="BA54">
        <v>1.02</v>
      </c>
      <c r="BB54">
        <v>2014</v>
      </c>
      <c r="BC54" t="s">
        <v>317</v>
      </c>
      <c r="BD54">
        <v>1</v>
      </c>
      <c r="BE54">
        <v>3</v>
      </c>
      <c r="BF54">
        <v>10660769.699999999</v>
      </c>
      <c r="BG54">
        <v>26097.72</v>
      </c>
      <c r="BH54">
        <v>24852.3</v>
      </c>
      <c r="BI54">
        <v>31970.880000000001</v>
      </c>
      <c r="BJ54">
        <v>53236.86</v>
      </c>
      <c r="BK54">
        <v>73945.919999999998</v>
      </c>
      <c r="BL54">
        <v>2.3460000000000001</v>
      </c>
      <c r="BM54">
        <v>8</v>
      </c>
      <c r="BN54">
        <v>0</v>
      </c>
      <c r="BO54">
        <v>0</v>
      </c>
      <c r="BP54">
        <v>2016</v>
      </c>
      <c r="BR54">
        <v>1</v>
      </c>
      <c r="BS54" t="s">
        <v>318</v>
      </c>
      <c r="BT54">
        <v>0</v>
      </c>
      <c r="BU54">
        <v>0</v>
      </c>
      <c r="BV54">
        <v>0</v>
      </c>
      <c r="BW54">
        <v>1</v>
      </c>
      <c r="BX54">
        <v>1</v>
      </c>
      <c r="BY54" t="s">
        <v>176</v>
      </c>
      <c r="BZ54">
        <v>24</v>
      </c>
      <c r="CB54">
        <v>198942</v>
      </c>
      <c r="CC54">
        <v>83.3</v>
      </c>
      <c r="CD54">
        <v>9.9</v>
      </c>
      <c r="CE54">
        <v>0.9</v>
      </c>
      <c r="CF54">
        <v>1.2</v>
      </c>
      <c r="CG54">
        <v>0.4</v>
      </c>
      <c r="CH54">
        <v>0.9</v>
      </c>
      <c r="CI54">
        <v>3.3</v>
      </c>
      <c r="CK54">
        <v>0.29466777199999999</v>
      </c>
      <c r="CL54">
        <v>3523.4799520000001</v>
      </c>
      <c r="CM54" t="s">
        <v>177</v>
      </c>
      <c r="CN54">
        <v>24</v>
      </c>
    </row>
    <row r="55" spans="1:92" x14ac:dyDescent="0.2">
      <c r="A55">
        <v>989</v>
      </c>
      <c r="B55">
        <v>18700</v>
      </c>
      <c r="C55" t="s">
        <v>319</v>
      </c>
      <c r="D55" t="s">
        <v>174</v>
      </c>
      <c r="E55">
        <v>2017</v>
      </c>
      <c r="F55">
        <v>1149976</v>
      </c>
      <c r="G55">
        <v>429548</v>
      </c>
      <c r="H55">
        <v>0</v>
      </c>
      <c r="I55">
        <v>0</v>
      </c>
      <c r="J55">
        <v>2010</v>
      </c>
      <c r="K55">
        <v>2018</v>
      </c>
      <c r="L55">
        <v>0</v>
      </c>
      <c r="M55">
        <v>1</v>
      </c>
      <c r="N55" t="s">
        <v>322</v>
      </c>
      <c r="Q55">
        <v>90951</v>
      </c>
      <c r="R55">
        <v>38002</v>
      </c>
      <c r="S55">
        <v>41962</v>
      </c>
      <c r="T55">
        <v>2320</v>
      </c>
      <c r="U55">
        <v>24142</v>
      </c>
      <c r="V55">
        <v>19059</v>
      </c>
      <c r="W55">
        <v>30847</v>
      </c>
      <c r="X55">
        <v>21733</v>
      </c>
      <c r="Y55">
        <v>85006</v>
      </c>
      <c r="Z55">
        <v>17.5</v>
      </c>
      <c r="AA55">
        <v>8.4</v>
      </c>
      <c r="AB55">
        <v>74.099999999999994</v>
      </c>
      <c r="AC55">
        <v>16.600000000000001</v>
      </c>
      <c r="AD55">
        <v>67.8</v>
      </c>
      <c r="AE55">
        <v>15.6</v>
      </c>
      <c r="AF55">
        <v>35445</v>
      </c>
      <c r="AG55">
        <v>2053</v>
      </c>
      <c r="AH55">
        <v>11064</v>
      </c>
      <c r="AI55">
        <v>14499</v>
      </c>
      <c r="AJ55">
        <v>5967</v>
      </c>
      <c r="AK55">
        <v>1862</v>
      </c>
      <c r="AL55">
        <v>5.79</v>
      </c>
      <c r="AM55">
        <v>60260</v>
      </c>
      <c r="AN55">
        <v>83490</v>
      </c>
      <c r="AO55">
        <v>29.3</v>
      </c>
      <c r="AP55">
        <v>43.9</v>
      </c>
      <c r="AQ55">
        <v>26.8</v>
      </c>
      <c r="AR55">
        <v>1570.25</v>
      </c>
      <c r="AS55">
        <v>46555.5</v>
      </c>
      <c r="AT55">
        <v>48125.75</v>
      </c>
      <c r="AU55">
        <v>3.27</v>
      </c>
      <c r="AV55">
        <v>96.73</v>
      </c>
      <c r="AW55">
        <v>2.95</v>
      </c>
      <c r="AX55">
        <v>2425.6</v>
      </c>
      <c r="AY55">
        <v>22188</v>
      </c>
      <c r="AZ55">
        <v>14.66</v>
      </c>
      <c r="BA55">
        <v>1.02</v>
      </c>
      <c r="BB55">
        <v>2017</v>
      </c>
      <c r="BC55" t="s">
        <v>320</v>
      </c>
      <c r="BD55">
        <v>1</v>
      </c>
      <c r="BE55">
        <v>0</v>
      </c>
      <c r="BF55">
        <v>0</v>
      </c>
      <c r="BG55">
        <v>24624.84</v>
      </c>
      <c r="BH55">
        <v>19440.18</v>
      </c>
      <c r="BI55">
        <v>31463.94</v>
      </c>
      <c r="BJ55">
        <v>61465.2</v>
      </c>
      <c r="BK55">
        <v>85159.8</v>
      </c>
      <c r="BL55">
        <v>3.0089999999999999</v>
      </c>
      <c r="BM55">
        <v>8</v>
      </c>
      <c r="BN55">
        <v>0</v>
      </c>
      <c r="BO55">
        <v>0</v>
      </c>
      <c r="BP55">
        <v>2016</v>
      </c>
      <c r="BR55">
        <v>1</v>
      </c>
      <c r="BS55" t="s">
        <v>321</v>
      </c>
      <c r="BT55">
        <v>0</v>
      </c>
      <c r="BU55">
        <v>0</v>
      </c>
      <c r="BV55">
        <v>0</v>
      </c>
      <c r="BW55">
        <v>2</v>
      </c>
      <c r="BX55">
        <v>2</v>
      </c>
      <c r="BY55" t="s">
        <v>187</v>
      </c>
      <c r="BZ55">
        <v>31</v>
      </c>
      <c r="CB55">
        <v>45705</v>
      </c>
      <c r="CC55">
        <v>64.5</v>
      </c>
      <c r="CD55">
        <v>8.9</v>
      </c>
      <c r="CE55">
        <v>2.8</v>
      </c>
      <c r="CF55">
        <v>7.6</v>
      </c>
      <c r="CG55">
        <v>6.8</v>
      </c>
      <c r="CH55">
        <v>0.7</v>
      </c>
      <c r="CI55">
        <v>8.6999999999999993</v>
      </c>
      <c r="CK55">
        <v>0</v>
      </c>
      <c r="CL55">
        <v>2791.4341869999998</v>
      </c>
      <c r="CM55" t="s">
        <v>177</v>
      </c>
      <c r="CN55">
        <v>31</v>
      </c>
    </row>
    <row r="56" spans="1:92" x14ac:dyDescent="0.2">
      <c r="A56">
        <v>1006</v>
      </c>
      <c r="B56">
        <v>18880</v>
      </c>
      <c r="C56" t="s">
        <v>323</v>
      </c>
      <c r="D56" t="s">
        <v>174</v>
      </c>
      <c r="E56">
        <v>2017</v>
      </c>
      <c r="F56">
        <v>78123.110400000005</v>
      </c>
      <c r="G56">
        <v>235319.2384</v>
      </c>
      <c r="H56">
        <v>73896.320000000007</v>
      </c>
      <c r="I56">
        <v>0.94589577400000002</v>
      </c>
      <c r="J56">
        <v>2002</v>
      </c>
      <c r="K56">
        <v>2018</v>
      </c>
      <c r="L56">
        <v>0.94589577400000002</v>
      </c>
      <c r="Q56">
        <v>271346</v>
      </c>
      <c r="R56">
        <v>85090</v>
      </c>
      <c r="S56">
        <v>159173</v>
      </c>
      <c r="T56">
        <v>9799</v>
      </c>
      <c r="U56">
        <v>30306</v>
      </c>
      <c r="V56">
        <v>22240</v>
      </c>
      <c r="W56">
        <v>33042</v>
      </c>
      <c r="X56">
        <v>34851</v>
      </c>
      <c r="Y56">
        <v>262623</v>
      </c>
      <c r="Z56">
        <v>13.2</v>
      </c>
      <c r="AA56">
        <v>7.2</v>
      </c>
      <c r="AB56">
        <v>79.599999999999994</v>
      </c>
      <c r="AC56">
        <v>21.7</v>
      </c>
      <c r="AD56">
        <v>61.3</v>
      </c>
      <c r="AE56">
        <v>17</v>
      </c>
      <c r="AF56">
        <v>108474</v>
      </c>
      <c r="AG56">
        <v>6582</v>
      </c>
      <c r="AH56">
        <v>35402</v>
      </c>
      <c r="AI56">
        <v>42739</v>
      </c>
      <c r="AJ56">
        <v>16573</v>
      </c>
      <c r="AK56">
        <v>7178</v>
      </c>
      <c r="AL56">
        <v>6.07</v>
      </c>
      <c r="AM56">
        <v>59619</v>
      </c>
      <c r="AN56">
        <v>78536</v>
      </c>
      <c r="AO56">
        <v>29.6</v>
      </c>
      <c r="AP56">
        <v>44.8</v>
      </c>
      <c r="AQ56">
        <v>25.6</v>
      </c>
      <c r="AR56">
        <v>3236.75</v>
      </c>
      <c r="AS56">
        <v>92613</v>
      </c>
      <c r="AT56">
        <v>95849.75</v>
      </c>
      <c r="AU56">
        <v>3.38</v>
      </c>
      <c r="AV56">
        <v>96.62</v>
      </c>
      <c r="AW56">
        <v>2.46</v>
      </c>
      <c r="AX56">
        <v>2016</v>
      </c>
      <c r="AY56">
        <v>12334</v>
      </c>
      <c r="AZ56">
        <v>12.84</v>
      </c>
      <c r="BA56">
        <v>1.02</v>
      </c>
      <c r="BB56">
        <v>2016</v>
      </c>
      <c r="BC56" t="s">
        <v>324</v>
      </c>
      <c r="BD56">
        <v>1</v>
      </c>
      <c r="BE56">
        <v>1</v>
      </c>
      <c r="BF56">
        <v>150748.49280000001</v>
      </c>
      <c r="BG56">
        <v>30912.12</v>
      </c>
      <c r="BH56">
        <v>22684.799999999999</v>
      </c>
      <c r="BI56">
        <v>33702.839999999997</v>
      </c>
      <c r="BJ56">
        <v>60811.38</v>
      </c>
      <c r="BK56">
        <v>80106.720000000001</v>
      </c>
      <c r="BL56">
        <v>2.5091999999999999</v>
      </c>
      <c r="BM56">
        <v>0</v>
      </c>
      <c r="BN56">
        <v>0</v>
      </c>
      <c r="BO56">
        <v>0</v>
      </c>
      <c r="BR56">
        <v>0</v>
      </c>
      <c r="BT56">
        <v>0</v>
      </c>
      <c r="BU56">
        <v>0</v>
      </c>
      <c r="BV56">
        <v>0</v>
      </c>
      <c r="BW56">
        <v>4</v>
      </c>
      <c r="BX56">
        <v>3</v>
      </c>
      <c r="BY56" t="s">
        <v>206</v>
      </c>
      <c r="BZ56">
        <v>32</v>
      </c>
      <c r="CB56">
        <v>124772</v>
      </c>
      <c r="CC56">
        <v>81.2</v>
      </c>
      <c r="CD56">
        <v>9.5</v>
      </c>
      <c r="CE56">
        <v>0.4</v>
      </c>
      <c r="CF56">
        <v>2.4</v>
      </c>
      <c r="CG56">
        <v>0.5</v>
      </c>
      <c r="CH56">
        <v>1.6</v>
      </c>
      <c r="CI56">
        <v>4.5</v>
      </c>
      <c r="CK56">
        <v>0.96481368999999995</v>
      </c>
      <c r="CL56">
        <v>1632.661458</v>
      </c>
      <c r="CM56" t="s">
        <v>177</v>
      </c>
      <c r="CN56">
        <v>32</v>
      </c>
    </row>
    <row r="57" spans="1:92" x14ac:dyDescent="0.2">
      <c r="A57">
        <v>1023</v>
      </c>
      <c r="B57">
        <v>19100</v>
      </c>
      <c r="C57" t="s">
        <v>325</v>
      </c>
      <c r="D57" t="s">
        <v>174</v>
      </c>
      <c r="E57">
        <v>2017</v>
      </c>
      <c r="F57">
        <v>39985795</v>
      </c>
      <c r="G57">
        <v>34177955</v>
      </c>
      <c r="H57">
        <v>35164732</v>
      </c>
      <c r="I57">
        <v>0.87943060799999995</v>
      </c>
      <c r="J57">
        <v>2002</v>
      </c>
      <c r="K57">
        <v>2018</v>
      </c>
      <c r="L57">
        <v>0.87943060799999995</v>
      </c>
      <c r="Q57">
        <v>7400479</v>
      </c>
      <c r="R57">
        <v>3993140</v>
      </c>
      <c r="S57">
        <v>1926178</v>
      </c>
      <c r="T57">
        <v>100013</v>
      </c>
      <c r="U57">
        <v>33360</v>
      </c>
      <c r="V57">
        <v>31257</v>
      </c>
      <c r="W57">
        <v>42299</v>
      </c>
      <c r="X57">
        <v>32308</v>
      </c>
      <c r="Y57">
        <v>7311739</v>
      </c>
      <c r="Z57">
        <v>11.3</v>
      </c>
      <c r="AA57">
        <v>8.8000000000000007</v>
      </c>
      <c r="AB57">
        <v>79.900000000000006</v>
      </c>
      <c r="AC57">
        <v>26.2</v>
      </c>
      <c r="AD57">
        <v>62.6</v>
      </c>
      <c r="AE57">
        <v>11.2</v>
      </c>
      <c r="AF57">
        <v>2573711</v>
      </c>
      <c r="AG57">
        <v>117546</v>
      </c>
      <c r="AH57">
        <v>813352</v>
      </c>
      <c r="AI57">
        <v>1066992</v>
      </c>
      <c r="AJ57">
        <v>404390</v>
      </c>
      <c r="AK57">
        <v>171431</v>
      </c>
      <c r="AL57">
        <v>4.57</v>
      </c>
      <c r="AM57">
        <v>67382</v>
      </c>
      <c r="AN57">
        <v>92495</v>
      </c>
      <c r="AO57">
        <v>24.1</v>
      </c>
      <c r="AP57">
        <v>44.1</v>
      </c>
      <c r="AQ57">
        <v>31.8</v>
      </c>
      <c r="AR57">
        <v>137067.17000000001</v>
      </c>
      <c r="AS57">
        <v>3630922.17</v>
      </c>
      <c r="AT57">
        <v>3767989.33</v>
      </c>
      <c r="AU57">
        <v>3.64</v>
      </c>
      <c r="AV57">
        <v>96.36</v>
      </c>
      <c r="AW57">
        <v>2.2999999999999998</v>
      </c>
      <c r="AX57">
        <v>203865.60000000001</v>
      </c>
      <c r="AY57">
        <v>1850999</v>
      </c>
      <c r="AZ57">
        <v>12.72</v>
      </c>
      <c r="BA57">
        <v>1.02</v>
      </c>
      <c r="BB57">
        <v>2012</v>
      </c>
      <c r="BC57" t="s">
        <v>326</v>
      </c>
      <c r="BD57">
        <v>1</v>
      </c>
      <c r="BE57">
        <v>5</v>
      </c>
      <c r="BF57">
        <v>328598698.69999999</v>
      </c>
      <c r="BG57">
        <v>34027.199999999997</v>
      </c>
      <c r="BH57">
        <v>31882.14</v>
      </c>
      <c r="BI57">
        <v>43144.98</v>
      </c>
      <c r="BJ57">
        <v>68729.64</v>
      </c>
      <c r="BK57">
        <v>94344.9</v>
      </c>
      <c r="BL57">
        <v>2.3460000000000001</v>
      </c>
      <c r="BM57">
        <v>48</v>
      </c>
      <c r="BN57">
        <v>7</v>
      </c>
      <c r="BO57">
        <v>0</v>
      </c>
      <c r="BP57">
        <v>2014</v>
      </c>
      <c r="BR57">
        <v>1</v>
      </c>
      <c r="BS57" t="s">
        <v>327</v>
      </c>
      <c r="BT57">
        <v>0</v>
      </c>
      <c r="BU57">
        <v>0</v>
      </c>
      <c r="BV57">
        <v>0</v>
      </c>
      <c r="BW57">
        <v>5</v>
      </c>
      <c r="BX57">
        <v>4</v>
      </c>
      <c r="BY57" t="s">
        <v>212</v>
      </c>
      <c r="BZ57">
        <v>10</v>
      </c>
      <c r="CB57">
        <v>3654402</v>
      </c>
      <c r="CC57">
        <v>80.900000000000006</v>
      </c>
      <c r="CD57">
        <v>9.6</v>
      </c>
      <c r="CE57">
        <v>1.3</v>
      </c>
      <c r="CF57">
        <v>1.3</v>
      </c>
      <c r="CG57">
        <v>0.2</v>
      </c>
      <c r="CH57">
        <v>1.1000000000000001</v>
      </c>
      <c r="CI57">
        <v>5.6</v>
      </c>
      <c r="CK57">
        <v>0.89701922000000001</v>
      </c>
      <c r="CL57">
        <v>4232.0827609999997</v>
      </c>
      <c r="CM57" t="s">
        <v>177</v>
      </c>
      <c r="CN57">
        <v>14</v>
      </c>
    </row>
    <row r="58" spans="1:92" x14ac:dyDescent="0.2">
      <c r="A58">
        <v>1054</v>
      </c>
      <c r="B58">
        <v>19340</v>
      </c>
      <c r="C58" t="s">
        <v>328</v>
      </c>
      <c r="D58" t="s">
        <v>174</v>
      </c>
      <c r="E58">
        <v>2017</v>
      </c>
      <c r="F58">
        <v>3208132</v>
      </c>
      <c r="G58">
        <v>2285134</v>
      </c>
      <c r="H58">
        <v>830527</v>
      </c>
      <c r="I58">
        <v>0.25888180399999999</v>
      </c>
      <c r="J58">
        <v>2005</v>
      </c>
      <c r="K58">
        <v>2018</v>
      </c>
      <c r="L58">
        <v>0.25888180399999999</v>
      </c>
      <c r="Q58">
        <v>382298</v>
      </c>
      <c r="R58">
        <v>246456</v>
      </c>
      <c r="S58">
        <v>112505</v>
      </c>
      <c r="T58">
        <v>3096</v>
      </c>
      <c r="U58">
        <v>29817</v>
      </c>
      <c r="V58">
        <v>29651</v>
      </c>
      <c r="W58">
        <v>30662</v>
      </c>
      <c r="X58">
        <v>37500</v>
      </c>
      <c r="Y58">
        <v>372806</v>
      </c>
      <c r="Z58">
        <v>11.6</v>
      </c>
      <c r="AA58">
        <v>8.3000000000000007</v>
      </c>
      <c r="AB58">
        <v>80.099999999999994</v>
      </c>
      <c r="AC58">
        <v>23.3</v>
      </c>
      <c r="AD58">
        <v>59</v>
      </c>
      <c r="AE58">
        <v>17.7</v>
      </c>
      <c r="AF58">
        <v>151284</v>
      </c>
      <c r="AG58">
        <v>10207</v>
      </c>
      <c r="AH58">
        <v>49472</v>
      </c>
      <c r="AI58">
        <v>61130</v>
      </c>
      <c r="AJ58">
        <v>20503</v>
      </c>
      <c r="AK58">
        <v>9972</v>
      </c>
      <c r="AL58">
        <v>6.75</v>
      </c>
      <c r="AM58">
        <v>54173</v>
      </c>
      <c r="AN58">
        <v>72402</v>
      </c>
      <c r="AO58">
        <v>29.6</v>
      </c>
      <c r="AP58">
        <v>49</v>
      </c>
      <c r="AQ58">
        <v>21.4</v>
      </c>
      <c r="AR58">
        <v>8386.42</v>
      </c>
      <c r="AS58">
        <v>181252.67</v>
      </c>
      <c r="AT58">
        <v>189639.08</v>
      </c>
      <c r="AU58">
        <v>4.42</v>
      </c>
      <c r="AV58">
        <v>95.58</v>
      </c>
      <c r="AW58">
        <v>2.41</v>
      </c>
      <c r="AX58">
        <v>5676.8</v>
      </c>
      <c r="AY58">
        <v>46386</v>
      </c>
      <c r="AZ58">
        <v>14.85</v>
      </c>
      <c r="BA58">
        <v>1.02</v>
      </c>
      <c r="BB58">
        <v>2015</v>
      </c>
      <c r="BC58" t="s">
        <v>329</v>
      </c>
      <c r="BD58">
        <v>1</v>
      </c>
      <c r="BE58">
        <v>2</v>
      </c>
      <c r="BF58">
        <v>5088259.8</v>
      </c>
      <c r="BG58">
        <v>30413.34</v>
      </c>
      <c r="BH58">
        <v>30244.02</v>
      </c>
      <c r="BI58">
        <v>31275.24</v>
      </c>
      <c r="BJ58">
        <v>55256.46</v>
      </c>
      <c r="BK58">
        <v>73850.039999999994</v>
      </c>
      <c r="BL58">
        <v>2.4582000000000002</v>
      </c>
      <c r="BM58">
        <v>0</v>
      </c>
      <c r="BN58">
        <v>0</v>
      </c>
      <c r="BO58">
        <v>0</v>
      </c>
      <c r="BR58">
        <v>0</v>
      </c>
      <c r="BT58">
        <v>0</v>
      </c>
      <c r="BU58">
        <v>0</v>
      </c>
      <c r="BV58">
        <v>0</v>
      </c>
      <c r="BW58">
        <v>2</v>
      </c>
      <c r="BX58">
        <v>2</v>
      </c>
      <c r="BY58" t="s">
        <v>187</v>
      </c>
      <c r="BZ58">
        <v>31</v>
      </c>
      <c r="CB58">
        <v>181041</v>
      </c>
      <c r="CC58">
        <v>85.4</v>
      </c>
      <c r="CD58">
        <v>7.2</v>
      </c>
      <c r="CE58">
        <v>0.6</v>
      </c>
      <c r="CF58">
        <v>1.7</v>
      </c>
      <c r="CG58">
        <v>0.3</v>
      </c>
      <c r="CH58">
        <v>0.6</v>
      </c>
      <c r="CI58">
        <v>4.2</v>
      </c>
      <c r="CK58">
        <v>0.26405943999999998</v>
      </c>
      <c r="CL58">
        <v>2248.218339</v>
      </c>
      <c r="CM58" t="s">
        <v>177</v>
      </c>
      <c r="CN58">
        <v>31</v>
      </c>
    </row>
    <row r="59" spans="1:92" x14ac:dyDescent="0.2">
      <c r="A59">
        <v>1071</v>
      </c>
      <c r="B59">
        <v>19380</v>
      </c>
      <c r="C59" t="s">
        <v>330</v>
      </c>
      <c r="D59" t="s">
        <v>174</v>
      </c>
      <c r="E59">
        <v>2017</v>
      </c>
      <c r="F59">
        <v>8273123.0389999999</v>
      </c>
      <c r="G59">
        <v>6184296.2139999997</v>
      </c>
      <c r="H59">
        <v>6440958.2479999997</v>
      </c>
      <c r="I59">
        <v>0.77854012500000003</v>
      </c>
      <c r="J59">
        <v>2002</v>
      </c>
      <c r="K59">
        <v>2018</v>
      </c>
      <c r="L59">
        <v>0.77854012500000003</v>
      </c>
      <c r="Q59">
        <v>803416</v>
      </c>
      <c r="R59">
        <v>557223</v>
      </c>
      <c r="S59">
        <v>200467</v>
      </c>
      <c r="T59">
        <v>8105</v>
      </c>
      <c r="U59">
        <v>27904</v>
      </c>
      <c r="V59">
        <v>26948</v>
      </c>
      <c r="W59">
        <v>30088</v>
      </c>
      <c r="X59">
        <v>31975</v>
      </c>
      <c r="Y59">
        <v>775285</v>
      </c>
      <c r="Z59">
        <v>13.8</v>
      </c>
      <c r="AA59">
        <v>9.6999999999999993</v>
      </c>
      <c r="AB59">
        <v>76.5</v>
      </c>
      <c r="AC59">
        <v>22</v>
      </c>
      <c r="AD59">
        <v>60.7</v>
      </c>
      <c r="AE59">
        <v>17.3</v>
      </c>
      <c r="AF59">
        <v>329442</v>
      </c>
      <c r="AG59">
        <v>24866</v>
      </c>
      <c r="AH59">
        <v>110785</v>
      </c>
      <c r="AI59">
        <v>125903</v>
      </c>
      <c r="AJ59">
        <v>48255</v>
      </c>
      <c r="AK59">
        <v>19633</v>
      </c>
      <c r="AL59">
        <v>7.55</v>
      </c>
      <c r="AM59">
        <v>52745</v>
      </c>
      <c r="AN59">
        <v>70571</v>
      </c>
      <c r="AO59">
        <v>33.200000000000003</v>
      </c>
      <c r="AP59">
        <v>44.6</v>
      </c>
      <c r="AQ59">
        <v>22.2</v>
      </c>
      <c r="AR59">
        <v>19101.080000000002</v>
      </c>
      <c r="AS59">
        <v>391456.08</v>
      </c>
      <c r="AT59">
        <v>410557.17</v>
      </c>
      <c r="AU59">
        <v>4.6500000000000004</v>
      </c>
      <c r="AV59">
        <v>95.35</v>
      </c>
      <c r="AW59">
        <v>2.41</v>
      </c>
      <c r="AZ59">
        <v>14.83</v>
      </c>
      <c r="BA59">
        <v>1.02</v>
      </c>
      <c r="BB59">
        <v>2014</v>
      </c>
      <c r="BC59" t="s">
        <v>331</v>
      </c>
      <c r="BD59">
        <v>1</v>
      </c>
      <c r="BE59">
        <v>3</v>
      </c>
      <c r="BF59">
        <v>32848887.059999999</v>
      </c>
      <c r="BG59">
        <v>28462.080000000002</v>
      </c>
      <c r="BH59">
        <v>27486.959999999999</v>
      </c>
      <c r="BI59">
        <v>30689.759999999998</v>
      </c>
      <c r="BJ59">
        <v>53799.9</v>
      </c>
      <c r="BK59">
        <v>71982.42</v>
      </c>
      <c r="BL59">
        <v>2.4582000000000002</v>
      </c>
      <c r="BM59">
        <v>27</v>
      </c>
      <c r="BN59">
        <v>0</v>
      </c>
      <c r="BO59">
        <v>0</v>
      </c>
      <c r="BP59">
        <v>2015</v>
      </c>
      <c r="BR59">
        <v>1</v>
      </c>
      <c r="BS59" t="s">
        <v>332</v>
      </c>
      <c r="BT59">
        <v>0</v>
      </c>
      <c r="BU59">
        <v>0</v>
      </c>
      <c r="BV59">
        <v>0</v>
      </c>
      <c r="BW59">
        <v>1</v>
      </c>
      <c r="BX59">
        <v>1</v>
      </c>
      <c r="BY59" t="s">
        <v>176</v>
      </c>
      <c r="BZ59">
        <v>24</v>
      </c>
      <c r="CB59">
        <v>372433</v>
      </c>
      <c r="CC59">
        <v>84</v>
      </c>
      <c r="CD59">
        <v>7.5</v>
      </c>
      <c r="CE59">
        <v>1.6</v>
      </c>
      <c r="CF59">
        <v>2.4</v>
      </c>
      <c r="CG59">
        <v>0.2</v>
      </c>
      <c r="CH59">
        <v>0.7</v>
      </c>
      <c r="CI59">
        <v>3.6</v>
      </c>
      <c r="CK59">
        <v>0.79411092800000005</v>
      </c>
      <c r="CL59">
        <v>2345.9971300000002</v>
      </c>
      <c r="CM59" t="s">
        <v>177</v>
      </c>
      <c r="CN59">
        <v>24</v>
      </c>
    </row>
    <row r="60" spans="1:92" x14ac:dyDescent="0.2">
      <c r="A60">
        <v>1088</v>
      </c>
      <c r="B60">
        <v>19500</v>
      </c>
      <c r="C60" t="s">
        <v>333</v>
      </c>
      <c r="D60" t="s">
        <v>174</v>
      </c>
      <c r="E60">
        <v>2017</v>
      </c>
      <c r="F60">
        <v>1159686</v>
      </c>
      <c r="G60">
        <v>965354</v>
      </c>
      <c r="H60">
        <v>483781</v>
      </c>
      <c r="I60">
        <v>0.41716550899999999</v>
      </c>
      <c r="J60">
        <v>2002</v>
      </c>
      <c r="K60">
        <v>2018</v>
      </c>
      <c r="L60">
        <v>0.41716550899999999</v>
      </c>
      <c r="Q60">
        <v>105801</v>
      </c>
      <c r="R60">
        <v>85099</v>
      </c>
      <c r="S60">
        <v>17731</v>
      </c>
      <c r="T60">
        <v>491</v>
      </c>
      <c r="U60">
        <v>27044</v>
      </c>
      <c r="V60">
        <v>26488</v>
      </c>
      <c r="W60">
        <v>28348</v>
      </c>
      <c r="X60">
        <v>30479</v>
      </c>
      <c r="Y60">
        <v>101890</v>
      </c>
      <c r="Z60">
        <v>12.8</v>
      </c>
      <c r="AA60">
        <v>9.1</v>
      </c>
      <c r="AB60">
        <v>78.099999999999994</v>
      </c>
      <c r="AC60">
        <v>22.1</v>
      </c>
      <c r="AD60">
        <v>58.5</v>
      </c>
      <c r="AE60">
        <v>19.399999999999999</v>
      </c>
      <c r="AF60">
        <v>42977</v>
      </c>
      <c r="AG60">
        <v>3636</v>
      </c>
      <c r="AH60">
        <v>15899</v>
      </c>
      <c r="AI60">
        <v>14965</v>
      </c>
      <c r="AJ60">
        <v>5961</v>
      </c>
      <c r="AK60">
        <v>2516</v>
      </c>
      <c r="AL60">
        <v>8.4600000000000009</v>
      </c>
      <c r="AM60">
        <v>51970</v>
      </c>
      <c r="AN60">
        <v>69125</v>
      </c>
      <c r="AO60">
        <v>34.9</v>
      </c>
      <c r="AP60">
        <v>44.3</v>
      </c>
      <c r="AQ60">
        <v>20.8</v>
      </c>
      <c r="AR60">
        <v>2688.42</v>
      </c>
      <c r="AS60">
        <v>46513.919999999998</v>
      </c>
      <c r="AT60">
        <v>49202.33</v>
      </c>
      <c r="AU60">
        <v>5.46</v>
      </c>
      <c r="AV60">
        <v>94.54</v>
      </c>
      <c r="AW60">
        <v>2.41</v>
      </c>
      <c r="AX60">
        <v>2700.8</v>
      </c>
      <c r="AY60">
        <v>12699</v>
      </c>
      <c r="AZ60">
        <v>14.3</v>
      </c>
      <c r="BA60">
        <v>1.02</v>
      </c>
      <c r="BB60">
        <v>2017</v>
      </c>
      <c r="BC60" t="s">
        <v>334</v>
      </c>
      <c r="BD60">
        <v>1</v>
      </c>
      <c r="BE60">
        <v>0</v>
      </c>
      <c r="BF60">
        <v>1973826.48</v>
      </c>
      <c r="BG60">
        <v>27584.880000000001</v>
      </c>
      <c r="BH60">
        <v>27017.759999999998</v>
      </c>
      <c r="BI60">
        <v>28914.959999999999</v>
      </c>
      <c r="BJ60">
        <v>53009.4</v>
      </c>
      <c r="BK60">
        <v>70507.5</v>
      </c>
      <c r="BL60">
        <v>2.4582000000000002</v>
      </c>
      <c r="BM60">
        <v>0</v>
      </c>
      <c r="BN60">
        <v>0</v>
      </c>
      <c r="BO60">
        <v>0</v>
      </c>
      <c r="BR60">
        <v>0</v>
      </c>
      <c r="BT60">
        <v>0</v>
      </c>
      <c r="BU60">
        <v>0</v>
      </c>
      <c r="BV60">
        <v>0</v>
      </c>
      <c r="BW60">
        <v>1</v>
      </c>
      <c r="BX60">
        <v>1</v>
      </c>
      <c r="BY60" t="s">
        <v>176</v>
      </c>
      <c r="BZ60">
        <v>33</v>
      </c>
      <c r="CB60">
        <v>46061</v>
      </c>
      <c r="CC60">
        <v>86</v>
      </c>
      <c r="CD60">
        <v>5.7</v>
      </c>
      <c r="CE60">
        <v>2.5</v>
      </c>
      <c r="CF60">
        <v>1</v>
      </c>
      <c r="CG60">
        <v>0</v>
      </c>
      <c r="CH60">
        <v>0.6</v>
      </c>
      <c r="CI60">
        <v>4.2</v>
      </c>
      <c r="CK60">
        <v>0.42550881899999998</v>
      </c>
      <c r="CL60">
        <v>1560.1275740000001</v>
      </c>
      <c r="CM60" t="s">
        <v>177</v>
      </c>
      <c r="CN60">
        <v>33</v>
      </c>
    </row>
    <row r="61" spans="1:92" x14ac:dyDescent="0.2">
      <c r="A61">
        <v>1105</v>
      </c>
      <c r="B61">
        <v>19660</v>
      </c>
      <c r="C61" t="s">
        <v>335</v>
      </c>
      <c r="D61" t="s">
        <v>174</v>
      </c>
      <c r="E61">
        <v>2017</v>
      </c>
      <c r="F61">
        <v>2444321.642</v>
      </c>
      <c r="G61">
        <v>2161746.798</v>
      </c>
      <c r="H61">
        <v>1877143.425</v>
      </c>
      <c r="I61">
        <v>0.76796089099999998</v>
      </c>
      <c r="J61">
        <v>2002</v>
      </c>
      <c r="K61">
        <v>2018</v>
      </c>
      <c r="L61">
        <v>0.76796089099999998</v>
      </c>
      <c r="Q61">
        <v>649202</v>
      </c>
      <c r="R61">
        <v>222958</v>
      </c>
      <c r="S61">
        <v>346668</v>
      </c>
      <c r="T61">
        <v>28016</v>
      </c>
      <c r="U61">
        <v>25658</v>
      </c>
      <c r="V61">
        <v>24424</v>
      </c>
      <c r="W61">
        <v>26373</v>
      </c>
      <c r="X61">
        <v>24545</v>
      </c>
      <c r="Y61">
        <v>637067</v>
      </c>
      <c r="Z61">
        <v>15</v>
      </c>
      <c r="AA61">
        <v>9.6999999999999993</v>
      </c>
      <c r="AB61">
        <v>75.3</v>
      </c>
      <c r="AC61">
        <v>17.8</v>
      </c>
      <c r="AD61">
        <v>57.1</v>
      </c>
      <c r="AE61">
        <v>25.1</v>
      </c>
      <c r="AF61">
        <v>260002</v>
      </c>
      <c r="AG61">
        <v>12531</v>
      </c>
      <c r="AH61">
        <v>108503</v>
      </c>
      <c r="AI61">
        <v>103834</v>
      </c>
      <c r="AJ61">
        <v>26725</v>
      </c>
      <c r="AK61">
        <v>8409</v>
      </c>
      <c r="AL61">
        <v>4.82</v>
      </c>
      <c r="AM61">
        <v>47351</v>
      </c>
      <c r="AN61">
        <v>63640</v>
      </c>
      <c r="AO61">
        <v>36.9</v>
      </c>
      <c r="AP61">
        <v>45.5</v>
      </c>
      <c r="AQ61">
        <v>17.600000000000001</v>
      </c>
      <c r="AR61">
        <v>10872.83</v>
      </c>
      <c r="AS61">
        <v>240636.17</v>
      </c>
      <c r="AT61">
        <v>251509</v>
      </c>
      <c r="AU61">
        <v>4.32</v>
      </c>
      <c r="AV61">
        <v>95.68</v>
      </c>
      <c r="AW61">
        <v>2.46</v>
      </c>
      <c r="AX61">
        <v>2419.1999999999998</v>
      </c>
      <c r="AY61">
        <v>10108</v>
      </c>
      <c r="AZ61">
        <v>15.57</v>
      </c>
      <c r="BA61">
        <v>1.02</v>
      </c>
      <c r="BB61">
        <v>2014</v>
      </c>
      <c r="BC61" t="s">
        <v>336</v>
      </c>
      <c r="BD61">
        <v>1</v>
      </c>
      <c r="BE61">
        <v>3</v>
      </c>
      <c r="BF61">
        <v>13402804.060000001</v>
      </c>
      <c r="BG61">
        <v>26171.16</v>
      </c>
      <c r="BH61">
        <v>24912.48</v>
      </c>
      <c r="BI61">
        <v>26900.46</v>
      </c>
      <c r="BJ61">
        <v>48298.02</v>
      </c>
      <c r="BK61">
        <v>64912.800000000003</v>
      </c>
      <c r="BL61">
        <v>2.5091999999999999</v>
      </c>
      <c r="BM61">
        <v>0</v>
      </c>
      <c r="BN61">
        <v>0</v>
      </c>
      <c r="BO61">
        <v>0</v>
      </c>
      <c r="BR61">
        <v>0</v>
      </c>
      <c r="BT61">
        <v>0</v>
      </c>
      <c r="BU61">
        <v>0</v>
      </c>
      <c r="BV61">
        <v>0</v>
      </c>
      <c r="BW61">
        <v>4</v>
      </c>
      <c r="BX61">
        <v>3</v>
      </c>
      <c r="BY61" t="s">
        <v>206</v>
      </c>
      <c r="BZ61">
        <v>24</v>
      </c>
      <c r="CB61">
        <v>263106</v>
      </c>
      <c r="CC61">
        <v>81.599999999999994</v>
      </c>
      <c r="CD61">
        <v>8</v>
      </c>
      <c r="CE61">
        <v>1.2</v>
      </c>
      <c r="CF61">
        <v>1</v>
      </c>
      <c r="CG61">
        <v>0.5</v>
      </c>
      <c r="CH61">
        <v>1.1000000000000001</v>
      </c>
      <c r="CI61">
        <v>6.5</v>
      </c>
      <c r="CK61">
        <v>0.78332010799999996</v>
      </c>
      <c r="CL61">
        <v>1844.945426</v>
      </c>
      <c r="CM61" t="s">
        <v>177</v>
      </c>
      <c r="CN61">
        <v>24</v>
      </c>
    </row>
    <row r="62" spans="1:92" x14ac:dyDescent="0.2">
      <c r="A62">
        <v>1122</v>
      </c>
      <c r="B62">
        <v>19740</v>
      </c>
      <c r="C62" t="s">
        <v>337</v>
      </c>
      <c r="D62" t="s">
        <v>174</v>
      </c>
      <c r="E62">
        <v>2017</v>
      </c>
      <c r="F62">
        <v>65227161.210000001</v>
      </c>
      <c r="G62">
        <v>35745546.799999997</v>
      </c>
      <c r="H62">
        <v>77152379.780000001</v>
      </c>
      <c r="I62">
        <v>1.182825963</v>
      </c>
      <c r="J62">
        <v>2002</v>
      </c>
      <c r="K62">
        <v>2018</v>
      </c>
      <c r="L62">
        <v>1.182825963</v>
      </c>
      <c r="Q62">
        <v>2888227</v>
      </c>
      <c r="R62">
        <v>1240672</v>
      </c>
      <c r="S62">
        <v>1254221</v>
      </c>
      <c r="T62">
        <v>38470</v>
      </c>
      <c r="U62">
        <v>38063</v>
      </c>
      <c r="V62">
        <v>31996</v>
      </c>
      <c r="W62">
        <v>45393</v>
      </c>
      <c r="X62">
        <v>41670</v>
      </c>
      <c r="Y62">
        <v>2852485</v>
      </c>
      <c r="Z62">
        <v>8.6</v>
      </c>
      <c r="AA62">
        <v>6</v>
      </c>
      <c r="AB62">
        <v>85.4</v>
      </c>
      <c r="AC62">
        <v>22.7</v>
      </c>
      <c r="AD62">
        <v>64.599999999999994</v>
      </c>
      <c r="AE62">
        <v>12.7</v>
      </c>
      <c r="AF62">
        <v>1105758</v>
      </c>
      <c r="AG62">
        <v>61082</v>
      </c>
      <c r="AH62">
        <v>328750</v>
      </c>
      <c r="AI62">
        <v>452917</v>
      </c>
      <c r="AJ62">
        <v>171010</v>
      </c>
      <c r="AK62">
        <v>91999</v>
      </c>
      <c r="AL62">
        <v>5.52</v>
      </c>
      <c r="AM62">
        <v>76643</v>
      </c>
      <c r="AN62">
        <v>101249</v>
      </c>
      <c r="AO62">
        <v>19.600000000000001</v>
      </c>
      <c r="AP62">
        <v>43.2</v>
      </c>
      <c r="AQ62">
        <v>37.200000000000003</v>
      </c>
      <c r="AR62">
        <v>43444.25</v>
      </c>
      <c r="AS62">
        <v>1546996.83</v>
      </c>
      <c r="AT62">
        <v>1590441.08</v>
      </c>
      <c r="AU62">
        <v>2.73</v>
      </c>
      <c r="AV62">
        <v>97.27</v>
      </c>
      <c r="AW62">
        <v>2.5</v>
      </c>
      <c r="AX62">
        <v>113683.2</v>
      </c>
      <c r="AY62">
        <v>1203371</v>
      </c>
      <c r="AZ62">
        <v>12.75</v>
      </c>
      <c r="BA62">
        <v>1.02</v>
      </c>
      <c r="BB62">
        <v>2013</v>
      </c>
      <c r="BC62" t="s">
        <v>338</v>
      </c>
      <c r="BD62">
        <v>1</v>
      </c>
      <c r="BE62">
        <v>4</v>
      </c>
      <c r="BF62">
        <v>550867991.70000005</v>
      </c>
      <c r="BG62">
        <v>38824.26</v>
      </c>
      <c r="BH62">
        <v>32635.919999999998</v>
      </c>
      <c r="BI62">
        <v>46300.86</v>
      </c>
      <c r="BJ62">
        <v>78175.86</v>
      </c>
      <c r="BK62">
        <v>103273.98</v>
      </c>
      <c r="BL62">
        <v>2.5499999999999998</v>
      </c>
      <c r="BM62">
        <v>94</v>
      </c>
      <c r="BN62">
        <v>4</v>
      </c>
      <c r="BO62">
        <v>0</v>
      </c>
      <c r="BP62">
        <v>2010</v>
      </c>
      <c r="BR62">
        <v>1</v>
      </c>
      <c r="BS62" t="s">
        <v>339</v>
      </c>
      <c r="BT62">
        <v>0</v>
      </c>
      <c r="BU62">
        <v>0</v>
      </c>
      <c r="BV62">
        <v>0</v>
      </c>
      <c r="BW62">
        <v>9</v>
      </c>
      <c r="BX62">
        <v>4</v>
      </c>
      <c r="BY62" t="s">
        <v>212</v>
      </c>
      <c r="BZ62">
        <v>10</v>
      </c>
      <c r="CB62">
        <v>1562194</v>
      </c>
      <c r="CC62">
        <v>75.2</v>
      </c>
      <c r="CD62">
        <v>7.9</v>
      </c>
      <c r="CE62">
        <v>4.4000000000000004</v>
      </c>
      <c r="CF62">
        <v>2</v>
      </c>
      <c r="CG62">
        <v>0.8</v>
      </c>
      <c r="CH62">
        <v>1.2</v>
      </c>
      <c r="CI62">
        <v>8.5</v>
      </c>
      <c r="CK62">
        <v>1.206482482</v>
      </c>
      <c r="CL62">
        <v>5211.1914559999996</v>
      </c>
      <c r="CM62" t="s">
        <v>177</v>
      </c>
      <c r="CN62">
        <v>14</v>
      </c>
    </row>
    <row r="63" spans="1:92" x14ac:dyDescent="0.2">
      <c r="A63">
        <v>1156</v>
      </c>
      <c r="B63">
        <v>19780</v>
      </c>
      <c r="C63" t="s">
        <v>340</v>
      </c>
      <c r="D63" t="s">
        <v>174</v>
      </c>
      <c r="E63">
        <v>2017</v>
      </c>
      <c r="F63">
        <v>4239530</v>
      </c>
      <c r="G63">
        <v>2950081</v>
      </c>
      <c r="H63">
        <v>4661919</v>
      </c>
      <c r="I63">
        <v>1.099631091</v>
      </c>
      <c r="J63">
        <v>2002</v>
      </c>
      <c r="K63">
        <v>2018</v>
      </c>
      <c r="L63">
        <v>1.099631091</v>
      </c>
      <c r="Q63">
        <v>645911</v>
      </c>
      <c r="R63">
        <v>451079</v>
      </c>
      <c r="S63">
        <v>140566</v>
      </c>
      <c r="T63">
        <v>4068</v>
      </c>
      <c r="U63">
        <v>35452</v>
      </c>
      <c r="V63">
        <v>36421</v>
      </c>
      <c r="W63">
        <v>35639</v>
      </c>
      <c r="X63">
        <v>45720</v>
      </c>
      <c r="Y63">
        <v>634468</v>
      </c>
      <c r="Z63">
        <v>8.3000000000000007</v>
      </c>
      <c r="AA63">
        <v>6.7</v>
      </c>
      <c r="AB63">
        <v>85</v>
      </c>
      <c r="AC63">
        <v>25.4</v>
      </c>
      <c r="AD63">
        <v>61.7</v>
      </c>
      <c r="AE63">
        <v>12.9</v>
      </c>
      <c r="AF63">
        <v>250612</v>
      </c>
      <c r="AG63">
        <v>14286</v>
      </c>
      <c r="AH63">
        <v>73604</v>
      </c>
      <c r="AI63">
        <v>102825</v>
      </c>
      <c r="AJ63">
        <v>41064</v>
      </c>
      <c r="AK63">
        <v>18833</v>
      </c>
      <c r="AL63">
        <v>5.7</v>
      </c>
      <c r="AM63">
        <v>68649</v>
      </c>
      <c r="AN63">
        <v>90259</v>
      </c>
      <c r="AO63">
        <v>22.9</v>
      </c>
      <c r="AP63">
        <v>46.2</v>
      </c>
      <c r="AQ63">
        <v>30.9</v>
      </c>
      <c r="AR63">
        <v>10181</v>
      </c>
      <c r="AS63">
        <v>336508.83</v>
      </c>
      <c r="AT63">
        <v>346689.83</v>
      </c>
      <c r="AU63">
        <v>2.94</v>
      </c>
      <c r="AV63">
        <v>97.06</v>
      </c>
      <c r="AW63">
        <v>2.41</v>
      </c>
      <c r="AX63">
        <v>10336</v>
      </c>
      <c r="AY63">
        <v>78758</v>
      </c>
      <c r="AZ63">
        <v>13.59</v>
      </c>
      <c r="BA63">
        <v>1.02</v>
      </c>
      <c r="BB63">
        <v>2014</v>
      </c>
      <c r="BC63" t="s">
        <v>341</v>
      </c>
      <c r="BD63">
        <v>1</v>
      </c>
      <c r="BE63">
        <v>3</v>
      </c>
      <c r="BF63">
        <v>23775786.899999999</v>
      </c>
      <c r="BG63">
        <v>36161.040000000001</v>
      </c>
      <c r="BH63">
        <v>37149.42</v>
      </c>
      <c r="BI63">
        <v>36351.78</v>
      </c>
      <c r="BJ63">
        <v>70021.98</v>
      </c>
      <c r="BK63">
        <v>92064.18</v>
      </c>
      <c r="BL63">
        <v>2.4582000000000002</v>
      </c>
      <c r="BM63">
        <v>21</v>
      </c>
      <c r="BN63">
        <v>0</v>
      </c>
      <c r="BO63">
        <v>0</v>
      </c>
      <c r="BP63">
        <v>2010</v>
      </c>
      <c r="BR63">
        <v>1</v>
      </c>
      <c r="BS63" t="s">
        <v>342</v>
      </c>
      <c r="BT63">
        <v>0</v>
      </c>
      <c r="BU63">
        <v>0</v>
      </c>
      <c r="BV63">
        <v>0</v>
      </c>
      <c r="BW63">
        <v>2</v>
      </c>
      <c r="BX63">
        <v>2</v>
      </c>
      <c r="BY63" t="s">
        <v>187</v>
      </c>
      <c r="BZ63">
        <v>31</v>
      </c>
      <c r="CB63">
        <v>344896</v>
      </c>
      <c r="CC63">
        <v>83.3</v>
      </c>
      <c r="CD63">
        <v>7.3</v>
      </c>
      <c r="CE63">
        <v>1.1000000000000001</v>
      </c>
      <c r="CF63">
        <v>2</v>
      </c>
      <c r="CG63">
        <v>0.3</v>
      </c>
      <c r="CH63">
        <v>0.9</v>
      </c>
      <c r="CI63">
        <v>5.2</v>
      </c>
      <c r="CK63">
        <v>1.121623713</v>
      </c>
      <c r="CL63">
        <v>2362.9360729999999</v>
      </c>
      <c r="CM63" t="s">
        <v>177</v>
      </c>
      <c r="CN63">
        <v>31</v>
      </c>
    </row>
    <row r="64" spans="1:92" x14ac:dyDescent="0.2">
      <c r="A64">
        <v>1173</v>
      </c>
      <c r="B64">
        <v>19820</v>
      </c>
      <c r="C64" t="s">
        <v>343</v>
      </c>
      <c r="D64" t="s">
        <v>174</v>
      </c>
      <c r="E64">
        <v>2017</v>
      </c>
      <c r="F64">
        <v>32513297.350000001</v>
      </c>
      <c r="G64">
        <v>20843487.91</v>
      </c>
      <c r="H64">
        <v>30117879.469999999</v>
      </c>
      <c r="I64">
        <v>0.92632497800000002</v>
      </c>
      <c r="J64">
        <v>2002</v>
      </c>
      <c r="K64">
        <v>2018</v>
      </c>
      <c r="L64">
        <v>0.92632497800000002</v>
      </c>
      <c r="Q64">
        <v>4313002</v>
      </c>
      <c r="R64">
        <v>3229959</v>
      </c>
      <c r="S64">
        <v>598278</v>
      </c>
      <c r="T64">
        <v>41785</v>
      </c>
      <c r="U64">
        <v>31084</v>
      </c>
      <c r="V64">
        <v>30892</v>
      </c>
      <c r="W64">
        <v>32140</v>
      </c>
      <c r="X64">
        <v>29406</v>
      </c>
      <c r="Y64">
        <v>4261275</v>
      </c>
      <c r="Z64">
        <v>14.6</v>
      </c>
      <c r="AA64">
        <v>7.9</v>
      </c>
      <c r="AB64">
        <v>77.5</v>
      </c>
      <c r="AC64">
        <v>22.3</v>
      </c>
      <c r="AD64">
        <v>61.8</v>
      </c>
      <c r="AE64">
        <v>15.9</v>
      </c>
      <c r="AF64">
        <v>1707501</v>
      </c>
      <c r="AG64">
        <v>144564</v>
      </c>
      <c r="AH64">
        <v>593269</v>
      </c>
      <c r="AI64">
        <v>649931</v>
      </c>
      <c r="AJ64">
        <v>219637</v>
      </c>
      <c r="AK64">
        <v>100100</v>
      </c>
      <c r="AL64">
        <v>8.4700000000000006</v>
      </c>
      <c r="AM64">
        <v>58411</v>
      </c>
      <c r="AN64">
        <v>81606</v>
      </c>
      <c r="AO64">
        <v>29.9</v>
      </c>
      <c r="AP64">
        <v>43</v>
      </c>
      <c r="AQ64">
        <v>27.1</v>
      </c>
      <c r="AR64">
        <v>93706.75</v>
      </c>
      <c r="AS64">
        <v>2017559.5</v>
      </c>
      <c r="AT64">
        <v>2111266.25</v>
      </c>
      <c r="AU64">
        <v>4.4400000000000004</v>
      </c>
      <c r="AV64">
        <v>95.56</v>
      </c>
      <c r="AW64">
        <v>2.41</v>
      </c>
      <c r="AX64">
        <v>126572.8</v>
      </c>
      <c r="AY64">
        <v>1153443</v>
      </c>
      <c r="AZ64">
        <v>13.97</v>
      </c>
      <c r="BA64">
        <v>1.02</v>
      </c>
      <c r="BB64">
        <v>2013</v>
      </c>
      <c r="BC64" t="s">
        <v>344</v>
      </c>
      <c r="BD64">
        <v>1</v>
      </c>
      <c r="BE64">
        <v>4</v>
      </c>
      <c r="BF64">
        <v>129358509.7</v>
      </c>
      <c r="BG64">
        <v>31705.68</v>
      </c>
      <c r="BH64">
        <v>31509.84</v>
      </c>
      <c r="BI64">
        <v>32782.800000000003</v>
      </c>
      <c r="BJ64">
        <v>59579.22</v>
      </c>
      <c r="BK64">
        <v>83238.12</v>
      </c>
      <c r="BL64">
        <v>2.4582000000000002</v>
      </c>
      <c r="BM64">
        <v>53</v>
      </c>
      <c r="BN64">
        <v>0</v>
      </c>
      <c r="BO64">
        <v>0</v>
      </c>
      <c r="BP64">
        <v>2016</v>
      </c>
      <c r="BR64">
        <v>1</v>
      </c>
      <c r="BS64" t="s">
        <v>345</v>
      </c>
      <c r="BT64">
        <v>0</v>
      </c>
      <c r="BU64">
        <v>0</v>
      </c>
      <c r="BV64">
        <v>0</v>
      </c>
      <c r="BW64">
        <v>10</v>
      </c>
      <c r="BX64">
        <v>2</v>
      </c>
      <c r="BY64" t="s">
        <v>315</v>
      </c>
      <c r="BZ64">
        <v>22</v>
      </c>
      <c r="CB64">
        <v>1980465</v>
      </c>
      <c r="CC64">
        <v>84.3</v>
      </c>
      <c r="CD64">
        <v>8</v>
      </c>
      <c r="CE64">
        <v>1.3</v>
      </c>
      <c r="CF64">
        <v>1.5</v>
      </c>
      <c r="CG64">
        <v>0.3</v>
      </c>
      <c r="CH64">
        <v>0.8</v>
      </c>
      <c r="CI64">
        <v>3.9</v>
      </c>
      <c r="CK64">
        <v>0.94485147800000002</v>
      </c>
      <c r="CL64">
        <v>3772.3026530000002</v>
      </c>
      <c r="CM64" t="s">
        <v>177</v>
      </c>
      <c r="CN64">
        <v>22</v>
      </c>
    </row>
    <row r="65" spans="1:92" x14ac:dyDescent="0.2">
      <c r="A65">
        <v>1204</v>
      </c>
      <c r="B65">
        <v>20260</v>
      </c>
      <c r="C65" t="s">
        <v>346</v>
      </c>
      <c r="D65" t="s">
        <v>174</v>
      </c>
      <c r="E65">
        <v>2017</v>
      </c>
      <c r="F65">
        <v>2786702</v>
      </c>
      <c r="G65">
        <v>1933805</v>
      </c>
      <c r="H65">
        <v>2433944</v>
      </c>
      <c r="I65">
        <v>0.87341380599999996</v>
      </c>
      <c r="J65">
        <v>2005</v>
      </c>
      <c r="K65">
        <v>2018</v>
      </c>
      <c r="L65">
        <v>0.87341380599999996</v>
      </c>
      <c r="Q65">
        <v>278782</v>
      </c>
      <c r="R65">
        <v>201575</v>
      </c>
      <c r="S65">
        <v>69273</v>
      </c>
      <c r="T65">
        <v>1532</v>
      </c>
      <c r="U65">
        <v>28258</v>
      </c>
      <c r="V65">
        <v>28740</v>
      </c>
      <c r="W65">
        <v>27404</v>
      </c>
      <c r="X65">
        <v>37136</v>
      </c>
      <c r="Y65">
        <v>267606</v>
      </c>
      <c r="Z65">
        <v>13.6</v>
      </c>
      <c r="AA65">
        <v>7.1</v>
      </c>
      <c r="AB65">
        <v>79.3</v>
      </c>
      <c r="AC65">
        <v>19.7</v>
      </c>
      <c r="AD65">
        <v>61.9</v>
      </c>
      <c r="AE65">
        <v>18.399999999999999</v>
      </c>
      <c r="AF65">
        <v>117874</v>
      </c>
      <c r="AG65">
        <v>8482</v>
      </c>
      <c r="AH65">
        <v>38051</v>
      </c>
      <c r="AI65">
        <v>43553</v>
      </c>
      <c r="AJ65">
        <v>19103</v>
      </c>
      <c r="AK65">
        <v>8685</v>
      </c>
      <c r="AL65">
        <v>7.2</v>
      </c>
      <c r="AM65">
        <v>54162</v>
      </c>
      <c r="AN65">
        <v>68868</v>
      </c>
      <c r="AO65">
        <v>32.4</v>
      </c>
      <c r="AP65">
        <v>47.5</v>
      </c>
      <c r="AQ65">
        <v>20.100000000000001</v>
      </c>
      <c r="AR65">
        <v>6682</v>
      </c>
      <c r="AS65">
        <v>137646.25</v>
      </c>
      <c r="AT65">
        <v>144328.25</v>
      </c>
      <c r="AU65">
        <v>4.63</v>
      </c>
      <c r="AV65">
        <v>95.37</v>
      </c>
      <c r="AW65">
        <v>2.41</v>
      </c>
      <c r="AX65">
        <v>2598.4</v>
      </c>
      <c r="AY65">
        <v>21793</v>
      </c>
      <c r="AZ65">
        <v>12.68</v>
      </c>
      <c r="BA65">
        <v>1.02</v>
      </c>
      <c r="BB65">
        <v>2017</v>
      </c>
      <c r="BC65" t="s">
        <v>347</v>
      </c>
      <c r="BD65">
        <v>1</v>
      </c>
      <c r="BE65">
        <v>0</v>
      </c>
      <c r="BF65">
        <v>4965245.76</v>
      </c>
      <c r="BG65">
        <v>28823.16</v>
      </c>
      <c r="BH65">
        <v>29314.799999999999</v>
      </c>
      <c r="BI65">
        <v>27952.080000000002</v>
      </c>
      <c r="BJ65">
        <v>55245.24</v>
      </c>
      <c r="BK65">
        <v>70245.36</v>
      </c>
      <c r="BL65">
        <v>2.4582000000000002</v>
      </c>
      <c r="BM65">
        <v>0</v>
      </c>
      <c r="BN65">
        <v>0</v>
      </c>
      <c r="BO65">
        <v>0</v>
      </c>
      <c r="BP65">
        <v>2018</v>
      </c>
      <c r="BR65">
        <v>0</v>
      </c>
      <c r="BS65" t="s">
        <v>348</v>
      </c>
      <c r="BT65">
        <v>0</v>
      </c>
      <c r="BU65">
        <v>0</v>
      </c>
      <c r="BV65">
        <v>0</v>
      </c>
      <c r="BW65">
        <v>7</v>
      </c>
      <c r="BX65">
        <v>3</v>
      </c>
      <c r="BY65" t="s">
        <v>229</v>
      </c>
      <c r="BZ65">
        <v>33</v>
      </c>
      <c r="CB65">
        <v>132658</v>
      </c>
      <c r="CC65">
        <v>80.099999999999994</v>
      </c>
      <c r="CD65">
        <v>7.2</v>
      </c>
      <c r="CE65">
        <v>2.1</v>
      </c>
      <c r="CF65">
        <v>5.2</v>
      </c>
      <c r="CG65">
        <v>0.2</v>
      </c>
      <c r="CH65">
        <v>0.6</v>
      </c>
      <c r="CI65">
        <v>4.7</v>
      </c>
      <c r="CK65">
        <v>0.89088208199999996</v>
      </c>
      <c r="CL65">
        <v>1345.88573</v>
      </c>
      <c r="CM65" t="s">
        <v>177</v>
      </c>
      <c r="CN65">
        <v>33</v>
      </c>
    </row>
    <row r="66" spans="1:92" x14ac:dyDescent="0.2">
      <c r="A66">
        <v>1221</v>
      </c>
      <c r="B66">
        <v>20500</v>
      </c>
      <c r="C66" t="s">
        <v>349</v>
      </c>
      <c r="D66" t="s">
        <v>174</v>
      </c>
      <c r="E66">
        <v>2017</v>
      </c>
      <c r="F66">
        <v>14844502</v>
      </c>
      <c r="G66">
        <v>7371513</v>
      </c>
      <c r="H66">
        <v>12382201</v>
      </c>
      <c r="I66">
        <v>0.834127073</v>
      </c>
      <c r="J66">
        <v>2002</v>
      </c>
      <c r="K66">
        <v>2018</v>
      </c>
      <c r="L66">
        <v>0.834127073</v>
      </c>
      <c r="Q66">
        <v>567428</v>
      </c>
      <c r="R66">
        <v>281526</v>
      </c>
      <c r="S66">
        <v>203977</v>
      </c>
      <c r="T66">
        <v>9832</v>
      </c>
      <c r="U66">
        <v>31663</v>
      </c>
      <c r="V66">
        <v>26019</v>
      </c>
      <c r="W66">
        <v>41985</v>
      </c>
      <c r="X66">
        <v>29136</v>
      </c>
      <c r="Y66">
        <v>543108</v>
      </c>
      <c r="Z66">
        <v>14.9</v>
      </c>
      <c r="AA66">
        <v>9</v>
      </c>
      <c r="AB66">
        <v>76.099999999999994</v>
      </c>
      <c r="AC66">
        <v>20.7</v>
      </c>
      <c r="AD66">
        <v>64.5</v>
      </c>
      <c r="AE66">
        <v>14.8</v>
      </c>
      <c r="AF66">
        <v>224437</v>
      </c>
      <c r="AG66">
        <v>15379</v>
      </c>
      <c r="AH66">
        <v>75957</v>
      </c>
      <c r="AI66">
        <v>86193</v>
      </c>
      <c r="AJ66">
        <v>33384</v>
      </c>
      <c r="AK66">
        <v>13524</v>
      </c>
      <c r="AL66">
        <v>6.85</v>
      </c>
      <c r="AM66">
        <v>61271</v>
      </c>
      <c r="AN66">
        <v>88648</v>
      </c>
      <c r="AO66">
        <v>29.1</v>
      </c>
      <c r="AP66">
        <v>41.1</v>
      </c>
      <c r="AQ66">
        <v>29.8</v>
      </c>
      <c r="AR66">
        <v>11886.58</v>
      </c>
      <c r="AS66">
        <v>283531.42</v>
      </c>
      <c r="AT66">
        <v>295418</v>
      </c>
      <c r="AU66">
        <v>4.0199999999999996</v>
      </c>
      <c r="AV66">
        <v>95.98</v>
      </c>
      <c r="AW66">
        <v>2.46</v>
      </c>
      <c r="AX66">
        <v>6188.8</v>
      </c>
      <c r="AY66">
        <v>51725</v>
      </c>
      <c r="AZ66">
        <v>14.66</v>
      </c>
      <c r="BA66">
        <v>1.02</v>
      </c>
      <c r="BB66">
        <v>2014</v>
      </c>
      <c r="BC66" t="s">
        <v>350</v>
      </c>
      <c r="BD66">
        <v>1</v>
      </c>
      <c r="BE66">
        <v>3</v>
      </c>
      <c r="BF66">
        <v>40156622.759999998</v>
      </c>
      <c r="BG66">
        <v>32296.26</v>
      </c>
      <c r="BH66">
        <v>26539.38</v>
      </c>
      <c r="BI66">
        <v>42824.7</v>
      </c>
      <c r="BJ66">
        <v>62496.42</v>
      </c>
      <c r="BK66">
        <v>90420.96</v>
      </c>
      <c r="BL66">
        <v>2.5091999999999999</v>
      </c>
      <c r="BM66">
        <v>0</v>
      </c>
      <c r="BN66">
        <v>2</v>
      </c>
      <c r="BO66">
        <v>0</v>
      </c>
      <c r="BP66">
        <v>2017</v>
      </c>
      <c r="BR66">
        <v>1</v>
      </c>
      <c r="BS66" t="s">
        <v>351</v>
      </c>
      <c r="BT66">
        <v>0</v>
      </c>
      <c r="BU66">
        <v>0</v>
      </c>
      <c r="BV66">
        <v>0</v>
      </c>
      <c r="BW66">
        <v>7</v>
      </c>
      <c r="BX66">
        <v>3</v>
      </c>
      <c r="BY66" t="s">
        <v>229</v>
      </c>
      <c r="BZ66">
        <v>23</v>
      </c>
      <c r="CB66">
        <v>282131</v>
      </c>
      <c r="CC66">
        <v>77.099999999999994</v>
      </c>
      <c r="CD66">
        <v>8.5</v>
      </c>
      <c r="CE66">
        <v>3.2</v>
      </c>
      <c r="CF66">
        <v>2.5</v>
      </c>
      <c r="CG66">
        <v>1</v>
      </c>
      <c r="CH66">
        <v>1.1000000000000001</v>
      </c>
      <c r="CI66">
        <v>6.5</v>
      </c>
      <c r="CK66">
        <v>0.85080961399999999</v>
      </c>
      <c r="CL66">
        <v>1795.3862119999999</v>
      </c>
      <c r="CM66" t="s">
        <v>177</v>
      </c>
      <c r="CN66">
        <v>23</v>
      </c>
    </row>
    <row r="67" spans="1:92" x14ac:dyDescent="0.2">
      <c r="A67">
        <v>1238</v>
      </c>
      <c r="B67">
        <v>20740</v>
      </c>
      <c r="C67" t="s">
        <v>352</v>
      </c>
      <c r="D67" t="s">
        <v>174</v>
      </c>
      <c r="E67">
        <v>2017</v>
      </c>
      <c r="F67">
        <v>865260</v>
      </c>
      <c r="G67">
        <v>700796</v>
      </c>
      <c r="H67">
        <v>803452</v>
      </c>
      <c r="I67">
        <v>0.92856713599999996</v>
      </c>
      <c r="J67">
        <v>2002</v>
      </c>
      <c r="K67">
        <v>2018</v>
      </c>
      <c r="L67">
        <v>0.92856713599999996</v>
      </c>
      <c r="Q67">
        <v>167484</v>
      </c>
      <c r="R67">
        <v>119938</v>
      </c>
      <c r="S67">
        <v>41102</v>
      </c>
      <c r="T67">
        <v>826</v>
      </c>
      <c r="U67">
        <v>26828</v>
      </c>
      <c r="V67">
        <v>27463</v>
      </c>
      <c r="W67">
        <v>25449</v>
      </c>
      <c r="X67">
        <v>23570</v>
      </c>
      <c r="Y67">
        <v>160174</v>
      </c>
      <c r="Z67">
        <v>13.6</v>
      </c>
      <c r="AA67">
        <v>9.1999999999999993</v>
      </c>
      <c r="AB67">
        <v>77.3</v>
      </c>
      <c r="AC67">
        <v>21.1</v>
      </c>
      <c r="AD67">
        <v>62.7</v>
      </c>
      <c r="AE67">
        <v>16.2</v>
      </c>
      <c r="AF67">
        <v>67079</v>
      </c>
      <c r="AG67">
        <v>3930</v>
      </c>
      <c r="AH67">
        <v>19410</v>
      </c>
      <c r="AI67">
        <v>26638</v>
      </c>
      <c r="AJ67">
        <v>11206</v>
      </c>
      <c r="AK67">
        <v>5895</v>
      </c>
      <c r="AL67">
        <v>5.86</v>
      </c>
      <c r="AM67">
        <v>55480</v>
      </c>
      <c r="AN67">
        <v>69893</v>
      </c>
      <c r="AO67">
        <v>31.7</v>
      </c>
      <c r="AP67">
        <v>46.4</v>
      </c>
      <c r="AQ67">
        <v>21.9</v>
      </c>
      <c r="AR67">
        <v>2913.5</v>
      </c>
      <c r="AS67">
        <v>90272.42</v>
      </c>
      <c r="AT67">
        <v>93185.919999999998</v>
      </c>
      <c r="AU67">
        <v>3.13</v>
      </c>
      <c r="AV67">
        <v>96.87</v>
      </c>
      <c r="AW67">
        <v>2.41</v>
      </c>
      <c r="AX67">
        <v>1619.2</v>
      </c>
      <c r="AY67">
        <v>11296</v>
      </c>
      <c r="AZ67">
        <v>14.56</v>
      </c>
      <c r="BA67">
        <v>1.02</v>
      </c>
      <c r="BB67">
        <v>2017</v>
      </c>
      <c r="BC67" t="s">
        <v>353</v>
      </c>
      <c r="BD67">
        <v>1</v>
      </c>
      <c r="BE67">
        <v>0</v>
      </c>
      <c r="BF67">
        <v>2458563.12</v>
      </c>
      <c r="BG67">
        <v>27364.560000000001</v>
      </c>
      <c r="BH67">
        <v>28012.26</v>
      </c>
      <c r="BI67">
        <v>25957.98</v>
      </c>
      <c r="BJ67">
        <v>56589.599999999999</v>
      </c>
      <c r="BK67">
        <v>71290.86</v>
      </c>
      <c r="BL67">
        <v>2.4582000000000002</v>
      </c>
      <c r="BM67">
        <v>0</v>
      </c>
      <c r="BN67">
        <v>0</v>
      </c>
      <c r="BO67">
        <v>0</v>
      </c>
      <c r="BR67">
        <v>0</v>
      </c>
      <c r="BT67">
        <v>0</v>
      </c>
      <c r="BU67">
        <v>0</v>
      </c>
      <c r="BV67">
        <v>0</v>
      </c>
      <c r="BW67">
        <v>4</v>
      </c>
      <c r="BX67">
        <v>3</v>
      </c>
      <c r="BY67" t="s">
        <v>206</v>
      </c>
      <c r="BZ67">
        <v>33</v>
      </c>
      <c r="CB67">
        <v>86359</v>
      </c>
      <c r="CC67">
        <v>80.900000000000006</v>
      </c>
      <c r="CD67">
        <v>8.1</v>
      </c>
      <c r="CE67">
        <v>0.6</v>
      </c>
      <c r="CF67">
        <v>2.4</v>
      </c>
      <c r="CG67">
        <v>0.4</v>
      </c>
      <c r="CH67">
        <v>0.6</v>
      </c>
      <c r="CI67">
        <v>7</v>
      </c>
      <c r="CK67">
        <v>0.94713847900000003</v>
      </c>
      <c r="CL67">
        <v>1355.3769990000001</v>
      </c>
      <c r="CM67" t="s">
        <v>177</v>
      </c>
      <c r="CN67">
        <v>33</v>
      </c>
    </row>
    <row r="68" spans="1:92" x14ac:dyDescent="0.2">
      <c r="A68">
        <v>1246</v>
      </c>
      <c r="B68">
        <v>20940</v>
      </c>
      <c r="C68" t="s">
        <v>354</v>
      </c>
      <c r="D68" t="s">
        <v>174</v>
      </c>
      <c r="E68">
        <v>2017</v>
      </c>
      <c r="F68">
        <v>774948</v>
      </c>
      <c r="G68">
        <v>882385</v>
      </c>
      <c r="H68">
        <v>646809</v>
      </c>
      <c r="I68">
        <v>0.83464826000000003</v>
      </c>
      <c r="J68">
        <v>2008</v>
      </c>
      <c r="K68">
        <v>2018</v>
      </c>
      <c r="L68">
        <v>0.83464826000000003</v>
      </c>
      <c r="Q68">
        <v>182830</v>
      </c>
      <c r="R68">
        <v>106917</v>
      </c>
      <c r="S68">
        <v>13937</v>
      </c>
      <c r="T68">
        <v>5974</v>
      </c>
      <c r="U68">
        <v>18236</v>
      </c>
      <c r="V68">
        <v>21542</v>
      </c>
      <c r="W68">
        <v>15081</v>
      </c>
      <c r="X68">
        <v>13967</v>
      </c>
      <c r="Y68">
        <v>172839</v>
      </c>
      <c r="Z68">
        <v>20.7</v>
      </c>
      <c r="AA68">
        <v>11.8</v>
      </c>
      <c r="AB68">
        <v>67.5</v>
      </c>
      <c r="AC68">
        <v>28.7</v>
      </c>
      <c r="AD68">
        <v>58.4</v>
      </c>
      <c r="AE68">
        <v>12.9</v>
      </c>
      <c r="AF68">
        <v>44478</v>
      </c>
      <c r="AG68">
        <v>2764</v>
      </c>
      <c r="AH68">
        <v>12780</v>
      </c>
      <c r="AI68">
        <v>16434</v>
      </c>
      <c r="AJ68">
        <v>8176</v>
      </c>
      <c r="AK68">
        <v>4324</v>
      </c>
      <c r="AL68">
        <v>6.21</v>
      </c>
      <c r="AM68">
        <v>47211</v>
      </c>
      <c r="AN68">
        <v>67264</v>
      </c>
      <c r="AO68">
        <v>37.700000000000003</v>
      </c>
      <c r="AP68">
        <v>40.4</v>
      </c>
      <c r="AQ68">
        <v>21.9</v>
      </c>
      <c r="AR68">
        <v>14105</v>
      </c>
      <c r="AS68">
        <v>59874.83</v>
      </c>
      <c r="AT68">
        <v>73979.83</v>
      </c>
      <c r="AU68">
        <v>19.059999999999999</v>
      </c>
      <c r="AV68">
        <v>80.94</v>
      </c>
      <c r="AW68">
        <v>2.95</v>
      </c>
      <c r="AX68">
        <v>3129.6</v>
      </c>
      <c r="AY68">
        <v>38822</v>
      </c>
      <c r="AZ68">
        <v>20.059999999999999</v>
      </c>
      <c r="BA68">
        <v>1.02</v>
      </c>
      <c r="BB68">
        <v>2015</v>
      </c>
      <c r="BC68" t="s">
        <v>355</v>
      </c>
      <c r="BD68">
        <v>1</v>
      </c>
      <c r="BE68">
        <v>2</v>
      </c>
      <c r="BF68">
        <v>1319490.3600000001</v>
      </c>
      <c r="BG68">
        <v>18600.72</v>
      </c>
      <c r="BH68">
        <v>21972.84</v>
      </c>
      <c r="BI68">
        <v>15382.62</v>
      </c>
      <c r="BJ68">
        <v>48155.22</v>
      </c>
      <c r="BK68">
        <v>68609.279999999999</v>
      </c>
      <c r="BL68">
        <v>3.0089999999999999</v>
      </c>
      <c r="BM68">
        <v>0</v>
      </c>
      <c r="BN68">
        <v>0</v>
      </c>
      <c r="BO68">
        <v>0</v>
      </c>
      <c r="BR68">
        <v>0</v>
      </c>
      <c r="BT68">
        <v>0</v>
      </c>
      <c r="BU68">
        <v>0</v>
      </c>
      <c r="BV68">
        <v>0</v>
      </c>
      <c r="BW68">
        <v>2</v>
      </c>
      <c r="BX68">
        <v>2</v>
      </c>
      <c r="BY68" t="s">
        <v>187</v>
      </c>
      <c r="BZ68">
        <v>31</v>
      </c>
      <c r="CB68">
        <v>58665</v>
      </c>
      <c r="CC68">
        <v>78.400000000000006</v>
      </c>
      <c r="CD68">
        <v>9.6</v>
      </c>
      <c r="CE68">
        <v>0.8</v>
      </c>
      <c r="CF68">
        <v>2</v>
      </c>
      <c r="CG68">
        <v>0.2</v>
      </c>
      <c r="CH68">
        <v>2.9</v>
      </c>
      <c r="CI68">
        <v>6.1</v>
      </c>
      <c r="CK68">
        <v>0.85134122499999998</v>
      </c>
      <c r="CL68">
        <v>3159.3925039999999</v>
      </c>
      <c r="CM68" t="s">
        <v>177</v>
      </c>
      <c r="CN68">
        <v>31</v>
      </c>
    </row>
    <row r="69" spans="1:92" x14ac:dyDescent="0.2">
      <c r="A69">
        <v>1288</v>
      </c>
      <c r="B69">
        <v>21340</v>
      </c>
      <c r="C69" t="s">
        <v>359</v>
      </c>
      <c r="D69" t="s">
        <v>174</v>
      </c>
      <c r="E69">
        <v>2017</v>
      </c>
      <c r="F69">
        <v>12435663.310000001</v>
      </c>
      <c r="G69">
        <v>7342088.8130000001</v>
      </c>
      <c r="H69">
        <v>7395578.358</v>
      </c>
      <c r="I69">
        <v>0.594707188</v>
      </c>
      <c r="J69">
        <v>2002</v>
      </c>
      <c r="K69">
        <v>2018</v>
      </c>
      <c r="L69">
        <v>0.594707188</v>
      </c>
      <c r="Q69">
        <v>842677</v>
      </c>
      <c r="R69">
        <v>489343</v>
      </c>
      <c r="S69">
        <v>123011</v>
      </c>
      <c r="T69">
        <v>17277</v>
      </c>
      <c r="U69">
        <v>22145</v>
      </c>
      <c r="V69">
        <v>22918</v>
      </c>
      <c r="W69">
        <v>32190</v>
      </c>
      <c r="X69">
        <v>25003</v>
      </c>
      <c r="Y69">
        <v>827951</v>
      </c>
      <c r="Z69">
        <v>21.1</v>
      </c>
      <c r="AA69">
        <v>13.1</v>
      </c>
      <c r="AB69">
        <v>65.8</v>
      </c>
      <c r="AC69">
        <v>27.5</v>
      </c>
      <c r="AD69">
        <v>60.7</v>
      </c>
      <c r="AE69">
        <v>11.8</v>
      </c>
      <c r="AF69">
        <v>270076</v>
      </c>
      <c r="AG69">
        <v>18853</v>
      </c>
      <c r="AH69">
        <v>82533</v>
      </c>
      <c r="AI69">
        <v>103302</v>
      </c>
      <c r="AJ69">
        <v>43429</v>
      </c>
      <c r="AK69">
        <v>21959</v>
      </c>
      <c r="AL69">
        <v>6.98</v>
      </c>
      <c r="AM69">
        <v>44416</v>
      </c>
      <c r="AN69">
        <v>61583</v>
      </c>
      <c r="AO69">
        <v>40.1</v>
      </c>
      <c r="AP69">
        <v>43.2</v>
      </c>
      <c r="AQ69">
        <v>16.7</v>
      </c>
      <c r="AR69">
        <v>16274.75</v>
      </c>
      <c r="AS69">
        <v>337111.58</v>
      </c>
      <c r="AT69">
        <v>353386.33</v>
      </c>
      <c r="AU69">
        <v>4.6100000000000003</v>
      </c>
      <c r="AV69">
        <v>95.39</v>
      </c>
      <c r="AW69">
        <v>2.2999999999999998</v>
      </c>
      <c r="AX69">
        <v>43193.599999999999</v>
      </c>
      <c r="AY69">
        <v>383256</v>
      </c>
      <c r="AZ69">
        <v>13.18</v>
      </c>
      <c r="BA69">
        <v>1.02</v>
      </c>
      <c r="BB69">
        <v>2014</v>
      </c>
      <c r="BC69" t="s">
        <v>360</v>
      </c>
      <c r="BD69">
        <v>1</v>
      </c>
      <c r="BE69">
        <v>3</v>
      </c>
      <c r="BF69">
        <v>30173959.699999999</v>
      </c>
      <c r="BG69">
        <v>22587.9</v>
      </c>
      <c r="BH69">
        <v>23376.36</v>
      </c>
      <c r="BI69">
        <v>32833.800000000003</v>
      </c>
      <c r="BJ69">
        <v>45304.32</v>
      </c>
      <c r="BK69">
        <v>62814.66</v>
      </c>
      <c r="BL69">
        <v>2.3460000000000001</v>
      </c>
      <c r="BM69">
        <v>16</v>
      </c>
      <c r="BN69">
        <v>0</v>
      </c>
      <c r="BO69">
        <v>0</v>
      </c>
      <c r="BP69">
        <v>2015</v>
      </c>
      <c r="BR69">
        <v>1</v>
      </c>
      <c r="BS69" t="s">
        <v>361</v>
      </c>
      <c r="BT69">
        <v>0</v>
      </c>
      <c r="BU69">
        <v>0</v>
      </c>
      <c r="BV69">
        <v>0</v>
      </c>
      <c r="BW69">
        <v>2</v>
      </c>
      <c r="BX69">
        <v>2</v>
      </c>
      <c r="BY69" t="s">
        <v>187</v>
      </c>
      <c r="BZ69">
        <v>22</v>
      </c>
      <c r="CB69">
        <v>364563</v>
      </c>
      <c r="CC69">
        <v>79.5</v>
      </c>
      <c r="CD69">
        <v>10.199999999999999</v>
      </c>
      <c r="CE69">
        <v>1.7</v>
      </c>
      <c r="CF69">
        <v>1.5</v>
      </c>
      <c r="CG69">
        <v>0.1</v>
      </c>
      <c r="CH69">
        <v>3.1</v>
      </c>
      <c r="CI69">
        <v>4</v>
      </c>
      <c r="CK69">
        <v>0.60660133199999999</v>
      </c>
      <c r="CL69">
        <v>4091.594814</v>
      </c>
      <c r="CM69" t="s">
        <v>177</v>
      </c>
      <c r="CN69">
        <v>22</v>
      </c>
    </row>
    <row r="70" spans="1:92" x14ac:dyDescent="0.2">
      <c r="A70">
        <v>1254</v>
      </c>
      <c r="B70">
        <v>21060</v>
      </c>
      <c r="C70" t="s">
        <v>356</v>
      </c>
      <c r="D70" t="s">
        <v>174</v>
      </c>
      <c r="E70">
        <v>2017</v>
      </c>
      <c r="F70">
        <v>31320.614000000001</v>
      </c>
      <c r="G70">
        <v>37193.465400000001</v>
      </c>
      <c r="H70">
        <v>0</v>
      </c>
      <c r="I70">
        <v>0</v>
      </c>
      <c r="J70">
        <v>2011</v>
      </c>
      <c r="K70">
        <v>2018</v>
      </c>
      <c r="L70">
        <v>0</v>
      </c>
      <c r="Q70">
        <v>149813</v>
      </c>
      <c r="R70">
        <v>84655</v>
      </c>
      <c r="S70">
        <v>55397</v>
      </c>
      <c r="T70">
        <v>4055</v>
      </c>
      <c r="U70">
        <v>30294</v>
      </c>
      <c r="V70">
        <v>27163</v>
      </c>
      <c r="W70">
        <v>32550</v>
      </c>
      <c r="X70">
        <v>32083</v>
      </c>
      <c r="Y70">
        <v>145910</v>
      </c>
      <c r="Z70">
        <v>12.2</v>
      </c>
      <c r="AA70">
        <v>10.6</v>
      </c>
      <c r="AB70">
        <v>77.2</v>
      </c>
      <c r="AC70">
        <v>24.5</v>
      </c>
      <c r="AD70">
        <v>61.8</v>
      </c>
      <c r="AE70">
        <v>13.7</v>
      </c>
      <c r="AF70">
        <v>57979</v>
      </c>
      <c r="AG70">
        <v>2715</v>
      </c>
      <c r="AH70">
        <v>16491</v>
      </c>
      <c r="AI70">
        <v>23523</v>
      </c>
      <c r="AJ70">
        <v>9789</v>
      </c>
      <c r="AK70">
        <v>5461</v>
      </c>
      <c r="AL70">
        <v>4.68</v>
      </c>
      <c r="AM70">
        <v>52622</v>
      </c>
      <c r="AN70">
        <v>71289</v>
      </c>
      <c r="AO70">
        <v>31.3</v>
      </c>
      <c r="AP70">
        <v>49.7</v>
      </c>
      <c r="AQ70">
        <v>19</v>
      </c>
      <c r="AR70">
        <v>2521.42</v>
      </c>
      <c r="AS70">
        <v>51815.67</v>
      </c>
      <c r="AT70">
        <v>54337.08</v>
      </c>
      <c r="AU70">
        <v>4.6399999999999997</v>
      </c>
      <c r="AV70">
        <v>95.36</v>
      </c>
      <c r="AW70">
        <v>2.41</v>
      </c>
      <c r="AZ70">
        <v>7.87</v>
      </c>
      <c r="BA70">
        <v>1.02</v>
      </c>
      <c r="BB70">
        <v>2016</v>
      </c>
      <c r="BC70" t="s">
        <v>205</v>
      </c>
      <c r="BD70">
        <v>1</v>
      </c>
      <c r="BE70">
        <v>1</v>
      </c>
      <c r="BF70">
        <v>0</v>
      </c>
      <c r="BG70">
        <v>30899.88</v>
      </c>
      <c r="BH70">
        <v>27706.26</v>
      </c>
      <c r="BI70">
        <v>33201</v>
      </c>
      <c r="BJ70">
        <v>53674.44</v>
      </c>
      <c r="BK70">
        <v>72714.78</v>
      </c>
      <c r="BL70">
        <v>2.4582000000000002</v>
      </c>
      <c r="BM70">
        <v>0</v>
      </c>
      <c r="BN70">
        <v>0</v>
      </c>
      <c r="BO70">
        <v>0</v>
      </c>
      <c r="BR70">
        <v>0</v>
      </c>
      <c r="BT70">
        <v>0</v>
      </c>
      <c r="BU70">
        <v>0</v>
      </c>
      <c r="BV70">
        <v>0</v>
      </c>
      <c r="BW70">
        <v>4</v>
      </c>
      <c r="BX70">
        <v>3</v>
      </c>
      <c r="BY70" t="s">
        <v>206</v>
      </c>
      <c r="BZ70">
        <v>34</v>
      </c>
      <c r="CB70">
        <v>69799</v>
      </c>
      <c r="CC70">
        <v>81.2</v>
      </c>
      <c r="CD70">
        <v>11.9</v>
      </c>
      <c r="CE70">
        <v>0.5</v>
      </c>
      <c r="CF70">
        <v>2</v>
      </c>
      <c r="CG70">
        <v>0</v>
      </c>
      <c r="CH70">
        <v>1.1000000000000001</v>
      </c>
      <c r="CI70">
        <v>3.3</v>
      </c>
      <c r="CK70">
        <v>0</v>
      </c>
      <c r="CL70">
        <v>744.44581670000002</v>
      </c>
      <c r="CM70" t="s">
        <v>177</v>
      </c>
      <c r="CN70">
        <v>34</v>
      </c>
    </row>
    <row r="71" spans="1:92" x14ac:dyDescent="0.2">
      <c r="A71">
        <v>1271</v>
      </c>
      <c r="B71">
        <v>21140</v>
      </c>
      <c r="C71" t="s">
        <v>357</v>
      </c>
      <c r="D71" t="s">
        <v>174</v>
      </c>
      <c r="E71">
        <v>2017</v>
      </c>
      <c r="F71">
        <v>387438.66149999999</v>
      </c>
      <c r="G71">
        <v>571004.86250000005</v>
      </c>
      <c r="H71">
        <v>245216.34270000001</v>
      </c>
      <c r="I71">
        <v>0.63291655400000002</v>
      </c>
      <c r="J71">
        <v>2002</v>
      </c>
      <c r="K71">
        <v>2018</v>
      </c>
      <c r="L71">
        <v>0.63291655400000002</v>
      </c>
      <c r="Q71">
        <v>205032</v>
      </c>
      <c r="R71">
        <v>134756</v>
      </c>
      <c r="S71">
        <v>53721</v>
      </c>
      <c r="T71">
        <v>1518</v>
      </c>
      <c r="U71">
        <v>29206</v>
      </c>
      <c r="V71">
        <v>29339</v>
      </c>
      <c r="W71">
        <v>29515</v>
      </c>
      <c r="X71">
        <v>56150</v>
      </c>
      <c r="Y71">
        <v>201482</v>
      </c>
      <c r="Z71">
        <v>10.3</v>
      </c>
      <c r="AA71">
        <v>8.8000000000000007</v>
      </c>
      <c r="AB71">
        <v>80.900000000000006</v>
      </c>
      <c r="AC71">
        <v>27.6</v>
      </c>
      <c r="AD71">
        <v>58.1</v>
      </c>
      <c r="AE71">
        <v>14.3</v>
      </c>
      <c r="AF71">
        <v>73363</v>
      </c>
      <c r="AG71">
        <v>6413</v>
      </c>
      <c r="AH71">
        <v>20232</v>
      </c>
      <c r="AI71">
        <v>30194</v>
      </c>
      <c r="AJ71">
        <v>11759</v>
      </c>
      <c r="AK71">
        <v>4765</v>
      </c>
      <c r="AL71">
        <v>8.74</v>
      </c>
      <c r="AM71">
        <v>58960</v>
      </c>
      <c r="AN71">
        <v>73704</v>
      </c>
      <c r="AO71">
        <v>26.5</v>
      </c>
      <c r="AP71">
        <v>52.3</v>
      </c>
      <c r="AQ71">
        <v>21.2</v>
      </c>
      <c r="AR71">
        <v>2825.42</v>
      </c>
      <c r="AS71">
        <v>108914.5</v>
      </c>
      <c r="AT71">
        <v>111739.92</v>
      </c>
      <c r="AU71">
        <v>2.5299999999999998</v>
      </c>
      <c r="AV71">
        <v>97.47</v>
      </c>
      <c r="AW71">
        <v>2.41</v>
      </c>
      <c r="AX71">
        <v>1945.6</v>
      </c>
      <c r="AY71">
        <v>13951</v>
      </c>
      <c r="AZ71">
        <v>17.61</v>
      </c>
      <c r="BA71">
        <v>1.02</v>
      </c>
      <c r="BB71">
        <v>2016</v>
      </c>
      <c r="BC71" t="s">
        <v>205</v>
      </c>
      <c r="BD71">
        <v>1</v>
      </c>
      <c r="BE71">
        <v>1</v>
      </c>
      <c r="BF71">
        <v>750362.00870000001</v>
      </c>
      <c r="BG71">
        <v>29790.12</v>
      </c>
      <c r="BH71">
        <v>29925.78</v>
      </c>
      <c r="BI71">
        <v>30105.3</v>
      </c>
      <c r="BJ71">
        <v>60139.199999999997</v>
      </c>
      <c r="BK71">
        <v>75178.080000000002</v>
      </c>
      <c r="BL71">
        <v>2.4582000000000002</v>
      </c>
      <c r="BM71">
        <v>0</v>
      </c>
      <c r="BN71">
        <v>0</v>
      </c>
      <c r="BO71">
        <v>0</v>
      </c>
      <c r="BP71">
        <v>2018</v>
      </c>
      <c r="BR71">
        <v>0</v>
      </c>
      <c r="BS71" t="s">
        <v>358</v>
      </c>
      <c r="BT71">
        <v>0</v>
      </c>
      <c r="BU71">
        <v>0</v>
      </c>
      <c r="BV71">
        <v>0</v>
      </c>
      <c r="BW71">
        <v>7</v>
      </c>
      <c r="BX71">
        <v>3</v>
      </c>
      <c r="BY71" t="s">
        <v>229</v>
      </c>
      <c r="BZ71">
        <v>34</v>
      </c>
      <c r="CB71">
        <v>93670</v>
      </c>
      <c r="CC71">
        <v>76.099999999999994</v>
      </c>
      <c r="CD71">
        <v>14.3</v>
      </c>
      <c r="CE71">
        <v>0</v>
      </c>
      <c r="CF71">
        <v>2.2999999999999998</v>
      </c>
      <c r="CG71">
        <v>1.3</v>
      </c>
      <c r="CH71">
        <v>1.5</v>
      </c>
      <c r="CI71">
        <v>4.4000000000000004</v>
      </c>
      <c r="CK71">
        <v>0.64557488600000001</v>
      </c>
      <c r="CL71">
        <v>1391.38823</v>
      </c>
      <c r="CM71" t="s">
        <v>177</v>
      </c>
      <c r="CN71">
        <v>34</v>
      </c>
    </row>
    <row r="72" spans="1:92" x14ac:dyDescent="0.2">
      <c r="A72">
        <v>1306</v>
      </c>
      <c r="B72">
        <v>21500</v>
      </c>
      <c r="C72" t="s">
        <v>362</v>
      </c>
      <c r="D72" t="s">
        <v>174</v>
      </c>
      <c r="E72">
        <v>2017</v>
      </c>
      <c r="F72">
        <v>2648762</v>
      </c>
      <c r="G72">
        <v>2218423</v>
      </c>
      <c r="H72">
        <v>2947165</v>
      </c>
      <c r="I72">
        <v>1.1126575359999999</v>
      </c>
      <c r="J72">
        <v>2002</v>
      </c>
      <c r="K72">
        <v>2018</v>
      </c>
      <c r="L72">
        <v>1.1126575359999999</v>
      </c>
      <c r="Q72">
        <v>274541</v>
      </c>
      <c r="R72">
        <v>214927</v>
      </c>
      <c r="S72">
        <v>45215</v>
      </c>
      <c r="T72">
        <v>2100</v>
      </c>
      <c r="U72">
        <v>25158</v>
      </c>
      <c r="V72">
        <v>25565</v>
      </c>
      <c r="W72">
        <v>25217</v>
      </c>
      <c r="X72">
        <v>15807</v>
      </c>
      <c r="Y72">
        <v>261659</v>
      </c>
      <c r="Z72">
        <v>16</v>
      </c>
      <c r="AA72">
        <v>8.9</v>
      </c>
      <c r="AB72">
        <v>75.099999999999994</v>
      </c>
      <c r="AC72">
        <v>21.5</v>
      </c>
      <c r="AD72">
        <v>61.2</v>
      </c>
      <c r="AE72">
        <v>17.3</v>
      </c>
      <c r="AF72">
        <v>108458</v>
      </c>
      <c r="AG72">
        <v>12671</v>
      </c>
      <c r="AH72">
        <v>38221</v>
      </c>
      <c r="AI72">
        <v>39623</v>
      </c>
      <c r="AJ72">
        <v>13380</v>
      </c>
      <c r="AK72">
        <v>4563</v>
      </c>
      <c r="AL72">
        <v>11.68</v>
      </c>
      <c r="AM72">
        <v>50614</v>
      </c>
      <c r="AN72">
        <v>67811</v>
      </c>
      <c r="AO72">
        <v>36.1</v>
      </c>
      <c r="AP72">
        <v>44.6</v>
      </c>
      <c r="AQ72">
        <v>19.3</v>
      </c>
      <c r="AR72">
        <v>7562.83</v>
      </c>
      <c r="AS72">
        <v>123192</v>
      </c>
      <c r="AT72">
        <v>130754.83</v>
      </c>
      <c r="AU72">
        <v>5.78</v>
      </c>
      <c r="AV72">
        <v>94.22</v>
      </c>
      <c r="AW72">
        <v>2.64</v>
      </c>
      <c r="AX72">
        <v>7136</v>
      </c>
      <c r="AY72">
        <v>72700</v>
      </c>
      <c r="AZ72">
        <v>13.71</v>
      </c>
      <c r="BA72">
        <v>1.02</v>
      </c>
      <c r="BB72">
        <v>2015</v>
      </c>
      <c r="BC72" t="s">
        <v>363</v>
      </c>
      <c r="BD72">
        <v>1</v>
      </c>
      <c r="BE72">
        <v>2</v>
      </c>
      <c r="BF72">
        <v>6012216.5999999996</v>
      </c>
      <c r="BG72">
        <v>25661.16</v>
      </c>
      <c r="BH72">
        <v>26076.3</v>
      </c>
      <c r="BI72">
        <v>25721.34</v>
      </c>
      <c r="BJ72">
        <v>51626.28</v>
      </c>
      <c r="BK72">
        <v>69167.22</v>
      </c>
      <c r="BL72">
        <v>2.6928000000000001</v>
      </c>
      <c r="BM72">
        <v>0</v>
      </c>
      <c r="BN72">
        <v>0</v>
      </c>
      <c r="BO72">
        <v>0</v>
      </c>
      <c r="BR72">
        <v>0</v>
      </c>
      <c r="BT72">
        <v>0</v>
      </c>
      <c r="BU72">
        <v>0</v>
      </c>
      <c r="BV72">
        <v>0</v>
      </c>
      <c r="BW72">
        <v>1</v>
      </c>
      <c r="BX72">
        <v>1</v>
      </c>
      <c r="BY72" t="s">
        <v>176</v>
      </c>
      <c r="BZ72">
        <v>31</v>
      </c>
      <c r="CB72">
        <v>121253</v>
      </c>
      <c r="CC72">
        <v>78.599999999999994</v>
      </c>
      <c r="CD72">
        <v>11.7</v>
      </c>
      <c r="CE72">
        <v>1.9</v>
      </c>
      <c r="CF72">
        <v>3.5</v>
      </c>
      <c r="CG72">
        <v>0.3</v>
      </c>
      <c r="CH72">
        <v>0.7</v>
      </c>
      <c r="CI72">
        <v>3.4</v>
      </c>
      <c r="CK72">
        <v>1.1349106870000001</v>
      </c>
      <c r="CL72">
        <v>3129.2438990000001</v>
      </c>
      <c r="CM72" t="s">
        <v>177</v>
      </c>
      <c r="CN72">
        <v>31</v>
      </c>
    </row>
    <row r="73" spans="1:92" x14ac:dyDescent="0.2">
      <c r="A73">
        <v>1323</v>
      </c>
      <c r="B73">
        <v>21660</v>
      </c>
      <c r="C73" t="s">
        <v>364</v>
      </c>
      <c r="D73" t="s">
        <v>174</v>
      </c>
      <c r="E73">
        <v>2017</v>
      </c>
      <c r="F73">
        <v>10177606</v>
      </c>
      <c r="G73">
        <v>3720649</v>
      </c>
      <c r="H73">
        <v>7494017</v>
      </c>
      <c r="I73">
        <v>0.73632414099999999</v>
      </c>
      <c r="J73">
        <v>2002</v>
      </c>
      <c r="K73">
        <v>2018</v>
      </c>
      <c r="L73">
        <v>0.73632414099999999</v>
      </c>
      <c r="Q73">
        <v>374748</v>
      </c>
      <c r="R73">
        <v>173272</v>
      </c>
      <c r="S73">
        <v>176448</v>
      </c>
      <c r="T73">
        <v>3663</v>
      </c>
      <c r="U73">
        <v>24722</v>
      </c>
      <c r="V73">
        <v>24278</v>
      </c>
      <c r="W73">
        <v>25111</v>
      </c>
      <c r="X73">
        <v>26528</v>
      </c>
      <c r="Y73">
        <v>367554</v>
      </c>
      <c r="Z73">
        <v>16.8</v>
      </c>
      <c r="AA73">
        <v>9.1999999999999993</v>
      </c>
      <c r="AB73">
        <v>74</v>
      </c>
      <c r="AC73">
        <v>18.7</v>
      </c>
      <c r="AD73">
        <v>62.5</v>
      </c>
      <c r="AE73">
        <v>18.8</v>
      </c>
      <c r="AF73">
        <v>151675</v>
      </c>
      <c r="AG73">
        <v>12255</v>
      </c>
      <c r="AH73">
        <v>52162</v>
      </c>
      <c r="AI73">
        <v>52345</v>
      </c>
      <c r="AJ73">
        <v>24206</v>
      </c>
      <c r="AK73">
        <v>10707</v>
      </c>
      <c r="AL73">
        <v>8.08</v>
      </c>
      <c r="AM73">
        <v>50654</v>
      </c>
      <c r="AN73">
        <v>68593</v>
      </c>
      <c r="AO73">
        <v>36</v>
      </c>
      <c r="AP73">
        <v>44.6</v>
      </c>
      <c r="AQ73">
        <v>19.399999999999999</v>
      </c>
      <c r="AR73">
        <v>8117.5</v>
      </c>
      <c r="AS73">
        <v>174281.25</v>
      </c>
      <c r="AT73">
        <v>182398.75</v>
      </c>
      <c r="AU73">
        <v>4.45</v>
      </c>
      <c r="AV73">
        <v>95.55</v>
      </c>
      <c r="AW73">
        <v>2.95</v>
      </c>
      <c r="AX73">
        <v>7673.6</v>
      </c>
      <c r="AY73">
        <v>68140</v>
      </c>
      <c r="AZ73">
        <v>12.69</v>
      </c>
      <c r="BA73">
        <v>1.02</v>
      </c>
      <c r="BB73">
        <v>2018</v>
      </c>
      <c r="BC73" t="s">
        <v>365</v>
      </c>
      <c r="BD73">
        <v>0</v>
      </c>
      <c r="BE73">
        <v>0</v>
      </c>
      <c r="BF73">
        <v>45863384.039999999</v>
      </c>
      <c r="BG73">
        <v>25216.44</v>
      </c>
      <c r="BH73">
        <v>24763.56</v>
      </c>
      <c r="BI73">
        <v>25613.22</v>
      </c>
      <c r="BJ73">
        <v>51667.08</v>
      </c>
      <c r="BK73">
        <v>69964.86</v>
      </c>
      <c r="BL73">
        <v>3.0089999999999999</v>
      </c>
      <c r="BM73">
        <v>0</v>
      </c>
      <c r="BN73">
        <v>0</v>
      </c>
      <c r="BO73">
        <v>0</v>
      </c>
      <c r="BP73">
        <v>2018</v>
      </c>
      <c r="BR73">
        <v>0</v>
      </c>
      <c r="BS73" t="s">
        <v>366</v>
      </c>
      <c r="BT73">
        <v>0</v>
      </c>
      <c r="BU73">
        <v>0</v>
      </c>
      <c r="BV73">
        <v>0</v>
      </c>
      <c r="BW73">
        <v>1</v>
      </c>
      <c r="BX73">
        <v>1</v>
      </c>
      <c r="BY73" t="s">
        <v>176</v>
      </c>
      <c r="BZ73">
        <v>23</v>
      </c>
      <c r="CB73">
        <v>170454</v>
      </c>
      <c r="CC73">
        <v>71.5</v>
      </c>
      <c r="CD73">
        <v>10.3</v>
      </c>
      <c r="CE73">
        <v>3.6</v>
      </c>
      <c r="CF73">
        <v>4.8</v>
      </c>
      <c r="CG73">
        <v>2.8</v>
      </c>
      <c r="CH73">
        <v>0.6</v>
      </c>
      <c r="CI73">
        <v>6.3</v>
      </c>
      <c r="CK73">
        <v>0.751050624</v>
      </c>
      <c r="CL73">
        <v>2996.2412420000001</v>
      </c>
      <c r="CM73" t="s">
        <v>177</v>
      </c>
      <c r="CN73">
        <v>23</v>
      </c>
    </row>
    <row r="74" spans="1:92" x14ac:dyDescent="0.2">
      <c r="A74">
        <v>1340</v>
      </c>
      <c r="B74">
        <v>21780</v>
      </c>
      <c r="C74" t="s">
        <v>367</v>
      </c>
      <c r="D74" t="s">
        <v>174</v>
      </c>
      <c r="E74">
        <v>2017</v>
      </c>
      <c r="F74">
        <v>1494212</v>
      </c>
      <c r="G74">
        <v>1165586</v>
      </c>
      <c r="H74">
        <v>1341736</v>
      </c>
      <c r="I74">
        <v>0.89795557800000003</v>
      </c>
      <c r="J74">
        <v>2002</v>
      </c>
      <c r="K74">
        <v>2018</v>
      </c>
      <c r="L74">
        <v>0.89795557800000003</v>
      </c>
      <c r="Q74">
        <v>315669</v>
      </c>
      <c r="R74">
        <v>217682</v>
      </c>
      <c r="S74">
        <v>87342</v>
      </c>
      <c r="T74">
        <v>1606</v>
      </c>
      <c r="U74">
        <v>28214</v>
      </c>
      <c r="V74">
        <v>27259</v>
      </c>
      <c r="W74">
        <v>31200</v>
      </c>
      <c r="X74">
        <v>22452</v>
      </c>
      <c r="Y74">
        <v>305539</v>
      </c>
      <c r="Z74">
        <v>15</v>
      </c>
      <c r="AA74">
        <v>6.7</v>
      </c>
      <c r="AB74">
        <v>78.3</v>
      </c>
      <c r="AC74">
        <v>22.3</v>
      </c>
      <c r="AD74">
        <v>61.1</v>
      </c>
      <c r="AE74">
        <v>16.600000000000001</v>
      </c>
      <c r="AF74">
        <v>130667</v>
      </c>
      <c r="AG74">
        <v>7935</v>
      </c>
      <c r="AH74">
        <v>42538</v>
      </c>
      <c r="AI74">
        <v>48707</v>
      </c>
      <c r="AJ74">
        <v>22739</v>
      </c>
      <c r="AK74">
        <v>8748</v>
      </c>
      <c r="AL74">
        <v>6.07</v>
      </c>
      <c r="AM74">
        <v>51964</v>
      </c>
      <c r="AN74">
        <v>71523</v>
      </c>
      <c r="AO74">
        <v>34.6</v>
      </c>
      <c r="AP74">
        <v>43.3</v>
      </c>
      <c r="AQ74">
        <v>22.1</v>
      </c>
      <c r="AR74">
        <v>6330.25</v>
      </c>
      <c r="AS74">
        <v>179360.25</v>
      </c>
      <c r="AT74">
        <v>185690.5</v>
      </c>
      <c r="AU74">
        <v>3.41</v>
      </c>
      <c r="AV74">
        <v>96.59</v>
      </c>
      <c r="AW74">
        <v>2.41</v>
      </c>
      <c r="AX74">
        <v>4985.6000000000004</v>
      </c>
      <c r="AY74">
        <v>31177</v>
      </c>
      <c r="AZ74">
        <v>13.24</v>
      </c>
      <c r="BA74">
        <v>1.02</v>
      </c>
      <c r="BB74">
        <v>2017</v>
      </c>
      <c r="BC74" t="s">
        <v>368</v>
      </c>
      <c r="BD74">
        <v>1</v>
      </c>
      <c r="BE74">
        <v>0</v>
      </c>
      <c r="BF74">
        <v>2737141.44</v>
      </c>
      <c r="BG74">
        <v>28778.28</v>
      </c>
      <c r="BH74">
        <v>27804.18</v>
      </c>
      <c r="BI74">
        <v>31824</v>
      </c>
      <c r="BJ74">
        <v>53003.28</v>
      </c>
      <c r="BK74">
        <v>72953.460000000006</v>
      </c>
      <c r="BL74">
        <v>2.4582000000000002</v>
      </c>
      <c r="BM74">
        <v>0</v>
      </c>
      <c r="BN74">
        <v>0</v>
      </c>
      <c r="BO74">
        <v>0</v>
      </c>
      <c r="BP74">
        <v>2016</v>
      </c>
      <c r="BR74">
        <v>1</v>
      </c>
      <c r="BS74" t="s">
        <v>369</v>
      </c>
      <c r="BT74">
        <v>0</v>
      </c>
      <c r="BU74">
        <v>0</v>
      </c>
      <c r="BV74">
        <v>0</v>
      </c>
      <c r="BW74">
        <v>7</v>
      </c>
      <c r="BX74">
        <v>3</v>
      </c>
      <c r="BY74" t="s">
        <v>229</v>
      </c>
      <c r="BZ74">
        <v>34</v>
      </c>
      <c r="CB74">
        <v>148460</v>
      </c>
      <c r="CC74">
        <v>86.3</v>
      </c>
      <c r="CD74">
        <v>7.2</v>
      </c>
      <c r="CE74">
        <v>0.9</v>
      </c>
      <c r="CF74">
        <v>1.5</v>
      </c>
      <c r="CG74">
        <v>0.1</v>
      </c>
      <c r="CH74">
        <v>1.3</v>
      </c>
      <c r="CI74">
        <v>2.7</v>
      </c>
      <c r="CK74">
        <v>0.91591468899999995</v>
      </c>
      <c r="CL74">
        <v>1849.9400519999999</v>
      </c>
      <c r="CM74" t="s">
        <v>177</v>
      </c>
      <c r="CN74">
        <v>34</v>
      </c>
    </row>
    <row r="75" spans="1:92" x14ac:dyDescent="0.2">
      <c r="A75">
        <v>1357</v>
      </c>
      <c r="B75">
        <v>22020</v>
      </c>
      <c r="C75" t="s">
        <v>370</v>
      </c>
      <c r="D75" t="s">
        <v>174</v>
      </c>
      <c r="E75">
        <v>2017</v>
      </c>
      <c r="F75">
        <v>1873148</v>
      </c>
      <c r="G75">
        <v>1421910</v>
      </c>
      <c r="H75">
        <v>864714</v>
      </c>
      <c r="I75">
        <v>0.46163677400000003</v>
      </c>
      <c r="J75">
        <v>2002</v>
      </c>
      <c r="K75">
        <v>2018</v>
      </c>
      <c r="L75">
        <v>0.46163677400000003</v>
      </c>
      <c r="Q75">
        <v>241356</v>
      </c>
      <c r="R75">
        <v>122766</v>
      </c>
      <c r="S75">
        <v>101576</v>
      </c>
      <c r="T75">
        <v>2236</v>
      </c>
      <c r="U75">
        <v>34120</v>
      </c>
      <c r="V75">
        <v>36284</v>
      </c>
      <c r="W75">
        <v>32271</v>
      </c>
      <c r="X75">
        <v>34412</v>
      </c>
      <c r="Y75">
        <v>233116</v>
      </c>
      <c r="Z75">
        <v>9.6999999999999993</v>
      </c>
      <c r="AA75">
        <v>6</v>
      </c>
      <c r="AB75">
        <v>84.3</v>
      </c>
      <c r="AC75">
        <v>22.5</v>
      </c>
      <c r="AD75">
        <v>65.599999999999994</v>
      </c>
      <c r="AE75">
        <v>11.9</v>
      </c>
      <c r="AF75">
        <v>100721</v>
      </c>
      <c r="AG75">
        <v>5116</v>
      </c>
      <c r="AH75">
        <v>31185</v>
      </c>
      <c r="AI75">
        <v>41635</v>
      </c>
      <c r="AJ75">
        <v>14922</v>
      </c>
      <c r="AK75">
        <v>7863</v>
      </c>
      <c r="AL75">
        <v>5.08</v>
      </c>
      <c r="AM75">
        <v>63353</v>
      </c>
      <c r="AN75">
        <v>81787</v>
      </c>
      <c r="AO75">
        <v>25.1</v>
      </c>
      <c r="AP75">
        <v>48</v>
      </c>
      <c r="AQ75">
        <v>26.9</v>
      </c>
      <c r="AR75">
        <v>3281.83</v>
      </c>
      <c r="AS75">
        <v>134956.25</v>
      </c>
      <c r="AT75">
        <v>138238.07999999999</v>
      </c>
      <c r="AU75">
        <v>2.37</v>
      </c>
      <c r="AV75">
        <v>97.63</v>
      </c>
      <c r="AW75">
        <v>2.41</v>
      </c>
      <c r="AX75">
        <v>5939.2</v>
      </c>
      <c r="AY75">
        <v>50557</v>
      </c>
      <c r="AZ75">
        <v>12.52</v>
      </c>
      <c r="BA75">
        <v>1.02</v>
      </c>
      <c r="BB75">
        <v>2015</v>
      </c>
      <c r="BC75" t="s">
        <v>371</v>
      </c>
      <c r="BD75">
        <v>1</v>
      </c>
      <c r="BE75">
        <v>2</v>
      </c>
      <c r="BF75">
        <v>1764016.56</v>
      </c>
      <c r="BG75">
        <v>34802.400000000001</v>
      </c>
      <c r="BH75">
        <v>37009.68</v>
      </c>
      <c r="BI75">
        <v>32916.42</v>
      </c>
      <c r="BJ75">
        <v>64620.06</v>
      </c>
      <c r="BK75">
        <v>83422.740000000005</v>
      </c>
      <c r="BL75">
        <v>2.4582000000000002</v>
      </c>
      <c r="BM75">
        <v>11</v>
      </c>
      <c r="BN75">
        <v>0</v>
      </c>
      <c r="BO75">
        <v>0</v>
      </c>
      <c r="BP75">
        <v>2014</v>
      </c>
      <c r="BR75">
        <v>1</v>
      </c>
      <c r="BS75" t="s">
        <v>372</v>
      </c>
      <c r="BT75">
        <v>0</v>
      </c>
      <c r="BU75">
        <v>0</v>
      </c>
      <c r="BV75">
        <v>0</v>
      </c>
      <c r="BW75">
        <v>2</v>
      </c>
      <c r="BX75">
        <v>2</v>
      </c>
      <c r="BY75" t="s">
        <v>187</v>
      </c>
      <c r="BZ75">
        <v>31</v>
      </c>
      <c r="CB75">
        <v>141493</v>
      </c>
      <c r="CC75">
        <v>81.7</v>
      </c>
      <c r="CD75">
        <v>7.7</v>
      </c>
      <c r="CE75">
        <v>1</v>
      </c>
      <c r="CF75">
        <v>3.2</v>
      </c>
      <c r="CG75">
        <v>0.7</v>
      </c>
      <c r="CH75">
        <v>0.6</v>
      </c>
      <c r="CI75">
        <v>5.0999999999999996</v>
      </c>
      <c r="CK75">
        <v>0.47086950999999999</v>
      </c>
      <c r="CL75">
        <v>2657.7736380000001</v>
      </c>
      <c r="CM75" t="s">
        <v>177</v>
      </c>
      <c r="CN75">
        <v>31</v>
      </c>
    </row>
    <row r="76" spans="1:92" x14ac:dyDescent="0.2">
      <c r="A76">
        <v>1373</v>
      </c>
      <c r="B76">
        <v>22180</v>
      </c>
      <c r="C76" t="s">
        <v>373</v>
      </c>
      <c r="D76" t="s">
        <v>174</v>
      </c>
      <c r="E76">
        <v>2017</v>
      </c>
      <c r="F76">
        <v>1370127.8670000001</v>
      </c>
      <c r="G76">
        <v>1201188.797</v>
      </c>
      <c r="H76">
        <v>1149627.0630000001</v>
      </c>
      <c r="I76">
        <v>0.83906552899999998</v>
      </c>
      <c r="J76">
        <v>2003</v>
      </c>
      <c r="K76">
        <v>2018</v>
      </c>
      <c r="L76">
        <v>0.83906552899999998</v>
      </c>
      <c r="Q76">
        <v>386662</v>
      </c>
      <c r="R76">
        <v>173883</v>
      </c>
      <c r="S76">
        <v>173678</v>
      </c>
      <c r="T76">
        <v>15936</v>
      </c>
      <c r="U76">
        <v>24845</v>
      </c>
      <c r="V76">
        <v>21454</v>
      </c>
      <c r="W76">
        <v>27453</v>
      </c>
      <c r="X76">
        <v>23188</v>
      </c>
      <c r="Y76">
        <v>369935</v>
      </c>
      <c r="Z76">
        <v>18.2</v>
      </c>
      <c r="AA76">
        <v>11.7</v>
      </c>
      <c r="AB76">
        <v>70.2</v>
      </c>
      <c r="AC76">
        <v>25.1</v>
      </c>
      <c r="AD76">
        <v>63.4</v>
      </c>
      <c r="AE76">
        <v>11.5</v>
      </c>
      <c r="AF76">
        <v>143306</v>
      </c>
      <c r="AG76">
        <v>8659</v>
      </c>
      <c r="AH76">
        <v>54773</v>
      </c>
      <c r="AI76">
        <v>51559</v>
      </c>
      <c r="AJ76">
        <v>19451</v>
      </c>
      <c r="AK76">
        <v>8864</v>
      </c>
      <c r="AL76">
        <v>6.04</v>
      </c>
      <c r="AM76">
        <v>44757</v>
      </c>
      <c r="AN76">
        <v>57324</v>
      </c>
      <c r="AO76">
        <v>40.1</v>
      </c>
      <c r="AP76">
        <v>45.7</v>
      </c>
      <c r="AQ76">
        <v>14.2</v>
      </c>
      <c r="AR76">
        <v>8491.25</v>
      </c>
      <c r="AS76">
        <v>139038.57999999999</v>
      </c>
      <c r="AT76">
        <v>147529.82999999999</v>
      </c>
      <c r="AU76">
        <v>5.76</v>
      </c>
      <c r="AV76">
        <v>94.24</v>
      </c>
      <c r="AW76">
        <v>2.46</v>
      </c>
      <c r="AX76">
        <v>1299.2</v>
      </c>
      <c r="AY76">
        <v>5008</v>
      </c>
      <c r="AZ76">
        <v>13.3</v>
      </c>
      <c r="BA76">
        <v>1.02</v>
      </c>
      <c r="BB76">
        <v>2014</v>
      </c>
      <c r="BC76" t="s">
        <v>374</v>
      </c>
      <c r="BD76">
        <v>1</v>
      </c>
      <c r="BE76">
        <v>3</v>
      </c>
      <c r="BF76">
        <v>3517858.8139999998</v>
      </c>
      <c r="BG76">
        <v>25341.9</v>
      </c>
      <c r="BH76">
        <v>21883.08</v>
      </c>
      <c r="BI76">
        <v>28002.06</v>
      </c>
      <c r="BJ76">
        <v>45652.14</v>
      </c>
      <c r="BK76">
        <v>58470.48</v>
      </c>
      <c r="BL76">
        <v>2.5091999999999999</v>
      </c>
      <c r="BM76">
        <v>0</v>
      </c>
      <c r="BN76">
        <v>0</v>
      </c>
      <c r="BO76">
        <v>0</v>
      </c>
      <c r="BP76">
        <v>2018</v>
      </c>
      <c r="BR76">
        <v>0</v>
      </c>
      <c r="BS76" t="s">
        <v>375</v>
      </c>
      <c r="BT76">
        <v>0</v>
      </c>
      <c r="BU76">
        <v>0</v>
      </c>
      <c r="BV76">
        <v>0</v>
      </c>
      <c r="BW76">
        <v>4</v>
      </c>
      <c r="BX76">
        <v>3</v>
      </c>
      <c r="BY76" t="s">
        <v>206</v>
      </c>
      <c r="BZ76">
        <v>34</v>
      </c>
      <c r="CB76">
        <v>172952</v>
      </c>
      <c r="CC76">
        <v>78.7</v>
      </c>
      <c r="CD76">
        <v>8.1</v>
      </c>
      <c r="CE76">
        <v>0.9</v>
      </c>
      <c r="CF76">
        <v>6.1</v>
      </c>
      <c r="CG76">
        <v>0.2</v>
      </c>
      <c r="CH76">
        <v>1.6</v>
      </c>
      <c r="CI76">
        <v>4.4000000000000004</v>
      </c>
      <c r="CK76">
        <v>0.85584683900000003</v>
      </c>
      <c r="CL76">
        <v>1363.6080239999999</v>
      </c>
      <c r="CM76" t="s">
        <v>177</v>
      </c>
      <c r="CN76">
        <v>34</v>
      </c>
    </row>
    <row r="77" spans="1:92" x14ac:dyDescent="0.2">
      <c r="A77">
        <v>1390</v>
      </c>
      <c r="B77">
        <v>22380</v>
      </c>
      <c r="C77" t="s">
        <v>376</v>
      </c>
      <c r="D77" t="s">
        <v>174</v>
      </c>
      <c r="E77">
        <v>2017</v>
      </c>
      <c r="F77">
        <v>2215772</v>
      </c>
      <c r="G77">
        <v>934938</v>
      </c>
      <c r="H77">
        <v>1307869</v>
      </c>
      <c r="I77">
        <v>0.59025432200000005</v>
      </c>
      <c r="J77">
        <v>2002</v>
      </c>
      <c r="K77">
        <v>2018</v>
      </c>
      <c r="L77">
        <v>0.59025432200000005</v>
      </c>
      <c r="Q77">
        <v>140776</v>
      </c>
      <c r="R77">
        <v>73598</v>
      </c>
      <c r="S77">
        <v>59467</v>
      </c>
      <c r="T77">
        <v>1581</v>
      </c>
      <c r="U77">
        <v>24052</v>
      </c>
      <c r="V77">
        <v>18273</v>
      </c>
      <c r="W77">
        <v>30862</v>
      </c>
      <c r="X77">
        <v>31840</v>
      </c>
      <c r="Y77">
        <v>128286</v>
      </c>
      <c r="Z77">
        <v>19</v>
      </c>
      <c r="AA77">
        <v>9.6999999999999993</v>
      </c>
      <c r="AB77">
        <v>71.3</v>
      </c>
      <c r="AC77">
        <v>21</v>
      </c>
      <c r="AD77">
        <v>67.099999999999994</v>
      </c>
      <c r="AE77">
        <v>11.9</v>
      </c>
      <c r="AF77">
        <v>47977</v>
      </c>
      <c r="AG77">
        <v>1768</v>
      </c>
      <c r="AH77">
        <v>15510</v>
      </c>
      <c r="AI77">
        <v>19653</v>
      </c>
      <c r="AJ77">
        <v>7465</v>
      </c>
      <c r="AK77">
        <v>3581</v>
      </c>
      <c r="AL77">
        <v>3.69</v>
      </c>
      <c r="AM77">
        <v>54893</v>
      </c>
      <c r="AN77">
        <v>74035</v>
      </c>
      <c r="AO77">
        <v>33.5</v>
      </c>
      <c r="AP77">
        <v>46.1</v>
      </c>
      <c r="AQ77">
        <v>20.399999999999999</v>
      </c>
      <c r="AR77">
        <v>4186.42</v>
      </c>
      <c r="AS77">
        <v>71194.5</v>
      </c>
      <c r="AT77">
        <v>75380.92</v>
      </c>
      <c r="AU77">
        <v>5.56</v>
      </c>
      <c r="AV77">
        <v>94.44</v>
      </c>
      <c r="AW77">
        <v>2.95</v>
      </c>
      <c r="AX77">
        <v>1369.6</v>
      </c>
      <c r="AY77">
        <v>17038</v>
      </c>
      <c r="AZ77">
        <v>12.41</v>
      </c>
      <c r="BA77">
        <v>1.02</v>
      </c>
      <c r="BB77">
        <v>2014</v>
      </c>
      <c r="BC77" t="s">
        <v>377</v>
      </c>
      <c r="BD77">
        <v>1</v>
      </c>
      <c r="BE77">
        <v>3</v>
      </c>
      <c r="BF77">
        <v>4002079.14</v>
      </c>
      <c r="BG77">
        <v>24533.040000000001</v>
      </c>
      <c r="BH77">
        <v>18638.46</v>
      </c>
      <c r="BI77">
        <v>31479.24</v>
      </c>
      <c r="BJ77">
        <v>55990.86</v>
      </c>
      <c r="BK77">
        <v>75515.7</v>
      </c>
      <c r="BL77">
        <v>3.0089999999999999</v>
      </c>
      <c r="BM77">
        <v>0</v>
      </c>
      <c r="BN77">
        <v>1</v>
      </c>
      <c r="BO77">
        <v>0</v>
      </c>
      <c r="BP77">
        <v>2018</v>
      </c>
      <c r="BR77">
        <v>0</v>
      </c>
      <c r="BS77" t="s">
        <v>378</v>
      </c>
      <c r="BT77">
        <v>0</v>
      </c>
      <c r="BU77">
        <v>0</v>
      </c>
      <c r="BV77">
        <v>0</v>
      </c>
      <c r="BW77">
        <v>4</v>
      </c>
      <c r="BX77">
        <v>3</v>
      </c>
      <c r="BY77" t="s">
        <v>206</v>
      </c>
      <c r="BZ77">
        <v>33</v>
      </c>
      <c r="CB77">
        <v>65740</v>
      </c>
      <c r="CC77">
        <v>70.7</v>
      </c>
      <c r="CD77">
        <v>10.8</v>
      </c>
      <c r="CE77">
        <v>1</v>
      </c>
      <c r="CF77">
        <v>9.6999999999999993</v>
      </c>
      <c r="CG77">
        <v>1.6</v>
      </c>
      <c r="CH77">
        <v>0.7</v>
      </c>
      <c r="CI77">
        <v>5.4</v>
      </c>
      <c r="CK77">
        <v>0.60205940899999999</v>
      </c>
      <c r="CL77">
        <v>1831.7521280000001</v>
      </c>
      <c r="CM77" t="s">
        <v>177</v>
      </c>
      <c r="CN77">
        <v>33</v>
      </c>
    </row>
    <row r="78" spans="1:92" x14ac:dyDescent="0.2">
      <c r="A78">
        <v>1407</v>
      </c>
      <c r="B78">
        <v>22420</v>
      </c>
      <c r="C78" t="s">
        <v>379</v>
      </c>
      <c r="D78" t="s">
        <v>174</v>
      </c>
      <c r="E78">
        <v>2017</v>
      </c>
      <c r="F78">
        <v>4319388.7029999997</v>
      </c>
      <c r="G78">
        <v>3639193.8859999999</v>
      </c>
      <c r="H78">
        <v>5085320.0640000002</v>
      </c>
      <c r="I78">
        <v>1.177324018</v>
      </c>
      <c r="J78">
        <v>2002</v>
      </c>
      <c r="K78">
        <v>2018</v>
      </c>
      <c r="L78">
        <v>1.177324018</v>
      </c>
      <c r="Q78">
        <v>407385</v>
      </c>
      <c r="R78">
        <v>335871</v>
      </c>
      <c r="S78">
        <v>56601</v>
      </c>
      <c r="T78">
        <v>1762</v>
      </c>
      <c r="U78">
        <v>25441</v>
      </c>
      <c r="V78">
        <v>25306</v>
      </c>
      <c r="W78">
        <v>25958</v>
      </c>
      <c r="X78">
        <v>33225</v>
      </c>
      <c r="Y78">
        <v>402439</v>
      </c>
      <c r="Z78">
        <v>18.3</v>
      </c>
      <c r="AA78">
        <v>10.199999999999999</v>
      </c>
      <c r="AB78">
        <v>71.5</v>
      </c>
      <c r="AC78">
        <v>22.7</v>
      </c>
      <c r="AD78">
        <v>60.3</v>
      </c>
      <c r="AE78">
        <v>17</v>
      </c>
      <c r="AF78">
        <v>165719</v>
      </c>
      <c r="AG78">
        <v>15279</v>
      </c>
      <c r="AH78">
        <v>60663</v>
      </c>
      <c r="AI78">
        <v>59846</v>
      </c>
      <c r="AJ78">
        <v>21560</v>
      </c>
      <c r="AK78">
        <v>8371</v>
      </c>
      <c r="AL78">
        <v>9.2200000000000006</v>
      </c>
      <c r="AM78">
        <v>46298</v>
      </c>
      <c r="AN78">
        <v>63052</v>
      </c>
      <c r="AO78">
        <v>38</v>
      </c>
      <c r="AP78">
        <v>44.4</v>
      </c>
      <c r="AQ78">
        <v>17.600000000000001</v>
      </c>
      <c r="AR78">
        <v>10532.33</v>
      </c>
      <c r="AS78">
        <v>172577.25</v>
      </c>
      <c r="AT78">
        <v>183109.58</v>
      </c>
      <c r="AU78">
        <v>5.75</v>
      </c>
      <c r="AV78">
        <v>94.25</v>
      </c>
      <c r="AW78">
        <v>2.41</v>
      </c>
      <c r="AX78">
        <v>3539.2</v>
      </c>
      <c r="AY78">
        <v>18780</v>
      </c>
      <c r="AZ78">
        <v>19.21</v>
      </c>
      <c r="BA78">
        <v>1.02</v>
      </c>
      <c r="BB78">
        <v>2014</v>
      </c>
      <c r="BC78" t="s">
        <v>380</v>
      </c>
      <c r="BD78">
        <v>1</v>
      </c>
      <c r="BE78">
        <v>3</v>
      </c>
      <c r="BF78">
        <v>15561079.390000001</v>
      </c>
      <c r="BG78">
        <v>25949.82</v>
      </c>
      <c r="BH78">
        <v>25812.12</v>
      </c>
      <c r="BI78">
        <v>26477.16</v>
      </c>
      <c r="BJ78">
        <v>47223.96</v>
      </c>
      <c r="BK78">
        <v>64313.04</v>
      </c>
      <c r="BL78">
        <v>2.4582000000000002</v>
      </c>
      <c r="BM78">
        <v>0</v>
      </c>
      <c r="BN78">
        <v>0</v>
      </c>
      <c r="BO78">
        <v>0</v>
      </c>
      <c r="BP78">
        <v>2016</v>
      </c>
      <c r="BR78">
        <v>1</v>
      </c>
      <c r="BS78" t="s">
        <v>381</v>
      </c>
      <c r="BT78">
        <v>0</v>
      </c>
      <c r="BU78">
        <v>0</v>
      </c>
      <c r="BV78">
        <v>0</v>
      </c>
      <c r="BW78">
        <v>1</v>
      </c>
      <c r="BX78">
        <v>1</v>
      </c>
      <c r="BY78" t="s">
        <v>176</v>
      </c>
      <c r="BZ78">
        <v>33</v>
      </c>
      <c r="CB78">
        <v>168144</v>
      </c>
      <c r="CC78">
        <v>84.1</v>
      </c>
      <c r="CD78">
        <v>9.4</v>
      </c>
      <c r="CE78">
        <v>1.1000000000000001</v>
      </c>
      <c r="CF78">
        <v>1.1000000000000001</v>
      </c>
      <c r="CG78">
        <v>0</v>
      </c>
      <c r="CH78">
        <v>0.6</v>
      </c>
      <c r="CI78">
        <v>3.6</v>
      </c>
      <c r="CK78">
        <v>1.2008704990000001</v>
      </c>
      <c r="CL78">
        <v>1747.4775709999999</v>
      </c>
      <c r="CM78" t="s">
        <v>177</v>
      </c>
      <c r="CN78">
        <v>33</v>
      </c>
    </row>
    <row r="79" spans="1:92" x14ac:dyDescent="0.2">
      <c r="A79">
        <v>1424</v>
      </c>
      <c r="B79">
        <v>22660</v>
      </c>
      <c r="C79" t="s">
        <v>382</v>
      </c>
      <c r="D79" t="s">
        <v>174</v>
      </c>
      <c r="E79">
        <v>2017</v>
      </c>
      <c r="F79">
        <v>4126053.0150000001</v>
      </c>
      <c r="G79">
        <v>1537160.0060000001</v>
      </c>
      <c r="H79">
        <v>2292452.969</v>
      </c>
      <c r="I79">
        <v>0.55560434199999997</v>
      </c>
      <c r="J79">
        <v>2002</v>
      </c>
      <c r="K79">
        <v>2018</v>
      </c>
      <c r="L79">
        <v>0.55560434199999997</v>
      </c>
      <c r="Q79">
        <v>343976</v>
      </c>
      <c r="R79">
        <v>135893</v>
      </c>
      <c r="S79">
        <v>181767</v>
      </c>
      <c r="T79">
        <v>4662</v>
      </c>
      <c r="U79">
        <v>31970</v>
      </c>
      <c r="V79">
        <v>26148</v>
      </c>
      <c r="W79">
        <v>35383</v>
      </c>
      <c r="X79">
        <v>42521</v>
      </c>
      <c r="Y79">
        <v>333649</v>
      </c>
      <c r="Z79">
        <v>11.4</v>
      </c>
      <c r="AA79">
        <v>7.1</v>
      </c>
      <c r="AB79">
        <v>81.5</v>
      </c>
      <c r="AC79">
        <v>19.899999999999999</v>
      </c>
      <c r="AD79">
        <v>65</v>
      </c>
      <c r="AE79">
        <v>15.1</v>
      </c>
      <c r="AF79">
        <v>134709</v>
      </c>
      <c r="AG79">
        <v>6648</v>
      </c>
      <c r="AH79">
        <v>35479</v>
      </c>
      <c r="AI79">
        <v>54332</v>
      </c>
      <c r="AJ79">
        <v>24900</v>
      </c>
      <c r="AK79">
        <v>13350</v>
      </c>
      <c r="AL79">
        <v>4.9400000000000004</v>
      </c>
      <c r="AM79">
        <v>69102</v>
      </c>
      <c r="AN79">
        <v>89304</v>
      </c>
      <c r="AO79">
        <v>25.5</v>
      </c>
      <c r="AP79">
        <v>41.6</v>
      </c>
      <c r="AQ79">
        <v>32.9</v>
      </c>
      <c r="AR79">
        <v>4747</v>
      </c>
      <c r="AS79">
        <v>190336.92</v>
      </c>
      <c r="AT79">
        <v>195083.92</v>
      </c>
      <c r="AU79">
        <v>2.44</v>
      </c>
      <c r="AV79">
        <v>97.56</v>
      </c>
      <c r="AW79">
        <v>2.5</v>
      </c>
      <c r="AX79">
        <v>5465.6</v>
      </c>
      <c r="AY79">
        <v>48045</v>
      </c>
      <c r="AZ79">
        <v>12.78</v>
      </c>
      <c r="BA79">
        <v>1.02</v>
      </c>
      <c r="BB79">
        <v>2014</v>
      </c>
      <c r="BC79" t="s">
        <v>383</v>
      </c>
      <c r="BD79">
        <v>1</v>
      </c>
      <c r="BE79">
        <v>3</v>
      </c>
      <c r="BF79">
        <v>16522128.630000001</v>
      </c>
      <c r="BG79">
        <v>32609.4</v>
      </c>
      <c r="BH79">
        <v>26670.959999999999</v>
      </c>
      <c r="BI79">
        <v>36090.660000000003</v>
      </c>
      <c r="BJ79">
        <v>70484.039999999994</v>
      </c>
      <c r="BK79">
        <v>91090.08</v>
      </c>
      <c r="BL79">
        <v>2.5499999999999998</v>
      </c>
      <c r="BM79">
        <v>20</v>
      </c>
      <c r="BN79">
        <v>0</v>
      </c>
      <c r="BO79">
        <v>0</v>
      </c>
      <c r="BP79">
        <v>2018</v>
      </c>
      <c r="BR79">
        <v>0</v>
      </c>
      <c r="BS79" t="s">
        <v>384</v>
      </c>
      <c r="BT79">
        <v>0</v>
      </c>
      <c r="BU79">
        <v>0</v>
      </c>
      <c r="BV79">
        <v>0</v>
      </c>
      <c r="BW79">
        <v>3</v>
      </c>
      <c r="BX79">
        <v>3</v>
      </c>
      <c r="BY79" t="s">
        <v>202</v>
      </c>
      <c r="BZ79">
        <v>31</v>
      </c>
      <c r="CB79">
        <v>176202</v>
      </c>
      <c r="CC79">
        <v>74.599999999999994</v>
      </c>
      <c r="CD79">
        <v>8</v>
      </c>
      <c r="CE79">
        <v>1.4</v>
      </c>
      <c r="CF79">
        <v>2</v>
      </c>
      <c r="CG79">
        <v>2.9</v>
      </c>
      <c r="CH79">
        <v>1.9</v>
      </c>
      <c r="CI79">
        <v>9.1999999999999993</v>
      </c>
      <c r="CK79">
        <v>0.56671642899999997</v>
      </c>
      <c r="CL79">
        <v>2902.5378999999998</v>
      </c>
      <c r="CM79" t="s">
        <v>177</v>
      </c>
      <c r="CN79">
        <v>31</v>
      </c>
    </row>
    <row r="80" spans="1:92" x14ac:dyDescent="0.2">
      <c r="A80">
        <v>1441</v>
      </c>
      <c r="B80">
        <v>23060</v>
      </c>
      <c r="C80" t="s">
        <v>385</v>
      </c>
      <c r="D80" t="s">
        <v>174</v>
      </c>
      <c r="E80">
        <v>2017</v>
      </c>
      <c r="F80">
        <v>1696829</v>
      </c>
      <c r="G80">
        <v>1435808</v>
      </c>
      <c r="H80">
        <v>1521133</v>
      </c>
      <c r="I80">
        <v>0.896456272</v>
      </c>
      <c r="J80">
        <v>2002</v>
      </c>
      <c r="K80">
        <v>2018</v>
      </c>
      <c r="L80">
        <v>0.896456272</v>
      </c>
      <c r="Q80">
        <v>434617</v>
      </c>
      <c r="R80">
        <v>306509</v>
      </c>
      <c r="S80">
        <v>99527</v>
      </c>
      <c r="T80">
        <v>3164</v>
      </c>
      <c r="U80">
        <v>28989</v>
      </c>
      <c r="V80">
        <v>30234</v>
      </c>
      <c r="W80">
        <v>28472</v>
      </c>
      <c r="X80">
        <v>17464</v>
      </c>
      <c r="Y80">
        <v>427553</v>
      </c>
      <c r="Z80">
        <v>12.3</v>
      </c>
      <c r="AA80">
        <v>9.8000000000000007</v>
      </c>
      <c r="AB80">
        <v>77.900000000000006</v>
      </c>
      <c r="AC80">
        <v>25.6</v>
      </c>
      <c r="AD80">
        <v>59.8</v>
      </c>
      <c r="AE80">
        <v>14.6</v>
      </c>
      <c r="AF80">
        <v>168359</v>
      </c>
      <c r="AG80">
        <v>8332</v>
      </c>
      <c r="AH80">
        <v>55130</v>
      </c>
      <c r="AI80">
        <v>67560</v>
      </c>
      <c r="AJ80">
        <v>25245</v>
      </c>
      <c r="AK80">
        <v>12092</v>
      </c>
      <c r="AL80">
        <v>4.95</v>
      </c>
      <c r="AM80">
        <v>52908</v>
      </c>
      <c r="AN80">
        <v>67732</v>
      </c>
      <c r="AO80">
        <v>31</v>
      </c>
      <c r="AP80">
        <v>50.3</v>
      </c>
      <c r="AQ80">
        <v>18.7</v>
      </c>
      <c r="AR80">
        <v>6908.92</v>
      </c>
      <c r="AS80">
        <v>205197.75</v>
      </c>
      <c r="AT80">
        <v>212106.67</v>
      </c>
      <c r="AU80">
        <v>3.26</v>
      </c>
      <c r="AV80">
        <v>96.74</v>
      </c>
      <c r="AW80">
        <v>2.41</v>
      </c>
      <c r="AX80">
        <v>5920</v>
      </c>
      <c r="AY80">
        <v>43768</v>
      </c>
      <c r="AZ80">
        <v>13.91</v>
      </c>
      <c r="BA80">
        <v>1.02</v>
      </c>
      <c r="BB80">
        <v>2015</v>
      </c>
      <c r="BC80" t="s">
        <v>386</v>
      </c>
      <c r="BD80">
        <v>1</v>
      </c>
      <c r="BE80">
        <v>2</v>
      </c>
      <c r="BF80">
        <v>3103111.32</v>
      </c>
      <c r="BG80">
        <v>29568.78</v>
      </c>
      <c r="BH80">
        <v>30838.68</v>
      </c>
      <c r="BI80">
        <v>29041.439999999999</v>
      </c>
      <c r="BJ80">
        <v>53966.16</v>
      </c>
      <c r="BK80">
        <v>69086.64</v>
      </c>
      <c r="BL80">
        <v>2.4582000000000002</v>
      </c>
      <c r="BM80">
        <v>6</v>
      </c>
      <c r="BN80">
        <v>0</v>
      </c>
      <c r="BO80">
        <v>0</v>
      </c>
      <c r="BP80">
        <v>2016</v>
      </c>
      <c r="BR80">
        <v>1</v>
      </c>
      <c r="BS80" t="s">
        <v>387</v>
      </c>
      <c r="BT80">
        <v>0</v>
      </c>
      <c r="BU80">
        <v>0</v>
      </c>
      <c r="BV80">
        <v>0</v>
      </c>
      <c r="BW80">
        <v>7</v>
      </c>
      <c r="BX80">
        <v>3</v>
      </c>
      <c r="BY80" t="s">
        <v>229</v>
      </c>
      <c r="BZ80">
        <v>32</v>
      </c>
      <c r="CB80">
        <v>207885</v>
      </c>
      <c r="CC80">
        <v>84.9</v>
      </c>
      <c r="CD80">
        <v>8.4</v>
      </c>
      <c r="CE80">
        <v>0.5</v>
      </c>
      <c r="CF80">
        <v>1.2</v>
      </c>
      <c r="CG80">
        <v>0.3</v>
      </c>
      <c r="CH80">
        <v>0.7</v>
      </c>
      <c r="CI80">
        <v>3.9</v>
      </c>
      <c r="CK80">
        <v>0.91438539799999996</v>
      </c>
      <c r="CL80">
        <v>2174.2444409999998</v>
      </c>
      <c r="CM80" t="s">
        <v>177</v>
      </c>
      <c r="CN80">
        <v>32</v>
      </c>
    </row>
    <row r="81" spans="1:92" x14ac:dyDescent="0.2">
      <c r="A81">
        <v>1458</v>
      </c>
      <c r="B81">
        <v>23420</v>
      </c>
      <c r="C81" t="s">
        <v>388</v>
      </c>
      <c r="D81" t="s">
        <v>174</v>
      </c>
      <c r="E81">
        <v>2017</v>
      </c>
      <c r="F81">
        <v>9592619</v>
      </c>
      <c r="G81">
        <v>4125019</v>
      </c>
      <c r="H81">
        <v>7640262</v>
      </c>
      <c r="I81">
        <v>0.79647299699999996</v>
      </c>
      <c r="J81">
        <v>2002</v>
      </c>
      <c r="K81">
        <v>2018</v>
      </c>
      <c r="L81">
        <v>0.79647299699999996</v>
      </c>
      <c r="Q81">
        <v>989255</v>
      </c>
      <c r="R81">
        <v>666160</v>
      </c>
      <c r="S81">
        <v>112016</v>
      </c>
      <c r="T81">
        <v>7634</v>
      </c>
      <c r="U81">
        <v>23903</v>
      </c>
      <c r="V81">
        <v>25324</v>
      </c>
      <c r="W81">
        <v>30371</v>
      </c>
      <c r="X81">
        <v>27160</v>
      </c>
      <c r="Y81">
        <v>972580</v>
      </c>
      <c r="Z81">
        <v>21.1</v>
      </c>
      <c r="AA81">
        <v>13.2</v>
      </c>
      <c r="AB81">
        <v>65.7</v>
      </c>
      <c r="AC81">
        <v>28.5</v>
      </c>
      <c r="AD81">
        <v>59.5</v>
      </c>
      <c r="AE81">
        <v>12</v>
      </c>
      <c r="AF81">
        <v>305819</v>
      </c>
      <c r="AG81">
        <v>23918</v>
      </c>
      <c r="AH81">
        <v>100816</v>
      </c>
      <c r="AI81">
        <v>111358</v>
      </c>
      <c r="AJ81">
        <v>46283</v>
      </c>
      <c r="AK81">
        <v>23444</v>
      </c>
      <c r="AL81">
        <v>7.82</v>
      </c>
      <c r="AM81">
        <v>51800</v>
      </c>
      <c r="AN81">
        <v>73235</v>
      </c>
      <c r="AO81">
        <v>35.200000000000003</v>
      </c>
      <c r="AP81">
        <v>42.4</v>
      </c>
      <c r="AQ81">
        <v>22.4</v>
      </c>
      <c r="AR81">
        <v>38070.33</v>
      </c>
      <c r="AS81">
        <v>411524.67</v>
      </c>
      <c r="AT81">
        <v>449595</v>
      </c>
      <c r="AU81">
        <v>8.4700000000000006</v>
      </c>
      <c r="AV81">
        <v>91.53</v>
      </c>
      <c r="AW81">
        <v>2.95</v>
      </c>
      <c r="AX81">
        <v>36076.800000000003</v>
      </c>
      <c r="AY81">
        <v>382329</v>
      </c>
      <c r="AZ81">
        <v>11.56</v>
      </c>
      <c r="BA81">
        <v>1.02</v>
      </c>
      <c r="BB81">
        <v>2014</v>
      </c>
      <c r="BC81" t="s">
        <v>389</v>
      </c>
      <c r="BD81">
        <v>1</v>
      </c>
      <c r="BE81">
        <v>3</v>
      </c>
      <c r="BF81">
        <v>15586134.48</v>
      </c>
      <c r="BG81">
        <v>24381.06</v>
      </c>
      <c r="BH81">
        <v>25830.48</v>
      </c>
      <c r="BI81">
        <v>30978.42</v>
      </c>
      <c r="BJ81">
        <v>52836</v>
      </c>
      <c r="BK81">
        <v>74699.7</v>
      </c>
      <c r="BL81">
        <v>3.0089999999999999</v>
      </c>
      <c r="BM81">
        <v>0</v>
      </c>
      <c r="BN81">
        <v>0</v>
      </c>
      <c r="BO81">
        <v>0</v>
      </c>
      <c r="BR81">
        <v>0</v>
      </c>
      <c r="BT81">
        <v>0</v>
      </c>
      <c r="BU81">
        <v>0</v>
      </c>
      <c r="BV81">
        <v>0</v>
      </c>
      <c r="BW81">
        <v>1</v>
      </c>
      <c r="BX81">
        <v>1</v>
      </c>
      <c r="BY81" t="s">
        <v>176</v>
      </c>
      <c r="BZ81">
        <v>22</v>
      </c>
      <c r="CB81">
        <v>398832</v>
      </c>
      <c r="CC81">
        <v>80.900000000000006</v>
      </c>
      <c r="CD81">
        <v>10.7</v>
      </c>
      <c r="CE81">
        <v>1.2</v>
      </c>
      <c r="CF81">
        <v>1.4</v>
      </c>
      <c r="CG81">
        <v>0.3</v>
      </c>
      <c r="CH81">
        <v>1.4</v>
      </c>
      <c r="CI81">
        <v>4.0999999999999996</v>
      </c>
      <c r="CK81">
        <v>0.81240245700000002</v>
      </c>
      <c r="CL81">
        <v>4284.6416040000004</v>
      </c>
      <c r="CM81" t="s">
        <v>177</v>
      </c>
      <c r="CN81">
        <v>22</v>
      </c>
    </row>
    <row r="82" spans="1:92" x14ac:dyDescent="0.2">
      <c r="A82">
        <v>1473</v>
      </c>
      <c r="B82">
        <v>23540</v>
      </c>
      <c r="C82" t="s">
        <v>390</v>
      </c>
      <c r="D82" t="s">
        <v>174</v>
      </c>
      <c r="E82">
        <v>2017</v>
      </c>
      <c r="F82">
        <v>9362025</v>
      </c>
      <c r="G82">
        <v>3694424</v>
      </c>
      <c r="H82">
        <v>14533622</v>
      </c>
      <c r="I82">
        <v>1.5524015369999999</v>
      </c>
      <c r="J82">
        <v>2004</v>
      </c>
      <c r="K82">
        <v>2018</v>
      </c>
      <c r="L82">
        <v>1.5524015369999999</v>
      </c>
      <c r="Q82">
        <v>285374</v>
      </c>
      <c r="R82">
        <v>154932</v>
      </c>
      <c r="S82">
        <v>97017</v>
      </c>
      <c r="T82">
        <v>6558</v>
      </c>
      <c r="U82">
        <v>23467</v>
      </c>
      <c r="V82">
        <v>21127</v>
      </c>
      <c r="W82">
        <v>26740</v>
      </c>
      <c r="X82">
        <v>30444</v>
      </c>
      <c r="Y82">
        <v>271152</v>
      </c>
      <c r="Z82">
        <v>21.2</v>
      </c>
      <c r="AA82">
        <v>9.8000000000000007</v>
      </c>
      <c r="AB82">
        <v>69</v>
      </c>
      <c r="AC82">
        <v>18.100000000000001</v>
      </c>
      <c r="AD82">
        <v>67.7</v>
      </c>
      <c r="AE82">
        <v>14.2</v>
      </c>
      <c r="AF82">
        <v>104101</v>
      </c>
      <c r="AG82">
        <v>7604</v>
      </c>
      <c r="AH82">
        <v>47818</v>
      </c>
      <c r="AI82">
        <v>34356</v>
      </c>
      <c r="AJ82">
        <v>10619</v>
      </c>
      <c r="AK82">
        <v>3704</v>
      </c>
      <c r="AL82">
        <v>7.3</v>
      </c>
      <c r="AM82">
        <v>44548</v>
      </c>
      <c r="AN82">
        <v>65397</v>
      </c>
      <c r="AO82">
        <v>40.6</v>
      </c>
      <c r="AP82">
        <v>42.2</v>
      </c>
      <c r="AQ82">
        <v>17.2</v>
      </c>
      <c r="AR82">
        <v>5321.5</v>
      </c>
      <c r="AS82">
        <v>137530.67000000001</v>
      </c>
      <c r="AT82">
        <v>142852.17000000001</v>
      </c>
      <c r="AU82">
        <v>3.73</v>
      </c>
      <c r="AV82">
        <v>96.27</v>
      </c>
      <c r="AW82">
        <v>2.46</v>
      </c>
      <c r="AX82">
        <v>5740.8</v>
      </c>
      <c r="AY82">
        <v>52956</v>
      </c>
      <c r="AZ82">
        <v>12.06</v>
      </c>
      <c r="BA82">
        <v>1.02</v>
      </c>
      <c r="BB82">
        <v>2014</v>
      </c>
      <c r="BC82" t="s">
        <v>391</v>
      </c>
      <c r="BD82">
        <v>1</v>
      </c>
      <c r="BE82">
        <v>3</v>
      </c>
      <c r="BF82">
        <v>44472883.32</v>
      </c>
      <c r="BG82">
        <v>23936.34</v>
      </c>
      <c r="BH82">
        <v>21549.54</v>
      </c>
      <c r="BI82">
        <v>27274.799999999999</v>
      </c>
      <c r="BJ82">
        <v>45438.96</v>
      </c>
      <c r="BK82">
        <v>66704.94</v>
      </c>
      <c r="BL82">
        <v>2.5091999999999999</v>
      </c>
      <c r="BM82">
        <v>4</v>
      </c>
      <c r="BN82">
        <v>0</v>
      </c>
      <c r="BO82">
        <v>0</v>
      </c>
      <c r="BP82">
        <v>2016</v>
      </c>
      <c r="BR82">
        <v>1</v>
      </c>
      <c r="BS82" t="s">
        <v>392</v>
      </c>
      <c r="BT82">
        <v>0</v>
      </c>
      <c r="BU82">
        <v>0</v>
      </c>
      <c r="BV82">
        <v>0</v>
      </c>
      <c r="BW82">
        <v>7</v>
      </c>
      <c r="BX82">
        <v>3</v>
      </c>
      <c r="BY82" t="s">
        <v>229</v>
      </c>
      <c r="BZ82">
        <v>31</v>
      </c>
      <c r="CB82">
        <v>131263</v>
      </c>
      <c r="CC82">
        <v>73.5</v>
      </c>
      <c r="CD82">
        <v>10</v>
      </c>
      <c r="CE82">
        <v>3.9</v>
      </c>
      <c r="CF82">
        <v>3.5</v>
      </c>
      <c r="CG82">
        <v>2.5</v>
      </c>
      <c r="CH82">
        <v>1.7</v>
      </c>
      <c r="CI82">
        <v>5</v>
      </c>
      <c r="CK82">
        <v>1.583449568</v>
      </c>
      <c r="CL82">
        <v>2081.5963780000002</v>
      </c>
      <c r="CM82" t="s">
        <v>177</v>
      </c>
      <c r="CN82">
        <v>31</v>
      </c>
    </row>
    <row r="83" spans="1:92" x14ac:dyDescent="0.2">
      <c r="A83">
        <v>1490</v>
      </c>
      <c r="B83">
        <v>24340</v>
      </c>
      <c r="C83" t="s">
        <v>393</v>
      </c>
      <c r="D83" t="s">
        <v>174</v>
      </c>
      <c r="E83">
        <v>2017</v>
      </c>
      <c r="F83">
        <v>8973507.909</v>
      </c>
      <c r="G83">
        <v>4791291.324</v>
      </c>
      <c r="H83">
        <v>8022636.2379999999</v>
      </c>
      <c r="I83">
        <v>0.89403567900000003</v>
      </c>
      <c r="J83">
        <v>2002</v>
      </c>
      <c r="K83">
        <v>2018</v>
      </c>
      <c r="L83">
        <v>0.89403567900000003</v>
      </c>
      <c r="Q83">
        <v>1059113</v>
      </c>
      <c r="R83">
        <v>820127</v>
      </c>
      <c r="S83">
        <v>156790</v>
      </c>
      <c r="T83">
        <v>8229</v>
      </c>
      <c r="U83">
        <v>29794</v>
      </c>
      <c r="V83">
        <v>29752</v>
      </c>
      <c r="W83">
        <v>31912</v>
      </c>
      <c r="X83">
        <v>32775</v>
      </c>
      <c r="Y83">
        <v>1033199</v>
      </c>
      <c r="Z83">
        <v>10</v>
      </c>
      <c r="AA83">
        <v>8.4</v>
      </c>
      <c r="AB83">
        <v>81.599999999999994</v>
      </c>
      <c r="AC83">
        <v>24.1</v>
      </c>
      <c r="AD83">
        <v>61.9</v>
      </c>
      <c r="AE83">
        <v>14</v>
      </c>
      <c r="AF83">
        <v>394268</v>
      </c>
      <c r="AG83">
        <v>22098</v>
      </c>
      <c r="AH83">
        <v>118021</v>
      </c>
      <c r="AI83">
        <v>164909</v>
      </c>
      <c r="AJ83">
        <v>62271</v>
      </c>
      <c r="AK83">
        <v>26969</v>
      </c>
      <c r="AL83">
        <v>5.6</v>
      </c>
      <c r="AM83">
        <v>61298</v>
      </c>
      <c r="AN83">
        <v>79512</v>
      </c>
      <c r="AO83">
        <v>26.2</v>
      </c>
      <c r="AP83">
        <v>48.1</v>
      </c>
      <c r="AQ83">
        <v>25.7</v>
      </c>
      <c r="AR83">
        <v>16184.92</v>
      </c>
      <c r="AS83">
        <v>423405</v>
      </c>
      <c r="AT83">
        <v>439589.92</v>
      </c>
      <c r="AU83">
        <v>3.68</v>
      </c>
      <c r="AV83">
        <v>96.32</v>
      </c>
      <c r="AW83">
        <v>2.41</v>
      </c>
      <c r="AX83">
        <v>18720</v>
      </c>
      <c r="AY83">
        <v>169368</v>
      </c>
      <c r="AZ83">
        <v>12.45</v>
      </c>
      <c r="BA83">
        <v>1.02</v>
      </c>
      <c r="BB83">
        <v>2014</v>
      </c>
      <c r="BC83" t="s">
        <v>394</v>
      </c>
      <c r="BD83">
        <v>1</v>
      </c>
      <c r="BE83">
        <v>3</v>
      </c>
      <c r="BF83">
        <v>40915444.810000002</v>
      </c>
      <c r="BG83">
        <v>30389.88</v>
      </c>
      <c r="BH83">
        <v>30347.040000000001</v>
      </c>
      <c r="BI83">
        <v>32550.240000000002</v>
      </c>
      <c r="BJ83">
        <v>62523.96</v>
      </c>
      <c r="BK83">
        <v>81102.240000000005</v>
      </c>
      <c r="BL83">
        <v>2.4582000000000002</v>
      </c>
      <c r="BM83">
        <v>0</v>
      </c>
      <c r="BN83">
        <v>0</v>
      </c>
      <c r="BO83">
        <v>0</v>
      </c>
      <c r="BP83">
        <v>2018</v>
      </c>
      <c r="BR83">
        <v>0</v>
      </c>
      <c r="BS83" t="s">
        <v>395</v>
      </c>
      <c r="BT83">
        <v>0</v>
      </c>
      <c r="BU83">
        <v>0</v>
      </c>
      <c r="BV83">
        <v>0</v>
      </c>
      <c r="BW83">
        <v>3</v>
      </c>
      <c r="BX83">
        <v>3</v>
      </c>
      <c r="BY83" t="s">
        <v>202</v>
      </c>
      <c r="BZ83">
        <v>23</v>
      </c>
      <c r="CB83">
        <v>534663</v>
      </c>
      <c r="CC83">
        <v>81.599999999999994</v>
      </c>
      <c r="CD83">
        <v>9.9</v>
      </c>
      <c r="CE83">
        <v>1.2</v>
      </c>
      <c r="CF83">
        <v>1.8</v>
      </c>
      <c r="CG83">
        <v>0.5</v>
      </c>
      <c r="CH83">
        <v>0.6</v>
      </c>
      <c r="CI83">
        <v>4.4000000000000004</v>
      </c>
      <c r="CK83">
        <v>0.91191639300000005</v>
      </c>
      <c r="CL83">
        <v>2322.4975760000002</v>
      </c>
      <c r="CM83" t="s">
        <v>177</v>
      </c>
      <c r="CN83">
        <v>23</v>
      </c>
    </row>
    <row r="84" spans="1:92" x14ac:dyDescent="0.2">
      <c r="A84">
        <v>1503</v>
      </c>
      <c r="B84">
        <v>24500</v>
      </c>
      <c r="C84" t="s">
        <v>396</v>
      </c>
      <c r="D84" t="s">
        <v>174</v>
      </c>
      <c r="E84">
        <v>2017</v>
      </c>
      <c r="F84">
        <v>405625</v>
      </c>
      <c r="G84">
        <v>423165</v>
      </c>
      <c r="H84">
        <v>222101</v>
      </c>
      <c r="I84">
        <v>0.54755254200000003</v>
      </c>
      <c r="J84">
        <v>2006</v>
      </c>
      <c r="K84">
        <v>2018</v>
      </c>
      <c r="L84">
        <v>0.54755254200000003</v>
      </c>
      <c r="Q84">
        <v>81654</v>
      </c>
      <c r="R84">
        <v>47516</v>
      </c>
      <c r="S84">
        <v>29583</v>
      </c>
      <c r="T84">
        <v>1912</v>
      </c>
      <c r="U84">
        <v>27180</v>
      </c>
      <c r="V84">
        <v>28666</v>
      </c>
      <c r="W84">
        <v>26141</v>
      </c>
      <c r="X84">
        <v>24921</v>
      </c>
      <c r="Y84">
        <v>79473</v>
      </c>
      <c r="Z84">
        <v>10.3</v>
      </c>
      <c r="AA84">
        <v>9.9</v>
      </c>
      <c r="AB84">
        <v>79.8</v>
      </c>
      <c r="AC84">
        <v>22.3</v>
      </c>
      <c r="AD84">
        <v>59.2</v>
      </c>
      <c r="AE84">
        <v>18.5</v>
      </c>
      <c r="AF84">
        <v>33346</v>
      </c>
      <c r="AG84">
        <v>2879</v>
      </c>
      <c r="AH84">
        <v>10206</v>
      </c>
      <c r="AI84">
        <v>12252</v>
      </c>
      <c r="AJ84">
        <v>6171</v>
      </c>
      <c r="AK84">
        <v>1838</v>
      </c>
      <c r="AL84">
        <v>8.6300000000000008</v>
      </c>
      <c r="AM84">
        <v>47713</v>
      </c>
      <c r="AN84">
        <v>69810</v>
      </c>
      <c r="AO84">
        <v>36.5</v>
      </c>
      <c r="AP84">
        <v>45.8</v>
      </c>
      <c r="AQ84">
        <v>17.7</v>
      </c>
      <c r="AR84">
        <v>1429.42</v>
      </c>
      <c r="AS84">
        <v>36457.08</v>
      </c>
      <c r="AT84">
        <v>37886.5</v>
      </c>
      <c r="AU84">
        <v>3.77</v>
      </c>
      <c r="AV84">
        <v>96.23</v>
      </c>
      <c r="AW84">
        <v>2.5</v>
      </c>
      <c r="AX84">
        <v>1568</v>
      </c>
      <c r="AY84">
        <v>9868</v>
      </c>
      <c r="AZ84">
        <v>12.8</v>
      </c>
      <c r="BA84">
        <v>1.02</v>
      </c>
      <c r="BB84">
        <v>2016</v>
      </c>
      <c r="BC84" t="s">
        <v>397</v>
      </c>
      <c r="BD84">
        <v>1</v>
      </c>
      <c r="BE84">
        <v>1</v>
      </c>
      <c r="BF84">
        <v>679629.06</v>
      </c>
      <c r="BG84">
        <v>27723.599999999999</v>
      </c>
      <c r="BH84">
        <v>29239.32</v>
      </c>
      <c r="BI84">
        <v>26663.82</v>
      </c>
      <c r="BJ84">
        <v>48667.26</v>
      </c>
      <c r="BK84">
        <v>71206.2</v>
      </c>
      <c r="BL84">
        <v>2.5499999999999998</v>
      </c>
      <c r="BM84">
        <v>0</v>
      </c>
      <c r="BN84">
        <v>0</v>
      </c>
      <c r="BO84">
        <v>0</v>
      </c>
      <c r="BR84">
        <v>0</v>
      </c>
      <c r="BT84">
        <v>0</v>
      </c>
      <c r="BU84">
        <v>0</v>
      </c>
      <c r="BV84">
        <v>0</v>
      </c>
      <c r="BW84">
        <v>7</v>
      </c>
      <c r="BX84">
        <v>3</v>
      </c>
      <c r="BY84" t="s">
        <v>229</v>
      </c>
      <c r="BZ84">
        <v>32</v>
      </c>
      <c r="CB84">
        <v>38236</v>
      </c>
      <c r="CC84">
        <v>77.900000000000006</v>
      </c>
      <c r="CD84">
        <v>10.9</v>
      </c>
      <c r="CE84">
        <v>0.3</v>
      </c>
      <c r="CF84">
        <v>4.3</v>
      </c>
      <c r="CG84">
        <v>0.5</v>
      </c>
      <c r="CH84">
        <v>0.7</v>
      </c>
      <c r="CI84">
        <v>5.4</v>
      </c>
      <c r="CK84">
        <v>0.55850359299999996</v>
      </c>
      <c r="CL84">
        <v>1858.785034</v>
      </c>
      <c r="CM84" t="s">
        <v>177</v>
      </c>
      <c r="CN84">
        <v>32</v>
      </c>
    </row>
    <row r="85" spans="1:92" x14ac:dyDescent="0.2">
      <c r="A85">
        <v>1516</v>
      </c>
      <c r="B85">
        <v>24580</v>
      </c>
      <c r="C85" t="s">
        <v>398</v>
      </c>
      <c r="D85" t="s">
        <v>174</v>
      </c>
      <c r="E85">
        <v>2017</v>
      </c>
      <c r="F85">
        <v>1242910</v>
      </c>
      <c r="G85">
        <v>1119880</v>
      </c>
      <c r="H85">
        <v>709595</v>
      </c>
      <c r="I85">
        <v>0.570914225</v>
      </c>
      <c r="J85">
        <v>2006</v>
      </c>
      <c r="K85">
        <v>2018</v>
      </c>
      <c r="L85">
        <v>0.570914225</v>
      </c>
      <c r="Q85">
        <v>320050</v>
      </c>
      <c r="R85">
        <v>249365</v>
      </c>
      <c r="S85">
        <v>52197</v>
      </c>
      <c r="T85">
        <v>3061</v>
      </c>
      <c r="U85">
        <v>31777</v>
      </c>
      <c r="V85">
        <v>31892</v>
      </c>
      <c r="W85">
        <v>34274</v>
      </c>
      <c r="X85">
        <v>25061</v>
      </c>
      <c r="Y85">
        <v>311892</v>
      </c>
      <c r="Z85">
        <v>9.4</v>
      </c>
      <c r="AA85">
        <v>8.1999999999999993</v>
      </c>
      <c r="AB85">
        <v>82.4</v>
      </c>
      <c r="AC85">
        <v>23.5</v>
      </c>
      <c r="AD85">
        <v>61.3</v>
      </c>
      <c r="AE85">
        <v>15.2</v>
      </c>
      <c r="AF85">
        <v>129383</v>
      </c>
      <c r="AG85">
        <v>6573</v>
      </c>
      <c r="AH85">
        <v>37355</v>
      </c>
      <c r="AI85">
        <v>56914</v>
      </c>
      <c r="AJ85">
        <v>20678</v>
      </c>
      <c r="AK85">
        <v>7863</v>
      </c>
      <c r="AL85">
        <v>5.08</v>
      </c>
      <c r="AM85">
        <v>60456</v>
      </c>
      <c r="AN85">
        <v>77677</v>
      </c>
      <c r="AO85">
        <v>27.1</v>
      </c>
      <c r="AP85">
        <v>48.5</v>
      </c>
      <c r="AQ85">
        <v>24.4</v>
      </c>
      <c r="AR85">
        <v>5304.42</v>
      </c>
      <c r="AS85">
        <v>170118.92</v>
      </c>
      <c r="AT85">
        <v>175423.33</v>
      </c>
      <c r="AU85">
        <v>3.02</v>
      </c>
      <c r="AV85">
        <v>96.98</v>
      </c>
      <c r="AW85">
        <v>2.41</v>
      </c>
      <c r="AX85">
        <v>6476.8</v>
      </c>
      <c r="AY85">
        <v>35006</v>
      </c>
      <c r="AZ85">
        <v>14.48</v>
      </c>
      <c r="BA85">
        <v>1.02</v>
      </c>
      <c r="BB85">
        <v>2014</v>
      </c>
      <c r="BC85" t="s">
        <v>399</v>
      </c>
      <c r="BD85">
        <v>1</v>
      </c>
      <c r="BE85">
        <v>3</v>
      </c>
      <c r="BF85">
        <v>1447573.8</v>
      </c>
      <c r="BG85">
        <v>32412.54</v>
      </c>
      <c r="BH85">
        <v>32529.84</v>
      </c>
      <c r="BI85">
        <v>34959.480000000003</v>
      </c>
      <c r="BJ85">
        <v>61665.120000000003</v>
      </c>
      <c r="BK85">
        <v>79230.539999999994</v>
      </c>
      <c r="BL85">
        <v>2.4582000000000002</v>
      </c>
      <c r="BM85">
        <v>0</v>
      </c>
      <c r="BN85">
        <v>0</v>
      </c>
      <c r="BO85">
        <v>0</v>
      </c>
      <c r="BP85">
        <v>2018</v>
      </c>
      <c r="BR85">
        <v>0</v>
      </c>
      <c r="BS85" t="s">
        <v>400</v>
      </c>
      <c r="BT85">
        <v>0</v>
      </c>
      <c r="BU85">
        <v>0</v>
      </c>
      <c r="BV85">
        <v>0</v>
      </c>
      <c r="BW85">
        <v>3</v>
      </c>
      <c r="BX85">
        <v>3</v>
      </c>
      <c r="BY85" t="s">
        <v>202</v>
      </c>
      <c r="BZ85">
        <v>32</v>
      </c>
      <c r="CB85">
        <v>166084</v>
      </c>
      <c r="CC85">
        <v>83.6</v>
      </c>
      <c r="CD85">
        <v>7.7</v>
      </c>
      <c r="CE85">
        <v>0.5</v>
      </c>
      <c r="CF85">
        <v>2.1</v>
      </c>
      <c r="CG85">
        <v>0.1</v>
      </c>
      <c r="CH85">
        <v>1.1000000000000001</v>
      </c>
      <c r="CI85">
        <v>4.9000000000000004</v>
      </c>
      <c r="CK85">
        <v>0.58233250999999997</v>
      </c>
      <c r="CL85">
        <v>1821.15058</v>
      </c>
      <c r="CM85" t="s">
        <v>177</v>
      </c>
      <c r="CN85">
        <v>32</v>
      </c>
    </row>
    <row r="86" spans="1:92" x14ac:dyDescent="0.2">
      <c r="A86">
        <v>1530</v>
      </c>
      <c r="B86">
        <v>24660</v>
      </c>
      <c r="C86" t="s">
        <v>401</v>
      </c>
      <c r="D86" t="s">
        <v>174</v>
      </c>
      <c r="E86">
        <v>2017</v>
      </c>
      <c r="F86">
        <v>3584855</v>
      </c>
      <c r="G86">
        <v>2107766</v>
      </c>
      <c r="H86">
        <v>2848921</v>
      </c>
      <c r="I86">
        <v>0.79471024599999995</v>
      </c>
      <c r="J86">
        <v>2005</v>
      </c>
      <c r="K86">
        <v>2018</v>
      </c>
      <c r="L86">
        <v>0.79471024599999995</v>
      </c>
      <c r="Q86">
        <v>761184</v>
      </c>
      <c r="R86">
        <v>469082</v>
      </c>
      <c r="S86">
        <v>214326</v>
      </c>
      <c r="T86">
        <v>10099</v>
      </c>
      <c r="U86">
        <v>27088</v>
      </c>
      <c r="V86">
        <v>25470</v>
      </c>
      <c r="W86">
        <v>31738</v>
      </c>
      <c r="X86">
        <v>31653</v>
      </c>
      <c r="Y86">
        <v>740663</v>
      </c>
      <c r="Z86">
        <v>15.1</v>
      </c>
      <c r="AA86">
        <v>10.4</v>
      </c>
      <c r="AB86">
        <v>74.599999999999994</v>
      </c>
      <c r="AC86">
        <v>22.1</v>
      </c>
      <c r="AD86">
        <v>61.9</v>
      </c>
      <c r="AE86">
        <v>16</v>
      </c>
      <c r="AF86">
        <v>297140</v>
      </c>
      <c r="AG86">
        <v>19721</v>
      </c>
      <c r="AH86">
        <v>98879</v>
      </c>
      <c r="AI86">
        <v>105251</v>
      </c>
      <c r="AJ86">
        <v>49553</v>
      </c>
      <c r="AK86">
        <v>23736</v>
      </c>
      <c r="AL86">
        <v>6.64</v>
      </c>
      <c r="AM86">
        <v>50285</v>
      </c>
      <c r="AN86">
        <v>68047</v>
      </c>
      <c r="AO86">
        <v>34.6</v>
      </c>
      <c r="AP86">
        <v>46.6</v>
      </c>
      <c r="AQ86">
        <v>18.8</v>
      </c>
      <c r="AR86">
        <v>17669.25</v>
      </c>
      <c r="AS86">
        <v>350928.25</v>
      </c>
      <c r="AT86">
        <v>368597.5</v>
      </c>
      <c r="AU86">
        <v>4.79</v>
      </c>
      <c r="AV86">
        <v>95.21</v>
      </c>
      <c r="AW86">
        <v>2.46</v>
      </c>
      <c r="AX86">
        <v>3564.8</v>
      </c>
      <c r="AY86">
        <v>23912</v>
      </c>
      <c r="AZ86">
        <v>15.15</v>
      </c>
      <c r="BA86">
        <v>1.02</v>
      </c>
      <c r="BB86">
        <v>2014</v>
      </c>
      <c r="BC86" t="s">
        <v>402</v>
      </c>
      <c r="BD86">
        <v>1</v>
      </c>
      <c r="BE86">
        <v>3</v>
      </c>
      <c r="BF86">
        <v>7294114.8600000003</v>
      </c>
      <c r="BG86">
        <v>27629.759999999998</v>
      </c>
      <c r="BH86">
        <v>25979.4</v>
      </c>
      <c r="BI86">
        <v>32372.76</v>
      </c>
      <c r="BJ86">
        <v>51290.7</v>
      </c>
      <c r="BK86">
        <v>69407.94</v>
      </c>
      <c r="BL86">
        <v>2.5091999999999999</v>
      </c>
      <c r="BM86">
        <v>0</v>
      </c>
      <c r="BN86">
        <v>1</v>
      </c>
      <c r="BO86">
        <v>0</v>
      </c>
      <c r="BP86">
        <v>2017</v>
      </c>
      <c r="BR86">
        <v>1</v>
      </c>
      <c r="BS86" t="s">
        <v>403</v>
      </c>
      <c r="BT86">
        <v>0</v>
      </c>
      <c r="BU86">
        <v>0</v>
      </c>
      <c r="BV86">
        <v>0</v>
      </c>
      <c r="BW86">
        <v>4</v>
      </c>
      <c r="BX86">
        <v>3</v>
      </c>
      <c r="BY86" t="s">
        <v>206</v>
      </c>
      <c r="BZ86">
        <v>33</v>
      </c>
      <c r="CB86">
        <v>355737</v>
      </c>
      <c r="CC86">
        <v>82.4</v>
      </c>
      <c r="CD86">
        <v>9.3000000000000007</v>
      </c>
      <c r="CE86">
        <v>0.7</v>
      </c>
      <c r="CF86">
        <v>1.3</v>
      </c>
      <c r="CG86">
        <v>0.2</v>
      </c>
      <c r="CH86">
        <v>0.7</v>
      </c>
      <c r="CI86">
        <v>5.3</v>
      </c>
      <c r="CK86">
        <v>0.810604451</v>
      </c>
      <c r="CL86">
        <v>1596.705833</v>
      </c>
      <c r="CM86" t="s">
        <v>177</v>
      </c>
      <c r="CN86">
        <v>33</v>
      </c>
    </row>
    <row r="87" spans="1:92" x14ac:dyDescent="0.2">
      <c r="A87">
        <v>1546</v>
      </c>
      <c r="B87">
        <v>25060</v>
      </c>
      <c r="C87" t="s">
        <v>404</v>
      </c>
      <c r="D87" t="s">
        <v>174</v>
      </c>
      <c r="E87">
        <v>2017</v>
      </c>
      <c r="F87">
        <v>532857.92779999995</v>
      </c>
      <c r="G87">
        <v>676425.6102</v>
      </c>
      <c r="H87">
        <v>476719.42170000001</v>
      </c>
      <c r="I87">
        <v>0.89464639000000001</v>
      </c>
      <c r="J87">
        <v>2003</v>
      </c>
      <c r="K87">
        <v>2018</v>
      </c>
      <c r="L87">
        <v>0.89464639000000001</v>
      </c>
      <c r="Q87">
        <v>394232</v>
      </c>
      <c r="R87">
        <v>216569</v>
      </c>
      <c r="S87">
        <v>155570</v>
      </c>
      <c r="T87">
        <v>5307</v>
      </c>
      <c r="U87">
        <v>26106</v>
      </c>
      <c r="V87">
        <v>23203</v>
      </c>
      <c r="W87">
        <v>29533</v>
      </c>
      <c r="X87">
        <v>42216</v>
      </c>
      <c r="Y87">
        <v>388226</v>
      </c>
      <c r="Z87">
        <v>17.100000000000001</v>
      </c>
      <c r="AA87">
        <v>8.1</v>
      </c>
      <c r="AB87">
        <v>74.7</v>
      </c>
      <c r="AC87">
        <v>23.6</v>
      </c>
      <c r="AD87">
        <v>60.6</v>
      </c>
      <c r="AE87">
        <v>15.8</v>
      </c>
      <c r="AF87">
        <v>150780</v>
      </c>
      <c r="AG87">
        <v>8145</v>
      </c>
      <c r="AH87">
        <v>54565</v>
      </c>
      <c r="AI87">
        <v>52247</v>
      </c>
      <c r="AJ87">
        <v>25744</v>
      </c>
      <c r="AK87">
        <v>10079</v>
      </c>
      <c r="AL87">
        <v>5.4</v>
      </c>
      <c r="AM87">
        <v>47099</v>
      </c>
      <c r="AN87">
        <v>62115</v>
      </c>
      <c r="AO87">
        <v>36</v>
      </c>
      <c r="AP87">
        <v>46.9</v>
      </c>
      <c r="AQ87">
        <v>17.100000000000001</v>
      </c>
      <c r="AR87">
        <v>5576.25</v>
      </c>
      <c r="AS87">
        <v>106694.67</v>
      </c>
      <c r="AT87">
        <v>112270.92</v>
      </c>
      <c r="AU87">
        <v>4.96</v>
      </c>
      <c r="AV87">
        <v>95.04</v>
      </c>
      <c r="AW87">
        <v>2.2999999999999998</v>
      </c>
      <c r="AX87">
        <v>729.6</v>
      </c>
      <c r="AY87">
        <v>3743</v>
      </c>
      <c r="AZ87">
        <v>13.23</v>
      </c>
      <c r="BA87">
        <v>1.02</v>
      </c>
      <c r="BB87">
        <v>2016</v>
      </c>
      <c r="BC87" t="s">
        <v>405</v>
      </c>
      <c r="BD87">
        <v>1</v>
      </c>
      <c r="BE87">
        <v>1</v>
      </c>
      <c r="BF87">
        <v>1458761.43</v>
      </c>
      <c r="BG87">
        <v>26628.12</v>
      </c>
      <c r="BH87">
        <v>23667.06</v>
      </c>
      <c r="BI87">
        <v>30123.66</v>
      </c>
      <c r="BJ87">
        <v>48040.98</v>
      </c>
      <c r="BK87">
        <v>63357.3</v>
      </c>
      <c r="BL87">
        <v>2.3460000000000001</v>
      </c>
      <c r="BM87">
        <v>0</v>
      </c>
      <c r="BN87">
        <v>0</v>
      </c>
      <c r="BO87">
        <v>0</v>
      </c>
      <c r="BP87">
        <v>2017</v>
      </c>
      <c r="BR87">
        <v>1</v>
      </c>
      <c r="BS87" t="s">
        <v>406</v>
      </c>
      <c r="BT87">
        <v>0</v>
      </c>
      <c r="BU87">
        <v>0</v>
      </c>
      <c r="BV87">
        <v>0</v>
      </c>
      <c r="BW87">
        <v>4</v>
      </c>
      <c r="BX87">
        <v>3</v>
      </c>
      <c r="BY87" t="s">
        <v>206</v>
      </c>
      <c r="BZ87">
        <v>34</v>
      </c>
      <c r="CB87">
        <v>170105</v>
      </c>
      <c r="CC87">
        <v>85.5</v>
      </c>
      <c r="CD87">
        <v>8.6999999999999993</v>
      </c>
      <c r="CE87">
        <v>0.2</v>
      </c>
      <c r="CF87">
        <v>2.6</v>
      </c>
      <c r="CG87">
        <v>0</v>
      </c>
      <c r="CH87">
        <v>0.9</v>
      </c>
      <c r="CI87">
        <v>2.1</v>
      </c>
      <c r="CK87">
        <v>0.91253931799999999</v>
      </c>
      <c r="CL87">
        <v>1079.381701</v>
      </c>
      <c r="CM87" t="s">
        <v>177</v>
      </c>
      <c r="CN87">
        <v>34</v>
      </c>
    </row>
    <row r="88" spans="1:92" x14ac:dyDescent="0.2">
      <c r="A88">
        <v>1559</v>
      </c>
      <c r="B88">
        <v>25260</v>
      </c>
      <c r="C88" t="s">
        <v>407</v>
      </c>
      <c r="D88" t="s">
        <v>174</v>
      </c>
      <c r="E88">
        <v>2017</v>
      </c>
      <c r="F88">
        <v>699038</v>
      </c>
      <c r="G88">
        <v>767336</v>
      </c>
      <c r="H88">
        <v>522938</v>
      </c>
      <c r="I88">
        <v>0.74808236500000003</v>
      </c>
      <c r="J88">
        <v>2006</v>
      </c>
      <c r="K88">
        <v>2018</v>
      </c>
      <c r="L88">
        <v>0.74808236500000003</v>
      </c>
      <c r="Q88">
        <v>150101</v>
      </c>
      <c r="R88">
        <v>97203</v>
      </c>
      <c r="S88">
        <v>21607</v>
      </c>
      <c r="T88">
        <v>964</v>
      </c>
      <c r="U88">
        <v>25121</v>
      </c>
      <c r="V88">
        <v>25932</v>
      </c>
      <c r="W88">
        <v>33716</v>
      </c>
      <c r="X88">
        <v>21814</v>
      </c>
      <c r="Y88">
        <v>137266</v>
      </c>
      <c r="Z88">
        <v>18.2</v>
      </c>
      <c r="AA88">
        <v>11.5</v>
      </c>
      <c r="AB88">
        <v>70.3</v>
      </c>
      <c r="AC88">
        <v>27.3</v>
      </c>
      <c r="AD88">
        <v>62.8</v>
      </c>
      <c r="AE88">
        <v>9.9</v>
      </c>
      <c r="AF88">
        <v>43029</v>
      </c>
      <c r="AG88">
        <v>3556</v>
      </c>
      <c r="AH88">
        <v>11341</v>
      </c>
      <c r="AI88">
        <v>17588</v>
      </c>
      <c r="AJ88">
        <v>7626</v>
      </c>
      <c r="AK88">
        <v>2918</v>
      </c>
      <c r="AL88">
        <v>8.26</v>
      </c>
      <c r="AM88">
        <v>57555</v>
      </c>
      <c r="AN88">
        <v>68727</v>
      </c>
      <c r="AO88">
        <v>30.8</v>
      </c>
      <c r="AP88">
        <v>47</v>
      </c>
      <c r="AQ88">
        <v>22.2</v>
      </c>
      <c r="AR88">
        <v>5118.83</v>
      </c>
      <c r="AS88">
        <v>52594.67</v>
      </c>
      <c r="AT88">
        <v>57713.5</v>
      </c>
      <c r="AU88">
        <v>8.8699999999999992</v>
      </c>
      <c r="AV88">
        <v>91.13</v>
      </c>
      <c r="AW88">
        <v>2.95</v>
      </c>
      <c r="AX88">
        <v>2752</v>
      </c>
      <c r="AY88">
        <v>21766</v>
      </c>
      <c r="AZ88">
        <v>15.9</v>
      </c>
      <c r="BA88">
        <v>1.02</v>
      </c>
      <c r="BB88">
        <v>2016</v>
      </c>
      <c r="BC88" t="s">
        <v>205</v>
      </c>
      <c r="BD88">
        <v>1</v>
      </c>
      <c r="BE88">
        <v>1</v>
      </c>
      <c r="BF88">
        <v>1600190.28</v>
      </c>
      <c r="BG88">
        <v>25623.42</v>
      </c>
      <c r="BH88">
        <v>26450.639999999999</v>
      </c>
      <c r="BI88">
        <v>34390.32</v>
      </c>
      <c r="BJ88">
        <v>58706.1</v>
      </c>
      <c r="BK88">
        <v>70101.539999999994</v>
      </c>
      <c r="BL88">
        <v>3.0089999999999999</v>
      </c>
      <c r="BM88">
        <v>0</v>
      </c>
      <c r="BN88">
        <v>0</v>
      </c>
      <c r="BO88">
        <v>0</v>
      </c>
      <c r="BR88">
        <v>0</v>
      </c>
      <c r="BT88">
        <v>0</v>
      </c>
      <c r="BU88">
        <v>0</v>
      </c>
      <c r="BV88">
        <v>0</v>
      </c>
      <c r="BW88">
        <v>7</v>
      </c>
      <c r="BX88">
        <v>3</v>
      </c>
      <c r="BY88" t="s">
        <v>229</v>
      </c>
      <c r="BZ88">
        <v>31</v>
      </c>
      <c r="CB88">
        <v>58351</v>
      </c>
      <c r="CC88">
        <v>73.099999999999994</v>
      </c>
      <c r="CD88">
        <v>14.9</v>
      </c>
      <c r="CE88">
        <v>0.4</v>
      </c>
      <c r="CF88">
        <v>2</v>
      </c>
      <c r="CG88">
        <v>0.8</v>
      </c>
      <c r="CH88">
        <v>1.5</v>
      </c>
      <c r="CI88">
        <v>7.3</v>
      </c>
      <c r="CK88">
        <v>0.76304401200000005</v>
      </c>
      <c r="CL88">
        <v>2740.726279</v>
      </c>
      <c r="CM88" t="s">
        <v>177</v>
      </c>
      <c r="CN88">
        <v>31</v>
      </c>
    </row>
    <row r="89" spans="1:92" x14ac:dyDescent="0.2">
      <c r="A89">
        <v>1576</v>
      </c>
      <c r="B89">
        <v>25420</v>
      </c>
      <c r="C89" t="s">
        <v>408</v>
      </c>
      <c r="D89" t="s">
        <v>174</v>
      </c>
      <c r="E89">
        <v>2017</v>
      </c>
      <c r="F89">
        <v>1823337.77</v>
      </c>
      <c r="G89">
        <v>1609001.463</v>
      </c>
      <c r="H89">
        <v>2494943.7740000002</v>
      </c>
      <c r="I89">
        <v>1.368338777</v>
      </c>
      <c r="J89">
        <v>2002</v>
      </c>
      <c r="K89">
        <v>2018</v>
      </c>
      <c r="L89">
        <v>1.368338777</v>
      </c>
      <c r="Q89">
        <v>571903</v>
      </c>
      <c r="R89">
        <v>413676</v>
      </c>
      <c r="S89">
        <v>107445</v>
      </c>
      <c r="T89">
        <v>11963</v>
      </c>
      <c r="U89">
        <v>32615</v>
      </c>
      <c r="V89">
        <v>32491</v>
      </c>
      <c r="W89">
        <v>36640</v>
      </c>
      <c r="X89">
        <v>25919</v>
      </c>
      <c r="Y89">
        <v>552958</v>
      </c>
      <c r="Z89">
        <v>9.6</v>
      </c>
      <c r="AA89">
        <v>6.7</v>
      </c>
      <c r="AB89">
        <v>83.6</v>
      </c>
      <c r="AC89">
        <v>21.5</v>
      </c>
      <c r="AD89">
        <v>61.3</v>
      </c>
      <c r="AE89">
        <v>17.2</v>
      </c>
      <c r="AF89">
        <v>226354</v>
      </c>
      <c r="AG89">
        <v>15581</v>
      </c>
      <c r="AH89">
        <v>72518</v>
      </c>
      <c r="AI89">
        <v>88403</v>
      </c>
      <c r="AJ89">
        <v>35091</v>
      </c>
      <c r="AK89">
        <v>14761</v>
      </c>
      <c r="AL89">
        <v>6.88</v>
      </c>
      <c r="AM89">
        <v>65069</v>
      </c>
      <c r="AN89">
        <v>81898</v>
      </c>
      <c r="AO89">
        <v>24.3</v>
      </c>
      <c r="AP89">
        <v>48.4</v>
      </c>
      <c r="AQ89">
        <v>27.3</v>
      </c>
      <c r="AR89">
        <v>12398.33</v>
      </c>
      <c r="AS89">
        <v>283807.08</v>
      </c>
      <c r="AT89">
        <v>296205.42</v>
      </c>
      <c r="AU89">
        <v>4.18</v>
      </c>
      <c r="AV89">
        <v>95.82</v>
      </c>
      <c r="AW89">
        <v>2.64</v>
      </c>
      <c r="AX89">
        <v>6931.2</v>
      </c>
      <c r="AY89">
        <v>67201</v>
      </c>
      <c r="AZ89">
        <v>14.61</v>
      </c>
      <c r="BA89">
        <v>1.02</v>
      </c>
      <c r="BB89">
        <v>2015</v>
      </c>
      <c r="BC89" t="s">
        <v>409</v>
      </c>
      <c r="BD89">
        <v>1</v>
      </c>
      <c r="BE89">
        <v>2</v>
      </c>
      <c r="BF89">
        <v>12724213.25</v>
      </c>
      <c r="BG89">
        <v>33267.300000000003</v>
      </c>
      <c r="BH89">
        <v>33140.82</v>
      </c>
      <c r="BI89">
        <v>37372.800000000003</v>
      </c>
      <c r="BJ89">
        <v>66370.38</v>
      </c>
      <c r="BK89">
        <v>83535.960000000006</v>
      </c>
      <c r="BL89">
        <v>2.6928000000000001</v>
      </c>
      <c r="BM89">
        <v>11</v>
      </c>
      <c r="BN89">
        <v>0</v>
      </c>
      <c r="BO89">
        <v>0</v>
      </c>
      <c r="BP89">
        <v>2017</v>
      </c>
      <c r="BR89">
        <v>1</v>
      </c>
      <c r="BS89" t="s">
        <v>410</v>
      </c>
      <c r="BT89">
        <v>0</v>
      </c>
      <c r="BU89">
        <v>0</v>
      </c>
      <c r="BV89">
        <v>0</v>
      </c>
      <c r="BW89">
        <v>7</v>
      </c>
      <c r="BX89">
        <v>3</v>
      </c>
      <c r="BY89" t="s">
        <v>229</v>
      </c>
      <c r="BZ89">
        <v>24</v>
      </c>
      <c r="CB89">
        <v>283922</v>
      </c>
      <c r="CC89">
        <v>80.7</v>
      </c>
      <c r="CD89">
        <v>8.5</v>
      </c>
      <c r="CE89">
        <v>1.3</v>
      </c>
      <c r="CF89">
        <v>3.2</v>
      </c>
      <c r="CG89">
        <v>0.3</v>
      </c>
      <c r="CH89">
        <v>0.9</v>
      </c>
      <c r="CI89">
        <v>5.0999999999999996</v>
      </c>
      <c r="CK89">
        <v>1.3957055519999999</v>
      </c>
      <c r="CL89">
        <v>2475.3108649999999</v>
      </c>
      <c r="CM89" t="s">
        <v>177</v>
      </c>
      <c r="CN89">
        <v>24</v>
      </c>
    </row>
    <row r="90" spans="1:92" x14ac:dyDescent="0.2">
      <c r="A90">
        <v>1589</v>
      </c>
      <c r="B90">
        <v>25500</v>
      </c>
      <c r="C90" t="s">
        <v>411</v>
      </c>
      <c r="D90" t="s">
        <v>174</v>
      </c>
      <c r="E90">
        <v>2017</v>
      </c>
      <c r="F90">
        <v>2271922</v>
      </c>
      <c r="G90">
        <v>621749</v>
      </c>
      <c r="H90">
        <v>1678250</v>
      </c>
      <c r="I90">
        <v>0.73869173300000002</v>
      </c>
      <c r="J90">
        <v>2006</v>
      </c>
      <c r="K90">
        <v>2018</v>
      </c>
      <c r="L90">
        <v>0.73869173300000002</v>
      </c>
      <c r="Q90">
        <v>134442</v>
      </c>
      <c r="R90">
        <v>80652</v>
      </c>
      <c r="S90">
        <v>37494</v>
      </c>
      <c r="T90">
        <v>1632</v>
      </c>
      <c r="U90">
        <v>23974</v>
      </c>
      <c r="V90">
        <v>23093</v>
      </c>
      <c r="W90">
        <v>24912</v>
      </c>
      <c r="X90">
        <v>21669</v>
      </c>
      <c r="Y90">
        <v>125060</v>
      </c>
      <c r="Z90">
        <v>13.7</v>
      </c>
      <c r="AA90">
        <v>10.8</v>
      </c>
      <c r="AB90">
        <v>75.5</v>
      </c>
      <c r="AC90">
        <v>20.2</v>
      </c>
      <c r="AD90">
        <v>65.3</v>
      </c>
      <c r="AE90">
        <v>14.5</v>
      </c>
      <c r="AF90">
        <v>47777</v>
      </c>
      <c r="AG90">
        <v>3527</v>
      </c>
      <c r="AH90">
        <v>13549</v>
      </c>
      <c r="AI90">
        <v>16966</v>
      </c>
      <c r="AJ90">
        <v>8532</v>
      </c>
      <c r="AK90">
        <v>5203</v>
      </c>
      <c r="AL90">
        <v>7.38</v>
      </c>
      <c r="AM90">
        <v>54681</v>
      </c>
      <c r="AN90">
        <v>70235</v>
      </c>
      <c r="AO90">
        <v>28.2</v>
      </c>
      <c r="AP90">
        <v>52.5</v>
      </c>
      <c r="AQ90">
        <v>19.3</v>
      </c>
      <c r="AR90">
        <v>2433.58</v>
      </c>
      <c r="AS90">
        <v>62963.42</v>
      </c>
      <c r="AT90">
        <v>65397</v>
      </c>
      <c r="AU90">
        <v>3.72</v>
      </c>
      <c r="AV90">
        <v>96.28</v>
      </c>
      <c r="AW90">
        <v>2.46</v>
      </c>
      <c r="AX90">
        <v>2048</v>
      </c>
      <c r="AY90">
        <v>20151</v>
      </c>
      <c r="AZ90">
        <v>9.9499999999999993</v>
      </c>
      <c r="BA90">
        <v>1.02</v>
      </c>
      <c r="BB90">
        <v>2015</v>
      </c>
      <c r="BC90" t="s">
        <v>412</v>
      </c>
      <c r="BD90">
        <v>1</v>
      </c>
      <c r="BE90">
        <v>2</v>
      </c>
      <c r="BF90">
        <v>6847260</v>
      </c>
      <c r="BG90">
        <v>24453.48</v>
      </c>
      <c r="BH90">
        <v>23554.86</v>
      </c>
      <c r="BI90">
        <v>25410.240000000002</v>
      </c>
      <c r="BJ90">
        <v>55774.62</v>
      </c>
      <c r="BK90">
        <v>71639.7</v>
      </c>
      <c r="BL90">
        <v>2.5091999999999999</v>
      </c>
      <c r="BM90">
        <v>0</v>
      </c>
      <c r="BN90">
        <v>0</v>
      </c>
      <c r="BO90">
        <v>0</v>
      </c>
      <c r="BR90">
        <v>0</v>
      </c>
      <c r="BT90">
        <v>0</v>
      </c>
      <c r="BU90">
        <v>0</v>
      </c>
      <c r="BV90">
        <v>0</v>
      </c>
      <c r="BW90">
        <v>7</v>
      </c>
      <c r="BX90">
        <v>3</v>
      </c>
      <c r="BY90" t="s">
        <v>229</v>
      </c>
      <c r="BZ90">
        <v>31</v>
      </c>
      <c r="CB90">
        <v>64240</v>
      </c>
      <c r="CC90">
        <v>75.599999999999994</v>
      </c>
      <c r="CD90">
        <v>10.4</v>
      </c>
      <c r="CE90">
        <v>0.8</v>
      </c>
      <c r="CF90">
        <v>5.8</v>
      </c>
      <c r="CG90">
        <v>1</v>
      </c>
      <c r="CH90">
        <v>1.4</v>
      </c>
      <c r="CI90">
        <v>4.8</v>
      </c>
      <c r="CK90">
        <v>0.75346556799999997</v>
      </c>
      <c r="CL90">
        <v>1981.746427</v>
      </c>
      <c r="CM90" t="s">
        <v>177</v>
      </c>
      <c r="CN90">
        <v>31</v>
      </c>
    </row>
    <row r="91" spans="1:92" x14ac:dyDescent="0.2">
      <c r="A91">
        <v>1606</v>
      </c>
      <c r="B91">
        <v>25540</v>
      </c>
      <c r="C91" t="s">
        <v>413</v>
      </c>
      <c r="D91" t="s">
        <v>174</v>
      </c>
      <c r="E91">
        <v>2017</v>
      </c>
      <c r="F91">
        <v>17193570.030000001</v>
      </c>
      <c r="G91">
        <v>10223305.859999999</v>
      </c>
      <c r="H91">
        <v>17584801.93</v>
      </c>
      <c r="I91">
        <v>1.0227545469999999</v>
      </c>
      <c r="J91">
        <v>2002</v>
      </c>
      <c r="K91">
        <v>2018</v>
      </c>
      <c r="L91">
        <v>1.0227545469999999</v>
      </c>
      <c r="Q91">
        <v>1210259</v>
      </c>
      <c r="R91">
        <v>697770</v>
      </c>
      <c r="S91">
        <v>299310</v>
      </c>
      <c r="T91">
        <v>49881</v>
      </c>
      <c r="U91">
        <v>36249</v>
      </c>
      <c r="V91">
        <v>36540</v>
      </c>
      <c r="W91">
        <v>43369</v>
      </c>
      <c r="X91">
        <v>20181</v>
      </c>
      <c r="Y91">
        <v>1168306</v>
      </c>
      <c r="Z91">
        <v>10</v>
      </c>
      <c r="AA91">
        <v>6.7</v>
      </c>
      <c r="AB91">
        <v>83.3</v>
      </c>
      <c r="AC91">
        <v>20.3</v>
      </c>
      <c r="AD91">
        <v>62.8</v>
      </c>
      <c r="AE91">
        <v>16.899999999999999</v>
      </c>
      <c r="AF91">
        <v>470731</v>
      </c>
      <c r="AG91">
        <v>40981</v>
      </c>
      <c r="AH91">
        <v>159099</v>
      </c>
      <c r="AI91">
        <v>176013</v>
      </c>
      <c r="AJ91">
        <v>66345</v>
      </c>
      <c r="AK91">
        <v>28293</v>
      </c>
      <c r="AL91">
        <v>8.7100000000000009</v>
      </c>
      <c r="AM91">
        <v>71414</v>
      </c>
      <c r="AN91">
        <v>96260</v>
      </c>
      <c r="AO91">
        <v>23.8</v>
      </c>
      <c r="AP91">
        <v>40.9</v>
      </c>
      <c r="AQ91">
        <v>35.299999999999997</v>
      </c>
      <c r="AR91">
        <v>30565.42</v>
      </c>
      <c r="AS91">
        <v>630932.82999999996</v>
      </c>
      <c r="AT91">
        <v>661498.25</v>
      </c>
      <c r="AU91">
        <v>4.62</v>
      </c>
      <c r="AV91">
        <v>95.38</v>
      </c>
      <c r="AW91">
        <v>2.5299999999999998</v>
      </c>
      <c r="AX91">
        <v>20979.200000000001</v>
      </c>
      <c r="AY91">
        <v>248356</v>
      </c>
      <c r="AZ91">
        <v>13.41</v>
      </c>
      <c r="BA91">
        <v>1.02</v>
      </c>
      <c r="BB91">
        <v>2014</v>
      </c>
      <c r="BC91" t="s">
        <v>205</v>
      </c>
      <c r="BD91">
        <v>1</v>
      </c>
      <c r="BE91">
        <v>3</v>
      </c>
      <c r="BF91">
        <v>38420356.159999996</v>
      </c>
      <c r="BG91">
        <v>36973.980000000003</v>
      </c>
      <c r="BH91">
        <v>37270.800000000003</v>
      </c>
      <c r="BI91">
        <v>44236.38</v>
      </c>
      <c r="BJ91">
        <v>72842.28</v>
      </c>
      <c r="BK91">
        <v>98185.2</v>
      </c>
      <c r="BL91">
        <v>2.5806</v>
      </c>
      <c r="BM91">
        <v>0</v>
      </c>
      <c r="BN91">
        <v>0</v>
      </c>
      <c r="BO91">
        <v>0</v>
      </c>
      <c r="BP91">
        <v>2018</v>
      </c>
      <c r="BR91">
        <v>0</v>
      </c>
      <c r="BS91" t="s">
        <v>414</v>
      </c>
      <c r="BT91">
        <v>0</v>
      </c>
      <c r="BU91">
        <v>0</v>
      </c>
      <c r="BV91">
        <v>0</v>
      </c>
      <c r="BW91">
        <v>1</v>
      </c>
      <c r="BX91">
        <v>1</v>
      </c>
      <c r="BY91" t="s">
        <v>176</v>
      </c>
      <c r="BZ91">
        <v>23</v>
      </c>
      <c r="CB91">
        <v>599763</v>
      </c>
      <c r="CC91">
        <v>80.5</v>
      </c>
      <c r="CD91">
        <v>7.8</v>
      </c>
      <c r="CE91">
        <v>2.8</v>
      </c>
      <c r="CF91">
        <v>2.7</v>
      </c>
      <c r="CG91">
        <v>0.2</v>
      </c>
      <c r="CH91">
        <v>1</v>
      </c>
      <c r="CI91">
        <v>5</v>
      </c>
      <c r="CK91">
        <v>1.043209638</v>
      </c>
      <c r="CL91">
        <v>3260.808192</v>
      </c>
      <c r="CM91" t="s">
        <v>177</v>
      </c>
      <c r="CN91">
        <v>23</v>
      </c>
    </row>
    <row r="92" spans="1:92" x14ac:dyDescent="0.2">
      <c r="A92">
        <v>1633</v>
      </c>
      <c r="B92">
        <v>25860</v>
      </c>
      <c r="C92" t="s">
        <v>415</v>
      </c>
      <c r="D92" t="s">
        <v>174</v>
      </c>
      <c r="E92">
        <v>2017</v>
      </c>
      <c r="F92">
        <v>138370</v>
      </c>
      <c r="G92">
        <v>282265</v>
      </c>
      <c r="H92">
        <v>74131</v>
      </c>
      <c r="I92">
        <v>0.535744742</v>
      </c>
      <c r="J92">
        <v>2009</v>
      </c>
      <c r="K92">
        <v>2018</v>
      </c>
      <c r="L92">
        <v>0.535744742</v>
      </c>
      <c r="Q92">
        <v>366534</v>
      </c>
      <c r="R92">
        <v>258348</v>
      </c>
      <c r="S92">
        <v>86523</v>
      </c>
      <c r="T92">
        <v>1871</v>
      </c>
      <c r="U92">
        <v>23688</v>
      </c>
      <c r="V92">
        <v>22779</v>
      </c>
      <c r="W92">
        <v>26214</v>
      </c>
      <c r="X92">
        <v>41489</v>
      </c>
      <c r="Y92">
        <v>358044</v>
      </c>
      <c r="Z92">
        <v>14.3</v>
      </c>
      <c r="AA92">
        <v>10.199999999999999</v>
      </c>
      <c r="AB92">
        <v>75.400000000000006</v>
      </c>
      <c r="AC92">
        <v>21</v>
      </c>
      <c r="AD92">
        <v>60.3</v>
      </c>
      <c r="AE92">
        <v>18.7</v>
      </c>
      <c r="AF92">
        <v>141250</v>
      </c>
      <c r="AG92">
        <v>7401</v>
      </c>
      <c r="AH92">
        <v>37759</v>
      </c>
      <c r="AI92">
        <v>53253</v>
      </c>
      <c r="AJ92">
        <v>28405</v>
      </c>
      <c r="AK92">
        <v>14432</v>
      </c>
      <c r="AL92">
        <v>5.24</v>
      </c>
      <c r="AM92">
        <v>48079</v>
      </c>
      <c r="AN92">
        <v>65388</v>
      </c>
      <c r="AO92">
        <v>37.6</v>
      </c>
      <c r="AP92">
        <v>46.9</v>
      </c>
      <c r="AQ92">
        <v>15.5</v>
      </c>
      <c r="AR92">
        <v>7355.83</v>
      </c>
      <c r="AS92">
        <v>166339</v>
      </c>
      <c r="AT92">
        <v>173694.83</v>
      </c>
      <c r="AU92">
        <v>4.24</v>
      </c>
      <c r="AV92">
        <v>95.76</v>
      </c>
      <c r="AW92">
        <v>2.46</v>
      </c>
      <c r="AZ92">
        <v>17.88</v>
      </c>
      <c r="BA92">
        <v>1.02</v>
      </c>
      <c r="BB92">
        <v>2016</v>
      </c>
      <c r="BC92" t="s">
        <v>205</v>
      </c>
      <c r="BD92">
        <v>1</v>
      </c>
      <c r="BE92">
        <v>1</v>
      </c>
      <c r="BF92">
        <v>226840.86</v>
      </c>
      <c r="BG92">
        <v>24161.759999999998</v>
      </c>
      <c r="BH92">
        <v>23234.58</v>
      </c>
      <c r="BI92">
        <v>26738.28</v>
      </c>
      <c r="BJ92">
        <v>49040.58</v>
      </c>
      <c r="BK92">
        <v>66695.759999999995</v>
      </c>
      <c r="BL92">
        <v>2.5091999999999999</v>
      </c>
      <c r="BM92">
        <v>0</v>
      </c>
      <c r="BN92">
        <v>0</v>
      </c>
      <c r="BO92">
        <v>0</v>
      </c>
      <c r="BR92">
        <v>0</v>
      </c>
      <c r="BT92">
        <v>0</v>
      </c>
      <c r="BU92">
        <v>0</v>
      </c>
      <c r="BV92">
        <v>0</v>
      </c>
      <c r="BW92">
        <v>4</v>
      </c>
      <c r="BX92">
        <v>3</v>
      </c>
      <c r="BY92" t="s">
        <v>206</v>
      </c>
      <c r="BZ92">
        <v>34</v>
      </c>
      <c r="CB92">
        <v>163232</v>
      </c>
      <c r="CC92">
        <v>84.1</v>
      </c>
      <c r="CD92">
        <v>7.5</v>
      </c>
      <c r="CE92">
        <v>0.2</v>
      </c>
      <c r="CF92">
        <v>0.8</v>
      </c>
      <c r="CG92">
        <v>0.2</v>
      </c>
      <c r="CH92">
        <v>3.2</v>
      </c>
      <c r="CI92">
        <v>4</v>
      </c>
      <c r="CK92">
        <v>0.546459637</v>
      </c>
      <c r="CL92">
        <v>568.7130525</v>
      </c>
      <c r="CM92" t="s">
        <v>177</v>
      </c>
      <c r="CN92">
        <v>34</v>
      </c>
    </row>
    <row r="93" spans="1:92" x14ac:dyDescent="0.2">
      <c r="A93">
        <v>1649</v>
      </c>
      <c r="B93">
        <v>26100</v>
      </c>
      <c r="C93" t="s">
        <v>416</v>
      </c>
      <c r="D93" t="s">
        <v>174</v>
      </c>
      <c r="E93">
        <v>2017</v>
      </c>
      <c r="F93">
        <v>307404.6556</v>
      </c>
      <c r="G93">
        <v>372340.57559999998</v>
      </c>
      <c r="H93">
        <v>129054.26240000001</v>
      </c>
      <c r="I93">
        <v>0.419818829</v>
      </c>
      <c r="J93">
        <v>2002</v>
      </c>
      <c r="K93">
        <v>2018</v>
      </c>
      <c r="L93">
        <v>0.419818829</v>
      </c>
      <c r="AR93">
        <v>5262.5</v>
      </c>
      <c r="AS93">
        <v>152022.07999999999</v>
      </c>
      <c r="AT93">
        <v>157284.57999999999</v>
      </c>
      <c r="AU93">
        <v>3.35</v>
      </c>
      <c r="AV93">
        <v>96.65</v>
      </c>
      <c r="AW93">
        <v>2.41</v>
      </c>
      <c r="AZ93">
        <v>12.46</v>
      </c>
      <c r="BA93">
        <v>1.02</v>
      </c>
      <c r="BB93">
        <v>2017</v>
      </c>
      <c r="BC93" t="s">
        <v>417</v>
      </c>
      <c r="BD93">
        <v>1</v>
      </c>
      <c r="BE93">
        <v>0</v>
      </c>
      <c r="BF93">
        <v>6841207.1780000003</v>
      </c>
      <c r="BL93">
        <v>2.4582000000000002</v>
      </c>
      <c r="BM93">
        <v>0</v>
      </c>
      <c r="BN93">
        <v>0</v>
      </c>
      <c r="BO93">
        <v>0</v>
      </c>
      <c r="BT93">
        <v>0</v>
      </c>
      <c r="BU93">
        <v>0</v>
      </c>
      <c r="BV93">
        <v>0</v>
      </c>
      <c r="BW93">
        <v>4</v>
      </c>
      <c r="BX93">
        <v>3</v>
      </c>
      <c r="BY93" t="s">
        <v>206</v>
      </c>
      <c r="BZ93">
        <v>34</v>
      </c>
      <c r="CA93" t="s">
        <v>203</v>
      </c>
      <c r="CK93">
        <v>0.42821520499999999</v>
      </c>
      <c r="CM93" t="s">
        <v>418</v>
      </c>
      <c r="CN93">
        <v>34</v>
      </c>
    </row>
    <row r="94" spans="1:92" x14ac:dyDescent="0.2">
      <c r="A94">
        <v>1666</v>
      </c>
      <c r="B94">
        <v>26420</v>
      </c>
      <c r="C94" t="s">
        <v>419</v>
      </c>
      <c r="D94" t="s">
        <v>174</v>
      </c>
      <c r="E94">
        <v>2017</v>
      </c>
      <c r="F94">
        <v>67310820</v>
      </c>
      <c r="G94">
        <v>44671594</v>
      </c>
      <c r="H94">
        <v>56494787</v>
      </c>
      <c r="I94">
        <v>0.83931211999999999</v>
      </c>
      <c r="J94">
        <v>2002</v>
      </c>
      <c r="K94">
        <v>2018</v>
      </c>
      <c r="L94">
        <v>0.83931211999999999</v>
      </c>
      <c r="Q94">
        <v>6892427</v>
      </c>
      <c r="R94">
        <v>3734848</v>
      </c>
      <c r="S94">
        <v>1420204</v>
      </c>
      <c r="T94">
        <v>108133</v>
      </c>
      <c r="U94">
        <v>31629</v>
      </c>
      <c r="V94">
        <v>30645</v>
      </c>
      <c r="W94">
        <v>41687</v>
      </c>
      <c r="X94">
        <v>32617</v>
      </c>
      <c r="Y94">
        <v>6802293</v>
      </c>
      <c r="Z94">
        <v>13.9</v>
      </c>
      <c r="AA94">
        <v>9.6999999999999993</v>
      </c>
      <c r="AB94">
        <v>76.400000000000006</v>
      </c>
      <c r="AC94">
        <v>26.7</v>
      </c>
      <c r="AD94">
        <v>62.5</v>
      </c>
      <c r="AE94">
        <v>10.8</v>
      </c>
      <c r="AF94">
        <v>2324758</v>
      </c>
      <c r="AG94">
        <v>119368</v>
      </c>
      <c r="AH94">
        <v>742594</v>
      </c>
      <c r="AI94">
        <v>961893</v>
      </c>
      <c r="AJ94">
        <v>355966</v>
      </c>
      <c r="AK94">
        <v>144937</v>
      </c>
      <c r="AL94">
        <v>5.13</v>
      </c>
      <c r="AM94">
        <v>63802</v>
      </c>
      <c r="AN94">
        <v>92532</v>
      </c>
      <c r="AO94">
        <v>27.1</v>
      </c>
      <c r="AP94">
        <v>41.5</v>
      </c>
      <c r="AQ94">
        <v>31.4</v>
      </c>
      <c r="AR94">
        <v>165411.57999999999</v>
      </c>
      <c r="AS94">
        <v>3172175.67</v>
      </c>
      <c r="AT94">
        <v>3337587.25</v>
      </c>
      <c r="AU94">
        <v>4.96</v>
      </c>
      <c r="AV94">
        <v>95.04</v>
      </c>
      <c r="AW94">
        <v>2.2999999999999998</v>
      </c>
      <c r="AX94">
        <v>184691.20000000001</v>
      </c>
      <c r="AY94">
        <v>1958196</v>
      </c>
      <c r="AZ94">
        <v>13.83</v>
      </c>
      <c r="BA94">
        <v>1.02</v>
      </c>
      <c r="BB94">
        <v>2014</v>
      </c>
      <c r="BC94" t="s">
        <v>420</v>
      </c>
      <c r="BD94">
        <v>1</v>
      </c>
      <c r="BE94">
        <v>3</v>
      </c>
      <c r="BF94">
        <v>440274763.5</v>
      </c>
      <c r="BG94">
        <v>32261.58</v>
      </c>
      <c r="BH94">
        <v>31257.9</v>
      </c>
      <c r="BI94">
        <v>42520.74</v>
      </c>
      <c r="BJ94">
        <v>65078.04</v>
      </c>
      <c r="BK94">
        <v>94382.64</v>
      </c>
      <c r="BL94">
        <v>2.3460000000000001</v>
      </c>
      <c r="BM94">
        <v>60</v>
      </c>
      <c r="BN94">
        <v>1</v>
      </c>
      <c r="BO94">
        <v>0</v>
      </c>
      <c r="BP94">
        <v>2012</v>
      </c>
      <c r="BR94">
        <v>1</v>
      </c>
      <c r="BS94" t="s">
        <v>421</v>
      </c>
      <c r="BT94">
        <v>0</v>
      </c>
      <c r="BU94">
        <v>0</v>
      </c>
      <c r="BV94">
        <v>0</v>
      </c>
      <c r="BW94">
        <v>5</v>
      </c>
      <c r="BX94">
        <v>4</v>
      </c>
      <c r="BY94" t="s">
        <v>212</v>
      </c>
      <c r="BZ94">
        <v>10</v>
      </c>
      <c r="CB94">
        <v>3198729</v>
      </c>
      <c r="CC94">
        <v>80.3</v>
      </c>
      <c r="CD94">
        <v>10</v>
      </c>
      <c r="CE94">
        <v>2.1</v>
      </c>
      <c r="CF94">
        <v>1.4</v>
      </c>
      <c r="CG94">
        <v>0.2</v>
      </c>
      <c r="CH94">
        <v>1.3</v>
      </c>
      <c r="CI94">
        <v>4.7</v>
      </c>
      <c r="CK94">
        <v>0.856098362</v>
      </c>
      <c r="CL94">
        <v>4383.4187929999998</v>
      </c>
      <c r="CM94" t="s">
        <v>177</v>
      </c>
      <c r="CN94">
        <v>14</v>
      </c>
    </row>
    <row r="95" spans="1:92" x14ac:dyDescent="0.2">
      <c r="A95">
        <v>1695</v>
      </c>
      <c r="B95">
        <v>26620</v>
      </c>
      <c r="C95" t="s">
        <v>422</v>
      </c>
      <c r="D95" t="s">
        <v>174</v>
      </c>
      <c r="E95">
        <v>2017</v>
      </c>
      <c r="F95">
        <v>614469</v>
      </c>
      <c r="G95">
        <v>565526</v>
      </c>
      <c r="H95">
        <v>288994</v>
      </c>
      <c r="I95">
        <v>0.47031501999999997</v>
      </c>
      <c r="J95">
        <v>2005</v>
      </c>
      <c r="K95">
        <v>2018</v>
      </c>
      <c r="L95">
        <v>0.47031501999999997</v>
      </c>
      <c r="Q95">
        <v>455448</v>
      </c>
      <c r="R95">
        <v>255524</v>
      </c>
      <c r="S95">
        <v>168068</v>
      </c>
      <c r="T95">
        <v>8674</v>
      </c>
      <c r="U95">
        <v>30780</v>
      </c>
      <c r="V95">
        <v>26848</v>
      </c>
      <c r="W95">
        <v>36597</v>
      </c>
      <c r="X95">
        <v>21479</v>
      </c>
      <c r="Y95">
        <v>442744</v>
      </c>
      <c r="Z95">
        <v>13.2</v>
      </c>
      <c r="AA95">
        <v>7.8</v>
      </c>
      <c r="AB95">
        <v>79</v>
      </c>
      <c r="AC95">
        <v>22.1</v>
      </c>
      <c r="AD95">
        <v>62.9</v>
      </c>
      <c r="AE95">
        <v>15</v>
      </c>
      <c r="AF95">
        <v>180708</v>
      </c>
      <c r="AG95">
        <v>7989</v>
      </c>
      <c r="AH95">
        <v>57784</v>
      </c>
      <c r="AI95">
        <v>66702</v>
      </c>
      <c r="AJ95">
        <v>31805</v>
      </c>
      <c r="AK95">
        <v>16428</v>
      </c>
      <c r="AL95">
        <v>4.42</v>
      </c>
      <c r="AM95">
        <v>61331</v>
      </c>
      <c r="AN95">
        <v>81282</v>
      </c>
      <c r="AO95">
        <v>30.4</v>
      </c>
      <c r="AP95">
        <v>39.6</v>
      </c>
      <c r="AQ95">
        <v>30</v>
      </c>
      <c r="AR95">
        <v>8376.25</v>
      </c>
      <c r="AS95">
        <v>207869.17</v>
      </c>
      <c r="AT95">
        <v>216245.42</v>
      </c>
      <c r="AU95">
        <v>3.87</v>
      </c>
      <c r="AV95">
        <v>96.13</v>
      </c>
      <c r="AW95">
        <v>2.2999999999999998</v>
      </c>
      <c r="AX95">
        <v>1651.2</v>
      </c>
      <c r="AY95">
        <v>8000</v>
      </c>
      <c r="AZ95">
        <v>15.11</v>
      </c>
      <c r="BA95">
        <v>1.02</v>
      </c>
      <c r="BB95">
        <v>2016</v>
      </c>
      <c r="BC95" t="s">
        <v>423</v>
      </c>
      <c r="BD95">
        <v>1</v>
      </c>
      <c r="BE95">
        <v>1</v>
      </c>
      <c r="BF95">
        <v>884321.64</v>
      </c>
      <c r="BG95">
        <v>31395.599999999999</v>
      </c>
      <c r="BH95">
        <v>27384.959999999999</v>
      </c>
      <c r="BI95">
        <v>37328.94</v>
      </c>
      <c r="BJ95">
        <v>62557.62</v>
      </c>
      <c r="BK95">
        <v>82907.64</v>
      </c>
      <c r="BL95">
        <v>2.3460000000000001</v>
      </c>
      <c r="BM95">
        <v>8</v>
      </c>
      <c r="BN95">
        <v>0</v>
      </c>
      <c r="BO95">
        <v>0</v>
      </c>
      <c r="BP95">
        <v>2017</v>
      </c>
      <c r="BR95">
        <v>1</v>
      </c>
      <c r="BS95" t="s">
        <v>424</v>
      </c>
      <c r="BT95">
        <v>0</v>
      </c>
      <c r="BU95">
        <v>0</v>
      </c>
      <c r="BV95">
        <v>0</v>
      </c>
      <c r="BW95">
        <v>4</v>
      </c>
      <c r="BX95">
        <v>3</v>
      </c>
      <c r="BY95" t="s">
        <v>206</v>
      </c>
      <c r="BZ95">
        <v>34</v>
      </c>
      <c r="CB95">
        <v>214970</v>
      </c>
      <c r="CC95">
        <v>88.1</v>
      </c>
      <c r="CD95">
        <v>5.7</v>
      </c>
      <c r="CE95">
        <v>0.3</v>
      </c>
      <c r="CF95">
        <v>0.8</v>
      </c>
      <c r="CG95">
        <v>0.2</v>
      </c>
      <c r="CH95">
        <v>1.4</v>
      </c>
      <c r="CI95">
        <v>3.4</v>
      </c>
      <c r="CK95">
        <v>0.47972132000000001</v>
      </c>
      <c r="CL95">
        <v>1158.2869679999999</v>
      </c>
      <c r="CM95" t="s">
        <v>177</v>
      </c>
      <c r="CN95">
        <v>34</v>
      </c>
    </row>
    <row r="96" spans="1:92" x14ac:dyDescent="0.2">
      <c r="A96">
        <v>1712</v>
      </c>
      <c r="B96">
        <v>26900</v>
      </c>
      <c r="C96" t="s">
        <v>425</v>
      </c>
      <c r="D96" t="s">
        <v>174</v>
      </c>
      <c r="E96">
        <v>2017</v>
      </c>
      <c r="F96">
        <v>8722374.3619999997</v>
      </c>
      <c r="G96">
        <v>6892471.148</v>
      </c>
      <c r="H96">
        <v>8965566.2109999992</v>
      </c>
      <c r="I96">
        <v>1.0278813819999999</v>
      </c>
      <c r="J96">
        <v>2002</v>
      </c>
      <c r="K96">
        <v>2018</v>
      </c>
      <c r="L96">
        <v>1.0278813819999999</v>
      </c>
      <c r="Q96">
        <v>2027059</v>
      </c>
      <c r="R96">
        <v>1367040</v>
      </c>
      <c r="S96">
        <v>495902</v>
      </c>
      <c r="T96">
        <v>17395</v>
      </c>
      <c r="U96">
        <v>31927</v>
      </c>
      <c r="V96">
        <v>31473</v>
      </c>
      <c r="W96">
        <v>35876</v>
      </c>
      <c r="X96">
        <v>45105</v>
      </c>
      <c r="Y96">
        <v>1985375</v>
      </c>
      <c r="Z96">
        <v>11.9</v>
      </c>
      <c r="AA96">
        <v>8.4</v>
      </c>
      <c r="AB96">
        <v>79.7</v>
      </c>
      <c r="AC96">
        <v>24.8</v>
      </c>
      <c r="AD96">
        <v>61.9</v>
      </c>
      <c r="AE96">
        <v>13.3</v>
      </c>
      <c r="AF96">
        <v>773361</v>
      </c>
      <c r="AG96">
        <v>49103</v>
      </c>
      <c r="AH96">
        <v>254788</v>
      </c>
      <c r="AI96">
        <v>311462</v>
      </c>
      <c r="AJ96">
        <v>109437</v>
      </c>
      <c r="AK96">
        <v>48571</v>
      </c>
      <c r="AL96">
        <v>6.35</v>
      </c>
      <c r="AM96">
        <v>59566</v>
      </c>
      <c r="AN96">
        <v>81056</v>
      </c>
      <c r="AO96">
        <v>28.3</v>
      </c>
      <c r="AP96">
        <v>45.2</v>
      </c>
      <c r="AQ96">
        <v>26.5</v>
      </c>
      <c r="AR96">
        <v>32022.58</v>
      </c>
      <c r="AS96">
        <v>949893.75</v>
      </c>
      <c r="AT96">
        <v>981916.33</v>
      </c>
      <c r="AU96">
        <v>3.26</v>
      </c>
      <c r="AV96">
        <v>96.74</v>
      </c>
      <c r="AW96">
        <v>2.41</v>
      </c>
      <c r="AX96">
        <v>27372.799999999999</v>
      </c>
      <c r="AY96">
        <v>185407</v>
      </c>
      <c r="AZ96">
        <v>13.11</v>
      </c>
      <c r="BA96">
        <v>1.02</v>
      </c>
      <c r="BB96">
        <v>2013</v>
      </c>
      <c r="BC96" t="s">
        <v>426</v>
      </c>
      <c r="BD96">
        <v>1</v>
      </c>
      <c r="BE96">
        <v>4</v>
      </c>
      <c r="BF96">
        <v>36579510.140000001</v>
      </c>
      <c r="BG96">
        <v>32565.54</v>
      </c>
      <c r="BH96">
        <v>32102.46</v>
      </c>
      <c r="BI96">
        <v>36593.519999999997</v>
      </c>
      <c r="BJ96">
        <v>60757.32</v>
      </c>
      <c r="BK96">
        <v>82677.119999999995</v>
      </c>
      <c r="BL96">
        <v>2.4582000000000002</v>
      </c>
      <c r="BM96">
        <v>42</v>
      </c>
      <c r="BN96">
        <v>0</v>
      </c>
      <c r="BO96">
        <v>0</v>
      </c>
      <c r="BP96">
        <v>2015</v>
      </c>
      <c r="BR96">
        <v>1</v>
      </c>
      <c r="BS96" t="s">
        <v>427</v>
      </c>
      <c r="BT96">
        <v>0</v>
      </c>
      <c r="BU96">
        <v>0</v>
      </c>
      <c r="BV96">
        <v>0</v>
      </c>
      <c r="BW96">
        <v>3</v>
      </c>
      <c r="BX96">
        <v>3</v>
      </c>
      <c r="BY96" t="s">
        <v>202</v>
      </c>
      <c r="BZ96">
        <v>24</v>
      </c>
      <c r="CB96">
        <v>996028</v>
      </c>
      <c r="CC96">
        <v>82.8</v>
      </c>
      <c r="CD96">
        <v>8</v>
      </c>
      <c r="CE96">
        <v>0.9</v>
      </c>
      <c r="CF96">
        <v>1.6</v>
      </c>
      <c r="CG96">
        <v>0.2</v>
      </c>
      <c r="CH96">
        <v>1.2</v>
      </c>
      <c r="CI96">
        <v>5.2</v>
      </c>
      <c r="CK96">
        <v>1.048439009</v>
      </c>
      <c r="CL96">
        <v>2302.2837199999999</v>
      </c>
      <c r="CM96" t="s">
        <v>177</v>
      </c>
      <c r="CN96">
        <v>24</v>
      </c>
    </row>
    <row r="97" spans="1:92" x14ac:dyDescent="0.2">
      <c r="A97">
        <v>1729</v>
      </c>
      <c r="B97">
        <v>26980</v>
      </c>
      <c r="C97" t="s">
        <v>428</v>
      </c>
      <c r="D97" t="s">
        <v>174</v>
      </c>
      <c r="E97">
        <v>2017</v>
      </c>
      <c r="F97">
        <v>5375864</v>
      </c>
      <c r="G97">
        <v>1398091</v>
      </c>
      <c r="H97">
        <v>2861021</v>
      </c>
      <c r="I97">
        <v>0.532197429</v>
      </c>
      <c r="J97">
        <v>2002</v>
      </c>
      <c r="K97">
        <v>2018</v>
      </c>
      <c r="L97">
        <v>0.532197429</v>
      </c>
      <c r="Q97">
        <v>171491</v>
      </c>
      <c r="R97">
        <v>99465</v>
      </c>
      <c r="S97">
        <v>53712</v>
      </c>
      <c r="T97">
        <v>1635</v>
      </c>
      <c r="U97">
        <v>30504</v>
      </c>
      <c r="V97">
        <v>34428</v>
      </c>
      <c r="W97">
        <v>27444</v>
      </c>
      <c r="X97">
        <v>7249</v>
      </c>
      <c r="Y97">
        <v>163231</v>
      </c>
      <c r="Z97">
        <v>15.7</v>
      </c>
      <c r="AA97">
        <v>7.6</v>
      </c>
      <c r="AB97">
        <v>76.8</v>
      </c>
      <c r="AC97">
        <v>20.8</v>
      </c>
      <c r="AD97">
        <v>66.8</v>
      </c>
      <c r="AE97">
        <v>12.4</v>
      </c>
      <c r="AF97">
        <v>67822</v>
      </c>
      <c r="AG97">
        <v>3715</v>
      </c>
      <c r="AH97">
        <v>24212</v>
      </c>
      <c r="AI97">
        <v>25610</v>
      </c>
      <c r="AJ97">
        <v>10805</v>
      </c>
      <c r="AK97">
        <v>3480</v>
      </c>
      <c r="AL97">
        <v>5.48</v>
      </c>
      <c r="AM97">
        <v>60888</v>
      </c>
      <c r="AN97">
        <v>78361</v>
      </c>
      <c r="AO97">
        <v>28.9</v>
      </c>
      <c r="AP97">
        <v>42.8</v>
      </c>
      <c r="AQ97">
        <v>28.3</v>
      </c>
      <c r="AR97">
        <v>2471.75</v>
      </c>
      <c r="AS97">
        <v>94772.92</v>
      </c>
      <c r="AT97">
        <v>97244.67</v>
      </c>
      <c r="AU97">
        <v>2.54</v>
      </c>
      <c r="AV97">
        <v>97.46</v>
      </c>
      <c r="AW97">
        <v>2.41</v>
      </c>
      <c r="AX97">
        <v>4953.6000000000004</v>
      </c>
      <c r="AY97">
        <v>41002</v>
      </c>
      <c r="AZ97">
        <v>11.27</v>
      </c>
      <c r="BA97">
        <v>1.02</v>
      </c>
      <c r="BB97">
        <v>2016</v>
      </c>
      <c r="BC97" t="s">
        <v>429</v>
      </c>
      <c r="BD97">
        <v>1</v>
      </c>
      <c r="BE97">
        <v>1</v>
      </c>
      <c r="BF97">
        <v>8286286.2000000002</v>
      </c>
      <c r="BG97">
        <v>31114.080000000002</v>
      </c>
      <c r="BH97">
        <v>35116.559999999998</v>
      </c>
      <c r="BI97">
        <v>27992.880000000001</v>
      </c>
      <c r="BJ97">
        <v>62105.760000000002</v>
      </c>
      <c r="BK97">
        <v>79928.22</v>
      </c>
      <c r="BL97">
        <v>2.4582000000000002</v>
      </c>
      <c r="BM97">
        <v>0</v>
      </c>
      <c r="BN97">
        <v>0</v>
      </c>
      <c r="BO97">
        <v>0</v>
      </c>
      <c r="BR97">
        <v>0</v>
      </c>
      <c r="BT97">
        <v>0</v>
      </c>
      <c r="BU97">
        <v>0</v>
      </c>
      <c r="BV97">
        <v>0</v>
      </c>
      <c r="BW97">
        <v>2</v>
      </c>
      <c r="BX97">
        <v>2</v>
      </c>
      <c r="BY97" t="s">
        <v>187</v>
      </c>
      <c r="BZ97">
        <v>31</v>
      </c>
      <c r="CB97">
        <v>94351</v>
      </c>
      <c r="CC97">
        <v>70.7</v>
      </c>
      <c r="CD97">
        <v>10.6</v>
      </c>
      <c r="CE97">
        <v>3.2</v>
      </c>
      <c r="CF97">
        <v>8.6999999999999993</v>
      </c>
      <c r="CG97">
        <v>1.4</v>
      </c>
      <c r="CH97">
        <v>1</v>
      </c>
      <c r="CI97">
        <v>4.3</v>
      </c>
      <c r="CK97">
        <v>0.54284137799999999</v>
      </c>
      <c r="CL97">
        <v>2927.2160720000002</v>
      </c>
      <c r="CM97" t="s">
        <v>177</v>
      </c>
      <c r="CN97">
        <v>31</v>
      </c>
    </row>
    <row r="98" spans="1:92" x14ac:dyDescent="0.2">
      <c r="A98">
        <v>1741</v>
      </c>
      <c r="B98">
        <v>27060</v>
      </c>
      <c r="C98" t="s">
        <v>430</v>
      </c>
      <c r="D98" t="s">
        <v>174</v>
      </c>
      <c r="E98">
        <v>2017</v>
      </c>
      <c r="F98">
        <v>3986498</v>
      </c>
      <c r="G98">
        <v>1580758</v>
      </c>
      <c r="H98">
        <v>4439596</v>
      </c>
      <c r="I98">
        <v>1.113658153</v>
      </c>
      <c r="J98">
        <v>2007</v>
      </c>
      <c r="K98">
        <v>2018</v>
      </c>
      <c r="L98">
        <v>1.113658153</v>
      </c>
      <c r="Q98">
        <v>104802</v>
      </c>
      <c r="R98">
        <v>56168</v>
      </c>
      <c r="S98">
        <v>32402</v>
      </c>
      <c r="T98">
        <v>1669</v>
      </c>
      <c r="U98">
        <v>25000</v>
      </c>
      <c r="V98">
        <v>26664</v>
      </c>
      <c r="W98">
        <v>22425</v>
      </c>
      <c r="X98">
        <v>17840</v>
      </c>
      <c r="Y98">
        <v>91475</v>
      </c>
      <c r="Z98">
        <v>20.5</v>
      </c>
      <c r="AA98">
        <v>5.4</v>
      </c>
      <c r="AB98">
        <v>74.099999999999994</v>
      </c>
      <c r="AC98">
        <v>14.5</v>
      </c>
      <c r="AD98">
        <v>71.8</v>
      </c>
      <c r="AE98">
        <v>13.7</v>
      </c>
      <c r="AF98">
        <v>40230</v>
      </c>
      <c r="AG98">
        <v>6846</v>
      </c>
      <c r="AH98">
        <v>14699</v>
      </c>
      <c r="AI98">
        <v>11543</v>
      </c>
      <c r="AJ98">
        <v>5485</v>
      </c>
      <c r="AK98">
        <v>1657</v>
      </c>
      <c r="AL98">
        <v>17.02</v>
      </c>
      <c r="AM98">
        <v>56672</v>
      </c>
      <c r="AN98">
        <v>77758</v>
      </c>
      <c r="AO98">
        <v>36.200000000000003</v>
      </c>
      <c r="AP98">
        <v>40.299999999999997</v>
      </c>
      <c r="AQ98">
        <v>23.5</v>
      </c>
      <c r="AR98">
        <v>2211.33</v>
      </c>
      <c r="AS98">
        <v>48184.42</v>
      </c>
      <c r="AT98">
        <v>50395.75</v>
      </c>
      <c r="AU98">
        <v>4.3899999999999997</v>
      </c>
      <c r="AV98">
        <v>95.61</v>
      </c>
      <c r="AW98">
        <v>2.64</v>
      </c>
      <c r="AX98">
        <v>1318.4</v>
      </c>
      <c r="AY98">
        <v>17346</v>
      </c>
      <c r="AZ98">
        <v>13</v>
      </c>
      <c r="BA98">
        <v>1.02</v>
      </c>
      <c r="BB98">
        <v>2017</v>
      </c>
      <c r="BC98" t="s">
        <v>431</v>
      </c>
      <c r="BD98">
        <v>1</v>
      </c>
      <c r="BE98">
        <v>0</v>
      </c>
      <c r="BF98">
        <v>18113551.68</v>
      </c>
      <c r="BG98">
        <v>25500</v>
      </c>
      <c r="BH98">
        <v>27197.279999999999</v>
      </c>
      <c r="BI98">
        <v>22873.5</v>
      </c>
      <c r="BJ98">
        <v>57805.440000000002</v>
      </c>
      <c r="BK98">
        <v>79313.16</v>
      </c>
      <c r="BL98">
        <v>2.6928000000000001</v>
      </c>
      <c r="BM98">
        <v>0</v>
      </c>
      <c r="BN98">
        <v>0</v>
      </c>
      <c r="BO98">
        <v>0</v>
      </c>
      <c r="BP98">
        <v>2018</v>
      </c>
      <c r="BR98">
        <v>0</v>
      </c>
      <c r="BS98" t="s">
        <v>432</v>
      </c>
      <c r="BT98">
        <v>0</v>
      </c>
      <c r="BU98">
        <v>0</v>
      </c>
      <c r="BV98">
        <v>0</v>
      </c>
      <c r="BW98">
        <v>1</v>
      </c>
      <c r="BX98">
        <v>1</v>
      </c>
      <c r="BY98" t="s">
        <v>176</v>
      </c>
      <c r="BZ98">
        <v>31</v>
      </c>
      <c r="CB98">
        <v>49534</v>
      </c>
      <c r="CC98">
        <v>57.8</v>
      </c>
      <c r="CD98">
        <v>10.7</v>
      </c>
      <c r="CE98">
        <v>6.6</v>
      </c>
      <c r="CF98">
        <v>12.5</v>
      </c>
      <c r="CG98">
        <v>2.1</v>
      </c>
      <c r="CH98">
        <v>0.7</v>
      </c>
      <c r="CI98">
        <v>9.6999999999999993</v>
      </c>
      <c r="CK98">
        <v>1.135931316</v>
      </c>
      <c r="CL98">
        <v>3192.0018289999998</v>
      </c>
      <c r="CM98" t="s">
        <v>177</v>
      </c>
      <c r="CN98">
        <v>31</v>
      </c>
    </row>
    <row r="99" spans="1:92" x14ac:dyDescent="0.2">
      <c r="A99">
        <v>1756</v>
      </c>
      <c r="B99">
        <v>27100</v>
      </c>
      <c r="C99" t="s">
        <v>433</v>
      </c>
      <c r="D99" t="s">
        <v>174</v>
      </c>
      <c r="E99">
        <v>2017</v>
      </c>
      <c r="F99">
        <v>474411</v>
      </c>
      <c r="G99">
        <v>348400</v>
      </c>
      <c r="H99">
        <v>348274</v>
      </c>
      <c r="I99">
        <v>0.734118728</v>
      </c>
      <c r="J99">
        <v>2004</v>
      </c>
      <c r="K99">
        <v>2018</v>
      </c>
      <c r="L99">
        <v>0.734118728</v>
      </c>
      <c r="Q99">
        <v>158640</v>
      </c>
      <c r="R99">
        <v>129155</v>
      </c>
      <c r="S99">
        <v>25699</v>
      </c>
      <c r="T99">
        <v>926</v>
      </c>
      <c r="U99">
        <v>27192</v>
      </c>
      <c r="V99">
        <v>26816</v>
      </c>
      <c r="W99">
        <v>29616</v>
      </c>
      <c r="X99">
        <v>45875</v>
      </c>
      <c r="Y99">
        <v>148125</v>
      </c>
      <c r="Z99">
        <v>13.2</v>
      </c>
      <c r="AA99">
        <v>9.3000000000000007</v>
      </c>
      <c r="AB99">
        <v>77.599999999999994</v>
      </c>
      <c r="AC99">
        <v>21.6</v>
      </c>
      <c r="AD99">
        <v>61.2</v>
      </c>
      <c r="AE99">
        <v>17.2</v>
      </c>
      <c r="AF99">
        <v>62220</v>
      </c>
      <c r="AG99">
        <v>3780</v>
      </c>
      <c r="AH99">
        <v>21223</v>
      </c>
      <c r="AI99">
        <v>22574</v>
      </c>
      <c r="AJ99">
        <v>10077</v>
      </c>
      <c r="AK99">
        <v>4566</v>
      </c>
      <c r="AL99">
        <v>6.08</v>
      </c>
      <c r="AM99">
        <v>50258</v>
      </c>
      <c r="AN99">
        <v>70530</v>
      </c>
      <c r="AO99">
        <v>34.4</v>
      </c>
      <c r="AP99">
        <v>46.8</v>
      </c>
      <c r="AQ99">
        <v>18.8</v>
      </c>
      <c r="AR99">
        <v>3515.33</v>
      </c>
      <c r="AS99">
        <v>70799.33</v>
      </c>
      <c r="AT99">
        <v>74314.67</v>
      </c>
      <c r="AU99">
        <v>4.7300000000000004</v>
      </c>
      <c r="AV99">
        <v>95.27</v>
      </c>
      <c r="AW99">
        <v>2.41</v>
      </c>
      <c r="AX99">
        <v>3532.8</v>
      </c>
      <c r="AY99">
        <v>26239</v>
      </c>
      <c r="AZ99">
        <v>13.48</v>
      </c>
      <c r="BA99">
        <v>1.02</v>
      </c>
      <c r="BB99">
        <v>2014</v>
      </c>
      <c r="BC99" t="s">
        <v>434</v>
      </c>
      <c r="BD99">
        <v>1</v>
      </c>
      <c r="BE99">
        <v>3</v>
      </c>
      <c r="BF99">
        <v>1065718.44</v>
      </c>
      <c r="BG99">
        <v>27735.84</v>
      </c>
      <c r="BH99">
        <v>27352.32</v>
      </c>
      <c r="BI99">
        <v>30208.32</v>
      </c>
      <c r="BJ99">
        <v>51263.16</v>
      </c>
      <c r="BK99">
        <v>71940.600000000006</v>
      </c>
      <c r="BL99">
        <v>2.4582000000000002</v>
      </c>
      <c r="BM99">
        <v>0</v>
      </c>
      <c r="BN99">
        <v>0</v>
      </c>
      <c r="BO99">
        <v>0</v>
      </c>
      <c r="BP99">
        <v>2019</v>
      </c>
      <c r="BR99">
        <v>0</v>
      </c>
      <c r="BS99" t="s">
        <v>435</v>
      </c>
      <c r="BT99">
        <v>0</v>
      </c>
      <c r="BU99">
        <v>0</v>
      </c>
      <c r="BV99">
        <v>0</v>
      </c>
      <c r="BW99">
        <v>7</v>
      </c>
      <c r="BX99">
        <v>3</v>
      </c>
      <c r="BY99" t="s">
        <v>229</v>
      </c>
      <c r="BZ99">
        <v>34</v>
      </c>
      <c r="CB99">
        <v>70609</v>
      </c>
      <c r="CC99">
        <v>87</v>
      </c>
      <c r="CD99">
        <v>6</v>
      </c>
      <c r="CE99">
        <v>0.1</v>
      </c>
      <c r="CF99">
        <v>1.9</v>
      </c>
      <c r="CG99">
        <v>0.1</v>
      </c>
      <c r="CH99">
        <v>1.3</v>
      </c>
      <c r="CI99">
        <v>3.6</v>
      </c>
      <c r="CK99">
        <v>0.74880110300000002</v>
      </c>
      <c r="CL99">
        <v>1361.8270279999999</v>
      </c>
      <c r="CM99" t="s">
        <v>177</v>
      </c>
      <c r="CN99">
        <v>34</v>
      </c>
    </row>
    <row r="100" spans="1:92" x14ac:dyDescent="0.2">
      <c r="A100">
        <v>1768</v>
      </c>
      <c r="B100">
        <v>27140</v>
      </c>
      <c r="C100" t="s">
        <v>436</v>
      </c>
      <c r="D100" t="s">
        <v>174</v>
      </c>
      <c r="E100">
        <v>2017</v>
      </c>
      <c r="F100">
        <v>488661</v>
      </c>
      <c r="G100">
        <v>697334</v>
      </c>
      <c r="H100">
        <v>348943</v>
      </c>
      <c r="I100">
        <v>0.71407990399999999</v>
      </c>
      <c r="J100">
        <v>2007</v>
      </c>
      <c r="K100">
        <v>2018</v>
      </c>
      <c r="L100">
        <v>0.71407990399999999</v>
      </c>
      <c r="Q100">
        <v>578794</v>
      </c>
      <c r="R100">
        <v>456898</v>
      </c>
      <c r="S100">
        <v>104831</v>
      </c>
      <c r="T100">
        <v>2960</v>
      </c>
      <c r="U100">
        <v>28462</v>
      </c>
      <c r="V100">
        <v>26515</v>
      </c>
      <c r="W100">
        <v>35606</v>
      </c>
      <c r="X100">
        <v>40000</v>
      </c>
      <c r="Y100">
        <v>555545</v>
      </c>
      <c r="Z100">
        <v>15.4</v>
      </c>
      <c r="AA100">
        <v>10.1</v>
      </c>
      <c r="AB100">
        <v>74.5</v>
      </c>
      <c r="AC100">
        <v>24.3</v>
      </c>
      <c r="AD100">
        <v>61.5</v>
      </c>
      <c r="AE100">
        <v>14.2</v>
      </c>
      <c r="AF100">
        <v>211178</v>
      </c>
      <c r="AG100">
        <v>9598</v>
      </c>
      <c r="AH100">
        <v>71462</v>
      </c>
      <c r="AI100">
        <v>78387</v>
      </c>
      <c r="AJ100">
        <v>32890</v>
      </c>
      <c r="AK100">
        <v>18841</v>
      </c>
      <c r="AL100">
        <v>4.54</v>
      </c>
      <c r="AM100">
        <v>52434</v>
      </c>
      <c r="AN100">
        <v>70461</v>
      </c>
      <c r="AO100">
        <v>33.4</v>
      </c>
      <c r="AP100">
        <v>45.8</v>
      </c>
      <c r="AQ100">
        <v>20.8</v>
      </c>
      <c r="AR100">
        <v>11276</v>
      </c>
      <c r="AS100">
        <v>251289.08</v>
      </c>
      <c r="AT100">
        <v>262565.08</v>
      </c>
      <c r="AU100">
        <v>4.29</v>
      </c>
      <c r="AV100">
        <v>95.71</v>
      </c>
      <c r="AW100">
        <v>2.2999999999999998</v>
      </c>
      <c r="AX100">
        <v>5766.4</v>
      </c>
      <c r="AY100">
        <v>16722</v>
      </c>
      <c r="AZ100">
        <v>15.41</v>
      </c>
      <c r="BA100">
        <v>1.02</v>
      </c>
      <c r="BB100">
        <v>2014</v>
      </c>
      <c r="BC100" t="s">
        <v>434</v>
      </c>
      <c r="BD100">
        <v>1</v>
      </c>
      <c r="BE100">
        <v>3</v>
      </c>
      <c r="BF100">
        <v>1423687.44</v>
      </c>
      <c r="BG100">
        <v>29031.24</v>
      </c>
      <c r="BH100">
        <v>27045.3</v>
      </c>
      <c r="BI100">
        <v>36318.120000000003</v>
      </c>
      <c r="BJ100">
        <v>53482.68</v>
      </c>
      <c r="BK100">
        <v>71870.22</v>
      </c>
      <c r="BL100">
        <v>2.3460000000000001</v>
      </c>
      <c r="BM100">
        <v>0</v>
      </c>
      <c r="BN100">
        <v>0</v>
      </c>
      <c r="BO100">
        <v>0</v>
      </c>
      <c r="BP100">
        <v>2017</v>
      </c>
      <c r="BR100">
        <v>1</v>
      </c>
      <c r="BS100" t="s">
        <v>437</v>
      </c>
      <c r="BT100">
        <v>0</v>
      </c>
      <c r="BU100">
        <v>0</v>
      </c>
      <c r="BV100">
        <v>0</v>
      </c>
      <c r="BW100">
        <v>7</v>
      </c>
      <c r="BX100">
        <v>3</v>
      </c>
      <c r="BY100" t="s">
        <v>229</v>
      </c>
      <c r="BZ100">
        <v>34</v>
      </c>
      <c r="CB100">
        <v>259217</v>
      </c>
      <c r="CC100">
        <v>86.3</v>
      </c>
      <c r="CD100">
        <v>9.6</v>
      </c>
      <c r="CE100">
        <v>0.3</v>
      </c>
      <c r="CF100">
        <v>0.9</v>
      </c>
      <c r="CG100">
        <v>0</v>
      </c>
      <c r="CH100">
        <v>0.8</v>
      </c>
      <c r="CI100">
        <v>2.1</v>
      </c>
      <c r="CK100">
        <v>0.72836150200000005</v>
      </c>
      <c r="CL100">
        <v>1181.2658719999999</v>
      </c>
      <c r="CM100" t="s">
        <v>177</v>
      </c>
      <c r="CN100">
        <v>34</v>
      </c>
    </row>
    <row r="101" spans="1:92" x14ac:dyDescent="0.2">
      <c r="A101">
        <v>1784</v>
      </c>
      <c r="B101">
        <v>27180</v>
      </c>
      <c r="C101" t="s">
        <v>438</v>
      </c>
      <c r="D101" t="s">
        <v>174</v>
      </c>
      <c r="E101">
        <v>2017</v>
      </c>
      <c r="F101">
        <v>441354</v>
      </c>
      <c r="G101">
        <v>566461</v>
      </c>
      <c r="H101">
        <v>336889</v>
      </c>
      <c r="I101">
        <v>0.76330791200000003</v>
      </c>
      <c r="J101">
        <v>2003</v>
      </c>
      <c r="K101">
        <v>2018</v>
      </c>
      <c r="L101">
        <v>0.76330791200000003</v>
      </c>
      <c r="Q101">
        <v>129235</v>
      </c>
      <c r="R101">
        <v>93100</v>
      </c>
      <c r="S101">
        <v>31791</v>
      </c>
      <c r="T101">
        <v>1028</v>
      </c>
      <c r="U101">
        <v>25384</v>
      </c>
      <c r="V101">
        <v>24239</v>
      </c>
      <c r="W101">
        <v>27463</v>
      </c>
      <c r="X101">
        <v>26371</v>
      </c>
      <c r="Y101">
        <v>124045</v>
      </c>
      <c r="Z101">
        <v>17.8</v>
      </c>
      <c r="AA101">
        <v>9.1999999999999993</v>
      </c>
      <c r="AB101">
        <v>73</v>
      </c>
      <c r="AC101">
        <v>22</v>
      </c>
      <c r="AD101">
        <v>61.2</v>
      </c>
      <c r="AE101">
        <v>16.8</v>
      </c>
      <c r="AF101">
        <v>47865</v>
      </c>
      <c r="AG101">
        <v>3899</v>
      </c>
      <c r="AH101">
        <v>15202</v>
      </c>
      <c r="AI101">
        <v>17634</v>
      </c>
      <c r="AJ101">
        <v>7818</v>
      </c>
      <c r="AK101">
        <v>3312</v>
      </c>
      <c r="AL101">
        <v>8.15</v>
      </c>
      <c r="AM101">
        <v>43570</v>
      </c>
      <c r="AN101">
        <v>61474</v>
      </c>
      <c r="AO101">
        <v>40.299999999999997</v>
      </c>
      <c r="AP101">
        <v>43.3</v>
      </c>
      <c r="AQ101">
        <v>16.399999999999999</v>
      </c>
      <c r="AR101">
        <v>2231.58</v>
      </c>
      <c r="AS101">
        <v>54550</v>
      </c>
      <c r="AT101">
        <v>56781.58</v>
      </c>
      <c r="AU101">
        <v>3.93</v>
      </c>
      <c r="AV101">
        <v>96.07</v>
      </c>
      <c r="AW101">
        <v>2.41</v>
      </c>
      <c r="AZ101">
        <v>13.89</v>
      </c>
      <c r="BA101">
        <v>1.02</v>
      </c>
      <c r="BB101">
        <v>2014</v>
      </c>
      <c r="BC101" t="s">
        <v>434</v>
      </c>
      <c r="BD101">
        <v>1</v>
      </c>
      <c r="BE101">
        <v>3</v>
      </c>
      <c r="BF101">
        <v>687253.56</v>
      </c>
      <c r="BG101">
        <v>25891.68</v>
      </c>
      <c r="BH101">
        <v>24723.78</v>
      </c>
      <c r="BI101">
        <v>28012.26</v>
      </c>
      <c r="BJ101">
        <v>44441.4</v>
      </c>
      <c r="BK101">
        <v>62703.48</v>
      </c>
      <c r="BL101">
        <v>2.4582000000000002</v>
      </c>
      <c r="BM101">
        <v>0</v>
      </c>
      <c r="BN101">
        <v>0</v>
      </c>
      <c r="BO101">
        <v>0</v>
      </c>
      <c r="BP101">
        <v>2018</v>
      </c>
      <c r="BR101">
        <v>0</v>
      </c>
      <c r="BS101" t="s">
        <v>439</v>
      </c>
      <c r="BT101">
        <v>0</v>
      </c>
      <c r="BU101">
        <v>0</v>
      </c>
      <c r="BV101">
        <v>0</v>
      </c>
      <c r="BW101">
        <v>7</v>
      </c>
      <c r="BX101">
        <v>3</v>
      </c>
      <c r="BY101" t="s">
        <v>229</v>
      </c>
      <c r="BZ101">
        <v>34</v>
      </c>
      <c r="CB101">
        <v>55091</v>
      </c>
      <c r="CC101">
        <v>85.3</v>
      </c>
      <c r="CD101">
        <v>10.1</v>
      </c>
      <c r="CE101">
        <v>1</v>
      </c>
      <c r="CF101">
        <v>1</v>
      </c>
      <c r="CG101">
        <v>0</v>
      </c>
      <c r="CH101">
        <v>0.7</v>
      </c>
      <c r="CI101">
        <v>1.9</v>
      </c>
      <c r="CK101">
        <v>0.77857407000000001</v>
      </c>
      <c r="CL101">
        <v>642.05536930000005</v>
      </c>
      <c r="CM101" t="s">
        <v>177</v>
      </c>
      <c r="CN101">
        <v>34</v>
      </c>
    </row>
    <row r="102" spans="1:92" x14ac:dyDescent="0.2">
      <c r="A102">
        <v>1801</v>
      </c>
      <c r="B102">
        <v>27260</v>
      </c>
      <c r="C102" t="s">
        <v>441</v>
      </c>
      <c r="D102" t="s">
        <v>174</v>
      </c>
      <c r="E102">
        <v>2017</v>
      </c>
      <c r="F102">
        <v>10783655</v>
      </c>
      <c r="G102">
        <v>8934240</v>
      </c>
      <c r="H102">
        <v>10384644</v>
      </c>
      <c r="I102">
        <v>0.96299853800000002</v>
      </c>
      <c r="J102">
        <v>2002</v>
      </c>
      <c r="K102">
        <v>2018</v>
      </c>
      <c r="L102">
        <v>0.96299853800000002</v>
      </c>
      <c r="Q102">
        <v>1504980</v>
      </c>
      <c r="R102">
        <v>694796</v>
      </c>
      <c r="S102">
        <v>629060</v>
      </c>
      <c r="T102">
        <v>39666</v>
      </c>
      <c r="U102">
        <v>30112</v>
      </c>
      <c r="V102">
        <v>26342</v>
      </c>
      <c r="W102">
        <v>33494</v>
      </c>
      <c r="X102">
        <v>32017</v>
      </c>
      <c r="Y102">
        <v>1476247</v>
      </c>
      <c r="Z102">
        <v>13.3</v>
      </c>
      <c r="AA102">
        <v>8.1999999999999993</v>
      </c>
      <c r="AB102">
        <v>78.599999999999994</v>
      </c>
      <c r="AC102">
        <v>22.5</v>
      </c>
      <c r="AD102">
        <v>62.2</v>
      </c>
      <c r="AE102">
        <v>15.3</v>
      </c>
      <c r="AF102">
        <v>560169</v>
      </c>
      <c r="AG102">
        <v>34618</v>
      </c>
      <c r="AH102">
        <v>198320</v>
      </c>
      <c r="AI102">
        <v>229017</v>
      </c>
      <c r="AJ102">
        <v>73983</v>
      </c>
      <c r="AK102">
        <v>24231</v>
      </c>
      <c r="AL102">
        <v>6.18</v>
      </c>
      <c r="AM102">
        <v>58709</v>
      </c>
      <c r="AN102">
        <v>79596</v>
      </c>
      <c r="AO102">
        <v>28.8</v>
      </c>
      <c r="AP102">
        <v>46.4</v>
      </c>
      <c r="AQ102">
        <v>24.8</v>
      </c>
      <c r="AR102">
        <v>30000.83</v>
      </c>
      <c r="AS102">
        <v>732139.92</v>
      </c>
      <c r="AT102">
        <v>762140.75</v>
      </c>
      <c r="AU102">
        <v>3.94</v>
      </c>
      <c r="AV102">
        <v>96.06</v>
      </c>
      <c r="AW102">
        <v>2.46</v>
      </c>
      <c r="AX102">
        <v>17964.8</v>
      </c>
      <c r="AY102">
        <v>81016</v>
      </c>
      <c r="AZ102">
        <v>14.11</v>
      </c>
      <c r="BA102">
        <v>1.02</v>
      </c>
      <c r="BB102">
        <v>2014</v>
      </c>
      <c r="BC102" t="s">
        <v>442</v>
      </c>
      <c r="BD102">
        <v>1</v>
      </c>
      <c r="BE102">
        <v>3</v>
      </c>
      <c r="BF102">
        <v>74208847.439999998</v>
      </c>
      <c r="BG102">
        <v>30714.240000000002</v>
      </c>
      <c r="BH102">
        <v>26868.84</v>
      </c>
      <c r="BI102">
        <v>34163.879999999997</v>
      </c>
      <c r="BJ102">
        <v>59883.18</v>
      </c>
      <c r="BK102">
        <v>81187.92</v>
      </c>
      <c r="BL102">
        <v>2.5091999999999999</v>
      </c>
      <c r="BM102">
        <v>0</v>
      </c>
      <c r="BN102">
        <v>0</v>
      </c>
      <c r="BO102">
        <v>0</v>
      </c>
      <c r="BP102">
        <v>2017</v>
      </c>
      <c r="BR102">
        <v>1</v>
      </c>
      <c r="BS102" t="s">
        <v>443</v>
      </c>
      <c r="BT102">
        <v>0</v>
      </c>
      <c r="BU102">
        <v>0</v>
      </c>
      <c r="BV102">
        <v>0</v>
      </c>
      <c r="BW102">
        <v>4</v>
      </c>
      <c r="BX102">
        <v>3</v>
      </c>
      <c r="BY102" t="s">
        <v>206</v>
      </c>
      <c r="BZ102">
        <v>24</v>
      </c>
      <c r="CB102">
        <v>709049</v>
      </c>
      <c r="CC102">
        <v>80.3</v>
      </c>
      <c r="CD102">
        <v>8.5</v>
      </c>
      <c r="CE102">
        <v>1.1000000000000001</v>
      </c>
      <c r="CF102">
        <v>1.8</v>
      </c>
      <c r="CG102">
        <v>0.5</v>
      </c>
      <c r="CH102">
        <v>1.7</v>
      </c>
      <c r="CI102">
        <v>6.1</v>
      </c>
      <c r="CK102">
        <v>0.982258509</v>
      </c>
      <c r="CL102">
        <v>2215.800463</v>
      </c>
      <c r="CM102" t="s">
        <v>177</v>
      </c>
      <c r="CN102">
        <v>24</v>
      </c>
    </row>
    <row r="103" spans="1:92" x14ac:dyDescent="0.2">
      <c r="A103">
        <v>1835</v>
      </c>
      <c r="B103">
        <v>27780</v>
      </c>
      <c r="C103" t="s">
        <v>444</v>
      </c>
      <c r="D103" t="s">
        <v>174</v>
      </c>
      <c r="E103">
        <v>2017</v>
      </c>
      <c r="F103">
        <v>934466.54399999999</v>
      </c>
      <c r="G103">
        <v>937146.67200000002</v>
      </c>
      <c r="H103">
        <v>721616.44499999995</v>
      </c>
      <c r="I103">
        <v>0.77222287899999997</v>
      </c>
      <c r="J103">
        <v>2002</v>
      </c>
      <c r="K103">
        <v>2018</v>
      </c>
      <c r="L103">
        <v>0.77222287899999997</v>
      </c>
      <c r="Q103">
        <v>133054</v>
      </c>
      <c r="R103">
        <v>117127</v>
      </c>
      <c r="S103">
        <v>13670</v>
      </c>
      <c r="T103">
        <v>555</v>
      </c>
      <c r="U103">
        <v>25275</v>
      </c>
      <c r="V103">
        <v>25758</v>
      </c>
      <c r="W103">
        <v>19460</v>
      </c>
      <c r="X103">
        <v>13765</v>
      </c>
      <c r="Y103">
        <v>126874</v>
      </c>
      <c r="Z103">
        <v>15.1</v>
      </c>
      <c r="AA103">
        <v>9.1</v>
      </c>
      <c r="AB103">
        <v>75.900000000000006</v>
      </c>
      <c r="AC103">
        <v>19.100000000000001</v>
      </c>
      <c r="AD103">
        <v>58.9</v>
      </c>
      <c r="AE103">
        <v>22</v>
      </c>
      <c r="AF103">
        <v>56023</v>
      </c>
      <c r="AG103">
        <v>4931</v>
      </c>
      <c r="AH103">
        <v>19147</v>
      </c>
      <c r="AI103">
        <v>20873</v>
      </c>
      <c r="AJ103">
        <v>7992</v>
      </c>
      <c r="AK103">
        <v>3080</v>
      </c>
      <c r="AL103">
        <v>8.8000000000000007</v>
      </c>
      <c r="AM103">
        <v>46598</v>
      </c>
      <c r="AN103">
        <v>58753</v>
      </c>
      <c r="AO103">
        <v>38.1</v>
      </c>
      <c r="AP103">
        <v>47.3</v>
      </c>
      <c r="AQ103">
        <v>14.6</v>
      </c>
      <c r="AR103">
        <v>3627.08</v>
      </c>
      <c r="AS103">
        <v>56137.83</v>
      </c>
      <c r="AT103">
        <v>59764.92</v>
      </c>
      <c r="AU103">
        <v>6.06</v>
      </c>
      <c r="AV103">
        <v>93.94</v>
      </c>
      <c r="AW103">
        <v>2.64</v>
      </c>
      <c r="AX103">
        <v>1382.4</v>
      </c>
      <c r="AY103">
        <v>10618</v>
      </c>
      <c r="AZ103">
        <v>13.28</v>
      </c>
      <c r="BA103">
        <v>1.02</v>
      </c>
      <c r="BB103">
        <v>2016</v>
      </c>
      <c r="BC103" t="s">
        <v>445</v>
      </c>
      <c r="BD103">
        <v>1</v>
      </c>
      <c r="BE103">
        <v>1</v>
      </c>
      <c r="BF103">
        <v>2944195.0959999999</v>
      </c>
      <c r="BG103">
        <v>25780.5</v>
      </c>
      <c r="BH103">
        <v>26273.16</v>
      </c>
      <c r="BI103">
        <v>19849.2</v>
      </c>
      <c r="BJ103">
        <v>47529.96</v>
      </c>
      <c r="BK103">
        <v>59928.06</v>
      </c>
      <c r="BL103">
        <v>2.6928000000000001</v>
      </c>
      <c r="BM103">
        <v>0</v>
      </c>
      <c r="BN103">
        <v>0</v>
      </c>
      <c r="BO103">
        <v>0</v>
      </c>
      <c r="BR103">
        <v>0</v>
      </c>
      <c r="BT103">
        <v>0</v>
      </c>
      <c r="BU103">
        <v>0</v>
      </c>
      <c r="BV103">
        <v>0</v>
      </c>
      <c r="BW103">
        <v>1</v>
      </c>
      <c r="BX103">
        <v>1</v>
      </c>
      <c r="BY103" t="s">
        <v>176</v>
      </c>
      <c r="BZ103">
        <v>33</v>
      </c>
      <c r="CB103">
        <v>55281</v>
      </c>
      <c r="CC103">
        <v>83.1</v>
      </c>
      <c r="CD103">
        <v>8.6999999999999993</v>
      </c>
      <c r="CE103">
        <v>1</v>
      </c>
      <c r="CF103">
        <v>2.8</v>
      </c>
      <c r="CG103">
        <v>0</v>
      </c>
      <c r="CH103">
        <v>0.6</v>
      </c>
      <c r="CI103">
        <v>3.8</v>
      </c>
      <c r="CK103">
        <v>0.78766733700000002</v>
      </c>
      <c r="CL103">
        <v>1281.4658039999999</v>
      </c>
      <c r="CM103" t="s">
        <v>177</v>
      </c>
      <c r="CN103">
        <v>33</v>
      </c>
    </row>
    <row r="104" spans="1:92" x14ac:dyDescent="0.2">
      <c r="A104">
        <v>1869</v>
      </c>
      <c r="B104">
        <v>28020</v>
      </c>
      <c r="C104" t="s">
        <v>446</v>
      </c>
      <c r="D104" t="s">
        <v>174</v>
      </c>
      <c r="E104">
        <v>2017</v>
      </c>
      <c r="F104">
        <v>2716984</v>
      </c>
      <c r="G104">
        <v>1725745</v>
      </c>
      <c r="H104">
        <v>2630545</v>
      </c>
      <c r="I104">
        <v>0.96818567899999997</v>
      </c>
      <c r="J104">
        <v>2002</v>
      </c>
      <c r="K104">
        <v>2018</v>
      </c>
      <c r="L104">
        <v>0.96818567899999997</v>
      </c>
      <c r="Q104">
        <v>338338</v>
      </c>
      <c r="R104">
        <v>249801</v>
      </c>
      <c r="S104">
        <v>69031</v>
      </c>
      <c r="T104">
        <v>2432</v>
      </c>
      <c r="U104">
        <v>28256</v>
      </c>
      <c r="V104">
        <v>28351</v>
      </c>
      <c r="W104">
        <v>28171</v>
      </c>
      <c r="X104">
        <v>21462</v>
      </c>
      <c r="Y104">
        <v>329163</v>
      </c>
      <c r="Z104">
        <v>13.5</v>
      </c>
      <c r="AA104">
        <v>11.1</v>
      </c>
      <c r="AB104">
        <v>75.400000000000006</v>
      </c>
      <c r="AC104">
        <v>22.1</v>
      </c>
      <c r="AD104">
        <v>62.8</v>
      </c>
      <c r="AE104">
        <v>15.1</v>
      </c>
      <c r="AF104">
        <v>133112</v>
      </c>
      <c r="AG104">
        <v>9040</v>
      </c>
      <c r="AH104">
        <v>43490</v>
      </c>
      <c r="AI104">
        <v>52414</v>
      </c>
      <c r="AJ104">
        <v>19367</v>
      </c>
      <c r="AK104">
        <v>8801</v>
      </c>
      <c r="AL104">
        <v>6.79</v>
      </c>
      <c r="AM104">
        <v>55129</v>
      </c>
      <c r="AN104">
        <v>76971</v>
      </c>
      <c r="AO104">
        <v>30.1</v>
      </c>
      <c r="AP104">
        <v>45.9</v>
      </c>
      <c r="AQ104">
        <v>24</v>
      </c>
      <c r="AR104">
        <v>7519.5</v>
      </c>
      <c r="AS104">
        <v>160377.07999999999</v>
      </c>
      <c r="AT104">
        <v>167896.58</v>
      </c>
      <c r="AU104">
        <v>4.4800000000000004</v>
      </c>
      <c r="AV104">
        <v>95.52</v>
      </c>
      <c r="AW104">
        <v>2.41</v>
      </c>
      <c r="AX104">
        <v>3590.4</v>
      </c>
      <c r="AY104">
        <v>29205</v>
      </c>
      <c r="AZ104">
        <v>13.33</v>
      </c>
      <c r="BA104">
        <v>1.02</v>
      </c>
      <c r="BB104">
        <v>2014</v>
      </c>
      <c r="BC104" t="s">
        <v>447</v>
      </c>
      <c r="BD104">
        <v>1</v>
      </c>
      <c r="BE104">
        <v>3</v>
      </c>
      <c r="BF104">
        <v>10732623.6</v>
      </c>
      <c r="BG104">
        <v>28821.119999999999</v>
      </c>
      <c r="BH104">
        <v>28918.02</v>
      </c>
      <c r="BI104">
        <v>28734.42</v>
      </c>
      <c r="BJ104">
        <v>56231.58</v>
      </c>
      <c r="BK104">
        <v>78510.42</v>
      </c>
      <c r="BL104">
        <v>2.4582000000000002</v>
      </c>
      <c r="BM104">
        <v>0</v>
      </c>
      <c r="BN104">
        <v>0</v>
      </c>
      <c r="BO104">
        <v>0</v>
      </c>
      <c r="BR104">
        <v>0</v>
      </c>
      <c r="BT104">
        <v>0</v>
      </c>
      <c r="BU104">
        <v>0</v>
      </c>
      <c r="BV104">
        <v>0</v>
      </c>
      <c r="BW104">
        <v>7</v>
      </c>
      <c r="BX104">
        <v>3</v>
      </c>
      <c r="BY104" t="s">
        <v>229</v>
      </c>
      <c r="BZ104">
        <v>33</v>
      </c>
      <c r="CB104">
        <v>163757</v>
      </c>
      <c r="CC104">
        <v>82.5</v>
      </c>
      <c r="CD104">
        <v>8.5</v>
      </c>
      <c r="CE104">
        <v>1.2</v>
      </c>
      <c r="CF104">
        <v>2.5</v>
      </c>
      <c r="CG104">
        <v>0.3</v>
      </c>
      <c r="CH104">
        <v>0.7</v>
      </c>
      <c r="CI104">
        <v>4.3</v>
      </c>
      <c r="CK104">
        <v>0.987549393</v>
      </c>
      <c r="CL104">
        <v>2066.2356770000001</v>
      </c>
      <c r="CM104" t="s">
        <v>177</v>
      </c>
      <c r="CN104">
        <v>33</v>
      </c>
    </row>
    <row r="105" spans="1:92" x14ac:dyDescent="0.2">
      <c r="A105">
        <v>1882</v>
      </c>
      <c r="B105">
        <v>28100</v>
      </c>
      <c r="C105" t="s">
        <v>448</v>
      </c>
      <c r="D105" t="s">
        <v>174</v>
      </c>
      <c r="E105">
        <v>2017</v>
      </c>
      <c r="F105">
        <v>688070</v>
      </c>
      <c r="G105">
        <v>1205797</v>
      </c>
      <c r="H105">
        <v>334974</v>
      </c>
      <c r="I105">
        <v>0.48683128199999998</v>
      </c>
      <c r="J105">
        <v>2006</v>
      </c>
      <c r="K105">
        <v>2018</v>
      </c>
      <c r="L105">
        <v>0.48683128199999998</v>
      </c>
      <c r="Q105">
        <v>109605</v>
      </c>
      <c r="R105">
        <v>87403</v>
      </c>
      <c r="S105">
        <v>17520</v>
      </c>
      <c r="T105">
        <v>213</v>
      </c>
      <c r="U105">
        <v>28366</v>
      </c>
      <c r="V105">
        <v>28860</v>
      </c>
      <c r="W105">
        <v>26609</v>
      </c>
      <c r="X105">
        <v>69766</v>
      </c>
      <c r="Y105">
        <v>105115</v>
      </c>
      <c r="Z105">
        <v>15.4</v>
      </c>
      <c r="AA105">
        <v>5.2</v>
      </c>
      <c r="AB105">
        <v>79.400000000000006</v>
      </c>
      <c r="AC105">
        <v>23.2</v>
      </c>
      <c r="AD105">
        <v>60.4</v>
      </c>
      <c r="AE105">
        <v>16.399999999999999</v>
      </c>
      <c r="AF105">
        <v>39628</v>
      </c>
      <c r="AG105">
        <v>3706</v>
      </c>
      <c r="AH105">
        <v>12366</v>
      </c>
      <c r="AI105">
        <v>15307</v>
      </c>
      <c r="AJ105">
        <v>5373</v>
      </c>
      <c r="AK105">
        <v>2876</v>
      </c>
      <c r="AL105">
        <v>9.35</v>
      </c>
      <c r="AM105">
        <v>58539</v>
      </c>
      <c r="AN105">
        <v>72518</v>
      </c>
      <c r="AO105">
        <v>32.1</v>
      </c>
      <c r="AP105">
        <v>45.6</v>
      </c>
      <c r="AQ105">
        <v>22.3</v>
      </c>
      <c r="AR105">
        <v>2918.83</v>
      </c>
      <c r="AS105">
        <v>52934.92</v>
      </c>
      <c r="AT105">
        <v>55853.75</v>
      </c>
      <c r="AU105">
        <v>5.23</v>
      </c>
      <c r="AV105">
        <v>94.77</v>
      </c>
      <c r="AW105">
        <v>2.41</v>
      </c>
      <c r="AX105">
        <v>1516.8</v>
      </c>
      <c r="AY105">
        <v>11589</v>
      </c>
      <c r="AZ105">
        <v>18</v>
      </c>
      <c r="BA105">
        <v>1.02</v>
      </c>
      <c r="BB105">
        <v>2015</v>
      </c>
      <c r="BC105" t="s">
        <v>449</v>
      </c>
      <c r="BD105">
        <v>1</v>
      </c>
      <c r="BE105">
        <v>2</v>
      </c>
      <c r="BF105">
        <v>1025020.44</v>
      </c>
      <c r="BG105">
        <v>28933.32</v>
      </c>
      <c r="BH105">
        <v>29437.200000000001</v>
      </c>
      <c r="BI105">
        <v>27141.18</v>
      </c>
      <c r="BJ105">
        <v>59709.78</v>
      </c>
      <c r="BK105">
        <v>73968.36</v>
      </c>
      <c r="BL105">
        <v>2.4582000000000002</v>
      </c>
      <c r="BM105">
        <v>0</v>
      </c>
      <c r="BN105">
        <v>0</v>
      </c>
      <c r="BO105">
        <v>0</v>
      </c>
      <c r="BP105">
        <v>2018</v>
      </c>
      <c r="BR105">
        <v>0</v>
      </c>
      <c r="BS105" t="s">
        <v>450</v>
      </c>
      <c r="BT105">
        <v>0</v>
      </c>
      <c r="BU105">
        <v>0</v>
      </c>
      <c r="BV105">
        <v>0</v>
      </c>
      <c r="BW105">
        <v>7</v>
      </c>
      <c r="BX105">
        <v>3</v>
      </c>
      <c r="BY105" t="s">
        <v>229</v>
      </c>
      <c r="BZ105">
        <v>33</v>
      </c>
      <c r="CB105">
        <v>48730</v>
      </c>
      <c r="CC105">
        <v>83</v>
      </c>
      <c r="CD105">
        <v>9.4</v>
      </c>
      <c r="CE105">
        <v>1.1000000000000001</v>
      </c>
      <c r="CF105">
        <v>1.9</v>
      </c>
      <c r="CG105">
        <v>0</v>
      </c>
      <c r="CH105">
        <v>1.5</v>
      </c>
      <c r="CI105">
        <v>3</v>
      </c>
      <c r="CK105">
        <v>0.49656790699999998</v>
      </c>
      <c r="CL105">
        <v>1439.437502</v>
      </c>
      <c r="CM105" t="s">
        <v>177</v>
      </c>
      <c r="CN105">
        <v>33</v>
      </c>
    </row>
    <row r="106" spans="1:92" x14ac:dyDescent="0.2">
      <c r="A106">
        <v>1899</v>
      </c>
      <c r="B106">
        <v>28140</v>
      </c>
      <c r="C106" t="s">
        <v>451</v>
      </c>
      <c r="D106" t="s">
        <v>174</v>
      </c>
      <c r="E106">
        <v>2017</v>
      </c>
      <c r="F106">
        <v>13577713</v>
      </c>
      <c r="G106">
        <v>9276011</v>
      </c>
      <c r="H106">
        <v>9098274</v>
      </c>
      <c r="I106">
        <v>0.67008884300000005</v>
      </c>
      <c r="J106">
        <v>2002</v>
      </c>
      <c r="K106">
        <v>2018</v>
      </c>
      <c r="L106">
        <v>0.67008884300000005</v>
      </c>
      <c r="Q106">
        <v>2126945</v>
      </c>
      <c r="R106">
        <v>1152395</v>
      </c>
      <c r="S106">
        <v>811516</v>
      </c>
      <c r="T106">
        <v>19797</v>
      </c>
      <c r="U106">
        <v>33436</v>
      </c>
      <c r="V106">
        <v>31674</v>
      </c>
      <c r="W106">
        <v>37189</v>
      </c>
      <c r="X106">
        <v>44020</v>
      </c>
      <c r="Y106">
        <v>2093648</v>
      </c>
      <c r="Z106">
        <v>10</v>
      </c>
      <c r="AA106">
        <v>7.4</v>
      </c>
      <c r="AB106">
        <v>82.6</v>
      </c>
      <c r="AC106">
        <v>24.4</v>
      </c>
      <c r="AD106">
        <v>61.1</v>
      </c>
      <c r="AE106">
        <v>14.5</v>
      </c>
      <c r="AF106">
        <v>829475</v>
      </c>
      <c r="AG106">
        <v>47499</v>
      </c>
      <c r="AH106">
        <v>271066</v>
      </c>
      <c r="AI106">
        <v>329530</v>
      </c>
      <c r="AJ106">
        <v>124956</v>
      </c>
      <c r="AK106">
        <v>56424</v>
      </c>
      <c r="AL106">
        <v>5.73</v>
      </c>
      <c r="AM106">
        <v>63404</v>
      </c>
      <c r="AN106">
        <v>85949</v>
      </c>
      <c r="AO106">
        <v>25.8</v>
      </c>
      <c r="AP106">
        <v>45.4</v>
      </c>
      <c r="AQ106">
        <v>28.8</v>
      </c>
      <c r="AR106">
        <v>43363</v>
      </c>
      <c r="AS106">
        <v>1099637.25</v>
      </c>
      <c r="AT106">
        <v>1143000.25</v>
      </c>
      <c r="AU106">
        <v>3.79</v>
      </c>
      <c r="AV106">
        <v>96.21</v>
      </c>
      <c r="AW106">
        <v>2.41</v>
      </c>
      <c r="AX106">
        <v>34752</v>
      </c>
      <c r="AY106">
        <v>233522</v>
      </c>
      <c r="AZ106">
        <v>14.44</v>
      </c>
      <c r="BA106">
        <v>1.02</v>
      </c>
      <c r="BB106">
        <v>2014</v>
      </c>
      <c r="BC106" t="s">
        <v>452</v>
      </c>
      <c r="BD106">
        <v>1</v>
      </c>
      <c r="BE106">
        <v>3</v>
      </c>
      <c r="BF106">
        <v>63018658.979999997</v>
      </c>
      <c r="BG106">
        <v>34104.720000000001</v>
      </c>
      <c r="BH106">
        <v>32307.48</v>
      </c>
      <c r="BI106">
        <v>37932.78</v>
      </c>
      <c r="BJ106">
        <v>64672.08</v>
      </c>
      <c r="BK106">
        <v>87667.98</v>
      </c>
      <c r="BL106">
        <v>2.4582000000000002</v>
      </c>
      <c r="BM106">
        <v>42</v>
      </c>
      <c r="BN106">
        <v>0</v>
      </c>
      <c r="BO106">
        <v>0</v>
      </c>
      <c r="BP106">
        <v>2012</v>
      </c>
      <c r="BR106">
        <v>1</v>
      </c>
      <c r="BS106" t="s">
        <v>453</v>
      </c>
      <c r="BT106">
        <v>0</v>
      </c>
      <c r="BU106">
        <v>0</v>
      </c>
      <c r="BV106">
        <v>0</v>
      </c>
      <c r="BW106">
        <v>3</v>
      </c>
      <c r="BX106">
        <v>3</v>
      </c>
      <c r="BY106" t="s">
        <v>202</v>
      </c>
      <c r="BZ106">
        <v>24</v>
      </c>
      <c r="CB106">
        <v>1072379</v>
      </c>
      <c r="CC106">
        <v>83.9</v>
      </c>
      <c r="CD106">
        <v>7.6</v>
      </c>
      <c r="CE106">
        <v>0.8</v>
      </c>
      <c r="CF106">
        <v>1.3</v>
      </c>
      <c r="CG106">
        <v>0.2</v>
      </c>
      <c r="CH106">
        <v>1</v>
      </c>
      <c r="CI106">
        <v>5.3</v>
      </c>
      <c r="CK106">
        <v>0.68349062000000005</v>
      </c>
      <c r="CL106">
        <v>2404.2064030000001</v>
      </c>
      <c r="CM106" t="s">
        <v>177</v>
      </c>
      <c r="CN106">
        <v>24</v>
      </c>
    </row>
    <row r="107" spans="1:92" x14ac:dyDescent="0.2">
      <c r="A107">
        <v>1918</v>
      </c>
      <c r="B107">
        <v>28420</v>
      </c>
      <c r="C107" t="s">
        <v>454</v>
      </c>
      <c r="D107" t="s">
        <v>174</v>
      </c>
      <c r="E107">
        <v>2017</v>
      </c>
      <c r="F107">
        <v>2166189.3879999998</v>
      </c>
      <c r="G107">
        <v>2226729.852</v>
      </c>
      <c r="H107">
        <v>1471476.1359999999</v>
      </c>
      <c r="I107">
        <v>0.67929246799999998</v>
      </c>
      <c r="J107">
        <v>2002</v>
      </c>
      <c r="K107">
        <v>2018</v>
      </c>
      <c r="L107">
        <v>0.67929246799999998</v>
      </c>
      <c r="Q107">
        <v>290296</v>
      </c>
      <c r="R107">
        <v>158418</v>
      </c>
      <c r="S107">
        <v>87816</v>
      </c>
      <c r="T107">
        <v>2155</v>
      </c>
      <c r="U107">
        <v>30202</v>
      </c>
      <c r="V107">
        <v>28366</v>
      </c>
      <c r="W107">
        <v>35971</v>
      </c>
      <c r="X107">
        <v>43863</v>
      </c>
      <c r="Y107">
        <v>285535</v>
      </c>
      <c r="Z107">
        <v>12.7</v>
      </c>
      <c r="AA107">
        <v>8.5</v>
      </c>
      <c r="AB107">
        <v>78.8</v>
      </c>
      <c r="AC107">
        <v>28.4</v>
      </c>
      <c r="AD107">
        <v>58.8</v>
      </c>
      <c r="AE107">
        <v>12.8</v>
      </c>
      <c r="AF107">
        <v>98742</v>
      </c>
      <c r="AG107">
        <v>4439</v>
      </c>
      <c r="AH107">
        <v>23116</v>
      </c>
      <c r="AI107">
        <v>37115</v>
      </c>
      <c r="AJ107">
        <v>21549</v>
      </c>
      <c r="AK107">
        <v>12523</v>
      </c>
      <c r="AL107">
        <v>4.5</v>
      </c>
      <c r="AM107">
        <v>63617</v>
      </c>
      <c r="AN107">
        <v>81725</v>
      </c>
      <c r="AO107">
        <v>25.8</v>
      </c>
      <c r="AP107">
        <v>45.3</v>
      </c>
      <c r="AQ107">
        <v>28.9</v>
      </c>
      <c r="AR107">
        <v>7939</v>
      </c>
      <c r="AS107">
        <v>130364.33</v>
      </c>
      <c r="AT107">
        <v>138303.32999999999</v>
      </c>
      <c r="AU107">
        <v>5.77</v>
      </c>
      <c r="AV107">
        <v>94.23</v>
      </c>
      <c r="AW107">
        <v>2.95</v>
      </c>
      <c r="AX107">
        <v>5216</v>
      </c>
      <c r="AY107">
        <v>39891</v>
      </c>
      <c r="AZ107">
        <v>16.010000000000002</v>
      </c>
      <c r="BA107">
        <v>1.02</v>
      </c>
      <c r="BB107">
        <v>2016</v>
      </c>
      <c r="BC107" t="s">
        <v>455</v>
      </c>
      <c r="BD107">
        <v>1</v>
      </c>
      <c r="BE107">
        <v>1</v>
      </c>
      <c r="BF107">
        <v>7504528.2920000004</v>
      </c>
      <c r="BG107">
        <v>30806.04</v>
      </c>
      <c r="BH107">
        <v>28933.32</v>
      </c>
      <c r="BI107">
        <v>36690.42</v>
      </c>
      <c r="BJ107">
        <v>64889.34</v>
      </c>
      <c r="BK107">
        <v>83359.5</v>
      </c>
      <c r="BL107">
        <v>3.0089999999999999</v>
      </c>
      <c r="BM107">
        <v>0</v>
      </c>
      <c r="BN107">
        <v>0</v>
      </c>
      <c r="BO107">
        <v>0</v>
      </c>
      <c r="BR107">
        <v>0</v>
      </c>
      <c r="BT107">
        <v>0</v>
      </c>
      <c r="BU107">
        <v>0</v>
      </c>
      <c r="BV107">
        <v>0</v>
      </c>
      <c r="BW107">
        <v>4</v>
      </c>
      <c r="BX107">
        <v>3</v>
      </c>
      <c r="BY107" t="s">
        <v>206</v>
      </c>
      <c r="BZ107">
        <v>24</v>
      </c>
      <c r="CB107">
        <v>129776</v>
      </c>
      <c r="CC107">
        <v>79.5</v>
      </c>
      <c r="CD107">
        <v>11.6</v>
      </c>
      <c r="CE107">
        <v>1</v>
      </c>
      <c r="CF107">
        <v>0.8</v>
      </c>
      <c r="CG107">
        <v>0.3</v>
      </c>
      <c r="CH107">
        <v>1.1000000000000001</v>
      </c>
      <c r="CI107">
        <v>5.8</v>
      </c>
      <c r="CK107">
        <v>0.69287831700000002</v>
      </c>
      <c r="CL107">
        <v>2267.00702</v>
      </c>
      <c r="CM107" t="s">
        <v>177</v>
      </c>
      <c r="CN107">
        <v>24</v>
      </c>
    </row>
    <row r="108" spans="1:92" x14ac:dyDescent="0.2">
      <c r="A108">
        <v>1935</v>
      </c>
      <c r="B108">
        <v>28660</v>
      </c>
      <c r="C108" t="s">
        <v>457</v>
      </c>
      <c r="D108" t="s">
        <v>174</v>
      </c>
      <c r="E108">
        <v>2017</v>
      </c>
      <c r="F108">
        <v>547649</v>
      </c>
      <c r="G108">
        <v>603592</v>
      </c>
      <c r="H108">
        <v>339107</v>
      </c>
      <c r="I108">
        <v>0.61920500199999995</v>
      </c>
      <c r="J108">
        <v>2002</v>
      </c>
      <c r="K108">
        <v>2018</v>
      </c>
      <c r="L108">
        <v>0.61920500199999995</v>
      </c>
      <c r="Q108">
        <v>442693</v>
      </c>
      <c r="R108">
        <v>205637</v>
      </c>
      <c r="S108">
        <v>180240</v>
      </c>
      <c r="T108">
        <v>25711</v>
      </c>
      <c r="U108">
        <v>27363</v>
      </c>
      <c r="V108">
        <v>24569</v>
      </c>
      <c r="W108">
        <v>30644</v>
      </c>
      <c r="X108">
        <v>26370</v>
      </c>
      <c r="Y108">
        <v>417796</v>
      </c>
      <c r="Z108">
        <v>13.7</v>
      </c>
      <c r="AA108">
        <v>9.8000000000000007</v>
      </c>
      <c r="AB108">
        <v>76.5</v>
      </c>
      <c r="AC108">
        <v>26.6</v>
      </c>
      <c r="AD108">
        <v>62.6</v>
      </c>
      <c r="AE108">
        <v>10.8</v>
      </c>
      <c r="AF108">
        <v>149197</v>
      </c>
      <c r="AG108">
        <v>8060</v>
      </c>
      <c r="AH108">
        <v>45329</v>
      </c>
      <c r="AI108">
        <v>64913</v>
      </c>
      <c r="AJ108">
        <v>23158</v>
      </c>
      <c r="AK108">
        <v>7737</v>
      </c>
      <c r="AL108">
        <v>5.4</v>
      </c>
      <c r="AM108">
        <v>53303</v>
      </c>
      <c r="AN108">
        <v>66768</v>
      </c>
      <c r="AO108">
        <v>30.4</v>
      </c>
      <c r="AP108">
        <v>49.8</v>
      </c>
      <c r="AQ108">
        <v>19.8</v>
      </c>
      <c r="AR108">
        <v>7323.75</v>
      </c>
      <c r="AS108">
        <v>167834.08</v>
      </c>
      <c r="AT108">
        <v>175157.83</v>
      </c>
      <c r="AU108">
        <v>4.18</v>
      </c>
      <c r="AV108">
        <v>95.82</v>
      </c>
      <c r="AW108">
        <v>2.2999999999999998</v>
      </c>
      <c r="AX108">
        <v>3001.6</v>
      </c>
      <c r="AY108">
        <v>18424</v>
      </c>
      <c r="AZ108">
        <v>15.18</v>
      </c>
      <c r="BA108">
        <v>1.02</v>
      </c>
      <c r="BB108">
        <v>2015</v>
      </c>
      <c r="BC108" t="s">
        <v>458</v>
      </c>
      <c r="BD108">
        <v>1</v>
      </c>
      <c r="BE108">
        <v>2</v>
      </c>
      <c r="BF108">
        <v>691778.28</v>
      </c>
      <c r="BG108">
        <v>27910.26</v>
      </c>
      <c r="BH108">
        <v>25060.38</v>
      </c>
      <c r="BI108">
        <v>31256.880000000001</v>
      </c>
      <c r="BJ108">
        <v>54369.06</v>
      </c>
      <c r="BK108">
        <v>68103.360000000001</v>
      </c>
      <c r="BL108">
        <v>2.3460000000000001</v>
      </c>
      <c r="BM108">
        <v>0</v>
      </c>
      <c r="BN108">
        <v>0</v>
      </c>
      <c r="BO108">
        <v>0</v>
      </c>
      <c r="BR108">
        <v>0</v>
      </c>
      <c r="BT108">
        <v>0</v>
      </c>
      <c r="BU108">
        <v>0</v>
      </c>
      <c r="BV108">
        <v>0</v>
      </c>
      <c r="BW108">
        <v>3</v>
      </c>
      <c r="BX108">
        <v>3</v>
      </c>
      <c r="BY108" t="s">
        <v>202</v>
      </c>
      <c r="BZ108">
        <v>32</v>
      </c>
      <c r="CB108">
        <v>195113</v>
      </c>
      <c r="CC108">
        <v>80.099999999999994</v>
      </c>
      <c r="CD108">
        <v>11</v>
      </c>
      <c r="CE108">
        <v>0.5</v>
      </c>
      <c r="CF108">
        <v>2.8</v>
      </c>
      <c r="CG108">
        <v>0.2</v>
      </c>
      <c r="CH108">
        <v>1.4</v>
      </c>
      <c r="CI108">
        <v>4</v>
      </c>
      <c r="CK108">
        <v>0.63158910199999996</v>
      </c>
      <c r="CL108">
        <v>2018.071921</v>
      </c>
      <c r="CM108" t="s">
        <v>177</v>
      </c>
      <c r="CN108">
        <v>32</v>
      </c>
    </row>
    <row r="109" spans="1:92" x14ac:dyDescent="0.2">
      <c r="A109">
        <v>1949</v>
      </c>
      <c r="B109">
        <v>28940</v>
      </c>
      <c r="C109" t="s">
        <v>459</v>
      </c>
      <c r="D109" t="s">
        <v>174</v>
      </c>
      <c r="E109">
        <v>2017</v>
      </c>
      <c r="F109">
        <v>2532225.2179999999</v>
      </c>
      <c r="G109">
        <v>2503535.5639999998</v>
      </c>
      <c r="H109">
        <v>1674315.5220000001</v>
      </c>
      <c r="I109">
        <v>0.66120324100000005</v>
      </c>
      <c r="J109">
        <v>2005</v>
      </c>
      <c r="K109">
        <v>2018</v>
      </c>
      <c r="L109">
        <v>0.66120324100000005</v>
      </c>
      <c r="Q109">
        <v>877874</v>
      </c>
      <c r="R109">
        <v>542344</v>
      </c>
      <c r="S109">
        <v>294773</v>
      </c>
      <c r="T109">
        <v>4870</v>
      </c>
      <c r="U109">
        <v>26881</v>
      </c>
      <c r="V109">
        <v>25422</v>
      </c>
      <c r="W109">
        <v>29678</v>
      </c>
      <c r="X109">
        <v>37077</v>
      </c>
      <c r="Y109">
        <v>858655</v>
      </c>
      <c r="Z109">
        <v>14.3</v>
      </c>
      <c r="AA109">
        <v>10</v>
      </c>
      <c r="AB109">
        <v>75.7</v>
      </c>
      <c r="AC109">
        <v>20.8</v>
      </c>
      <c r="AD109">
        <v>61.3</v>
      </c>
      <c r="AE109">
        <v>17.899999999999999</v>
      </c>
      <c r="AF109">
        <v>347479</v>
      </c>
      <c r="AG109">
        <v>18049</v>
      </c>
      <c r="AH109">
        <v>104584</v>
      </c>
      <c r="AI109">
        <v>136529</v>
      </c>
      <c r="AJ109">
        <v>58594</v>
      </c>
      <c r="AK109">
        <v>29723</v>
      </c>
      <c r="AL109">
        <v>5.19</v>
      </c>
      <c r="AM109">
        <v>51848</v>
      </c>
      <c r="AN109">
        <v>74016</v>
      </c>
      <c r="AO109">
        <v>33.700000000000003</v>
      </c>
      <c r="AP109">
        <v>45</v>
      </c>
      <c r="AQ109">
        <v>21.3</v>
      </c>
      <c r="AR109">
        <v>12128.67</v>
      </c>
      <c r="AS109">
        <v>351387.83</v>
      </c>
      <c r="AT109">
        <v>363516.5</v>
      </c>
      <c r="AU109">
        <v>3.34</v>
      </c>
      <c r="AV109">
        <v>96.66</v>
      </c>
      <c r="AW109">
        <v>2.41</v>
      </c>
      <c r="AX109">
        <v>3251.2</v>
      </c>
      <c r="AY109">
        <v>22765</v>
      </c>
      <c r="AZ109">
        <v>12.58</v>
      </c>
      <c r="BA109">
        <v>1.02</v>
      </c>
      <c r="BB109">
        <v>2014</v>
      </c>
      <c r="BC109" t="s">
        <v>460</v>
      </c>
      <c r="BD109">
        <v>1</v>
      </c>
      <c r="BE109">
        <v>3</v>
      </c>
      <c r="BF109">
        <v>3415603.665</v>
      </c>
      <c r="BG109">
        <v>27418.62</v>
      </c>
      <c r="BH109">
        <v>25930.44</v>
      </c>
      <c r="BI109">
        <v>30271.56</v>
      </c>
      <c r="BJ109">
        <v>52884.959999999999</v>
      </c>
      <c r="BK109">
        <v>75496.320000000007</v>
      </c>
      <c r="BL109">
        <v>2.4582000000000002</v>
      </c>
      <c r="BM109">
        <v>0</v>
      </c>
      <c r="BN109">
        <v>0</v>
      </c>
      <c r="BO109">
        <v>0</v>
      </c>
      <c r="BP109">
        <v>2018</v>
      </c>
      <c r="BR109">
        <v>0</v>
      </c>
      <c r="BS109" t="s">
        <v>461</v>
      </c>
      <c r="BT109">
        <v>0</v>
      </c>
      <c r="BU109">
        <v>0</v>
      </c>
      <c r="BV109">
        <v>0</v>
      </c>
      <c r="BW109">
        <v>4</v>
      </c>
      <c r="BX109">
        <v>3</v>
      </c>
      <c r="BY109" t="s">
        <v>206</v>
      </c>
      <c r="BZ109">
        <v>34</v>
      </c>
      <c r="CB109">
        <v>405875</v>
      </c>
      <c r="CC109">
        <v>83.5</v>
      </c>
      <c r="CD109">
        <v>8.1</v>
      </c>
      <c r="CE109">
        <v>0.4</v>
      </c>
      <c r="CF109">
        <v>1.7</v>
      </c>
      <c r="CG109">
        <v>0.2</v>
      </c>
      <c r="CH109">
        <v>0.7</v>
      </c>
      <c r="CI109">
        <v>5.4</v>
      </c>
      <c r="CK109">
        <v>0.674427306</v>
      </c>
      <c r="CL109">
        <v>1246.501788</v>
      </c>
      <c r="CM109" t="s">
        <v>177</v>
      </c>
      <c r="CN109">
        <v>34</v>
      </c>
    </row>
    <row r="110" spans="1:92" x14ac:dyDescent="0.2">
      <c r="A110">
        <v>1957</v>
      </c>
      <c r="B110">
        <v>29020</v>
      </c>
      <c r="C110" t="s">
        <v>462</v>
      </c>
      <c r="D110" t="s">
        <v>174</v>
      </c>
      <c r="E110">
        <v>2017</v>
      </c>
      <c r="F110">
        <v>387238.38510000001</v>
      </c>
      <c r="G110">
        <v>147715.4589</v>
      </c>
      <c r="H110">
        <v>0</v>
      </c>
      <c r="I110">
        <v>0</v>
      </c>
      <c r="J110">
        <v>2011</v>
      </c>
      <c r="K110">
        <v>2018</v>
      </c>
      <c r="L110">
        <v>0</v>
      </c>
      <c r="M110">
        <v>1</v>
      </c>
      <c r="N110" t="s">
        <v>456</v>
      </c>
      <c r="Q110">
        <v>82363</v>
      </c>
      <c r="R110">
        <v>62299</v>
      </c>
      <c r="S110">
        <v>18023</v>
      </c>
      <c r="T110">
        <v>481</v>
      </c>
      <c r="U110">
        <v>27314</v>
      </c>
      <c r="V110">
        <v>28544</v>
      </c>
      <c r="W110">
        <v>25750</v>
      </c>
      <c r="X110">
        <v>29277</v>
      </c>
      <c r="Y110">
        <v>80913</v>
      </c>
      <c r="Z110">
        <v>14.8</v>
      </c>
      <c r="AA110">
        <v>7.6</v>
      </c>
      <c r="AB110">
        <v>77.599999999999994</v>
      </c>
      <c r="AC110">
        <v>22.7</v>
      </c>
      <c r="AD110">
        <v>58.3</v>
      </c>
      <c r="AE110">
        <v>19</v>
      </c>
      <c r="AF110">
        <v>34243</v>
      </c>
      <c r="AG110">
        <v>2086</v>
      </c>
      <c r="AH110">
        <v>12179</v>
      </c>
      <c r="AI110">
        <v>11854</v>
      </c>
      <c r="AJ110">
        <v>5121</v>
      </c>
      <c r="AK110">
        <v>3003</v>
      </c>
      <c r="AL110">
        <v>6.09</v>
      </c>
      <c r="AM110">
        <v>49346</v>
      </c>
      <c r="AN110">
        <v>61216</v>
      </c>
      <c r="AO110">
        <v>36</v>
      </c>
      <c r="AP110">
        <v>46.2</v>
      </c>
      <c r="AQ110">
        <v>17.8</v>
      </c>
      <c r="AR110">
        <v>1709.67</v>
      </c>
      <c r="AS110">
        <v>44802.5</v>
      </c>
      <c r="AT110">
        <v>46512.17</v>
      </c>
      <c r="AU110">
        <v>3.67</v>
      </c>
      <c r="AV110">
        <v>96.33</v>
      </c>
      <c r="AW110">
        <v>2.41</v>
      </c>
      <c r="AX110">
        <v>1030.4000000000001</v>
      </c>
      <c r="AY110">
        <v>3487</v>
      </c>
      <c r="AZ110">
        <v>12.41</v>
      </c>
      <c r="BA110">
        <v>1.02</v>
      </c>
      <c r="BB110">
        <v>2016</v>
      </c>
      <c r="BC110" t="s">
        <v>205</v>
      </c>
      <c r="BD110">
        <v>1</v>
      </c>
      <c r="BE110">
        <v>1</v>
      </c>
      <c r="BF110">
        <v>0</v>
      </c>
      <c r="BG110">
        <v>27860.28</v>
      </c>
      <c r="BH110">
        <v>29114.880000000001</v>
      </c>
      <c r="BI110">
        <v>26265</v>
      </c>
      <c r="BJ110">
        <v>50332.92</v>
      </c>
      <c r="BK110">
        <v>62440.32</v>
      </c>
      <c r="BL110">
        <v>2.4582000000000002</v>
      </c>
      <c r="BM110">
        <v>0</v>
      </c>
      <c r="BN110">
        <v>0</v>
      </c>
      <c r="BO110">
        <v>0</v>
      </c>
      <c r="BP110">
        <v>2019</v>
      </c>
      <c r="BR110">
        <v>0</v>
      </c>
      <c r="BS110" t="s">
        <v>463</v>
      </c>
      <c r="BT110">
        <v>0</v>
      </c>
      <c r="BU110">
        <v>0</v>
      </c>
      <c r="BV110">
        <v>0</v>
      </c>
      <c r="BW110">
        <v>7</v>
      </c>
      <c r="BX110">
        <v>3</v>
      </c>
      <c r="BY110" t="s">
        <v>229</v>
      </c>
      <c r="BZ110">
        <v>34</v>
      </c>
      <c r="CA110" t="s">
        <v>203</v>
      </c>
      <c r="CB110" t="s">
        <v>440</v>
      </c>
      <c r="CC110" t="s">
        <v>440</v>
      </c>
      <c r="CD110" t="s">
        <v>440</v>
      </c>
      <c r="CE110" t="s">
        <v>440</v>
      </c>
      <c r="CF110" t="s">
        <v>440</v>
      </c>
      <c r="CG110" t="s">
        <v>440</v>
      </c>
      <c r="CH110" t="s">
        <v>440</v>
      </c>
      <c r="CI110" t="s">
        <v>440</v>
      </c>
      <c r="CK110">
        <v>0</v>
      </c>
      <c r="CL110">
        <v>1673.730898</v>
      </c>
      <c r="CM110" t="s">
        <v>177</v>
      </c>
      <c r="CN110">
        <v>34</v>
      </c>
    </row>
    <row r="111" spans="1:92" x14ac:dyDescent="0.2">
      <c r="A111">
        <v>1971</v>
      </c>
      <c r="B111">
        <v>29100</v>
      </c>
      <c r="C111" t="s">
        <v>464</v>
      </c>
      <c r="D111" t="s">
        <v>174</v>
      </c>
      <c r="E111">
        <v>2017</v>
      </c>
      <c r="F111">
        <v>998355.07200000004</v>
      </c>
      <c r="G111">
        <v>842756.42879999999</v>
      </c>
      <c r="H111">
        <v>609995.44319999998</v>
      </c>
      <c r="I111">
        <v>0.61100049499999998</v>
      </c>
      <c r="J111">
        <v>2005</v>
      </c>
      <c r="K111">
        <v>2018</v>
      </c>
      <c r="L111">
        <v>0.61100049499999998</v>
      </c>
      <c r="Q111">
        <v>136934</v>
      </c>
      <c r="R111">
        <v>88606</v>
      </c>
      <c r="S111">
        <v>44351</v>
      </c>
      <c r="T111">
        <v>370</v>
      </c>
      <c r="U111">
        <v>30127</v>
      </c>
      <c r="V111">
        <v>29633</v>
      </c>
      <c r="W111">
        <v>31067</v>
      </c>
      <c r="X111">
        <v>62711</v>
      </c>
      <c r="Y111">
        <v>131696</v>
      </c>
      <c r="Z111">
        <v>11.5</v>
      </c>
      <c r="AA111">
        <v>6</v>
      </c>
      <c r="AB111">
        <v>82.5</v>
      </c>
      <c r="AC111">
        <v>20</v>
      </c>
      <c r="AD111">
        <v>63.6</v>
      </c>
      <c r="AE111">
        <v>16.399999999999999</v>
      </c>
      <c r="AF111">
        <v>55940</v>
      </c>
      <c r="AG111">
        <v>3902</v>
      </c>
      <c r="AH111">
        <v>15839</v>
      </c>
      <c r="AI111">
        <v>22750</v>
      </c>
      <c r="AJ111">
        <v>9153</v>
      </c>
      <c r="AK111">
        <v>4296</v>
      </c>
      <c r="AL111">
        <v>6.98</v>
      </c>
      <c r="AM111">
        <v>56552</v>
      </c>
      <c r="AN111">
        <v>74455</v>
      </c>
      <c r="AO111">
        <v>26.9</v>
      </c>
      <c r="AP111">
        <v>52.1</v>
      </c>
      <c r="AQ111">
        <v>21</v>
      </c>
      <c r="AR111">
        <v>2349.92</v>
      </c>
      <c r="AS111">
        <v>76469.919999999998</v>
      </c>
      <c r="AT111">
        <v>78819.83</v>
      </c>
      <c r="AU111">
        <v>2.98</v>
      </c>
      <c r="AV111">
        <v>97.02</v>
      </c>
      <c r="AW111">
        <v>2.41</v>
      </c>
      <c r="AX111">
        <v>1478.4</v>
      </c>
      <c r="AY111">
        <v>15643</v>
      </c>
      <c r="AZ111">
        <v>14.36</v>
      </c>
      <c r="BA111">
        <v>1.02</v>
      </c>
      <c r="BB111">
        <v>2017</v>
      </c>
      <c r="BC111" t="s">
        <v>465</v>
      </c>
      <c r="BD111">
        <v>1</v>
      </c>
      <c r="BE111">
        <v>0</v>
      </c>
      <c r="BF111">
        <v>1866586.057</v>
      </c>
      <c r="BG111">
        <v>30729.54</v>
      </c>
      <c r="BH111">
        <v>30225.66</v>
      </c>
      <c r="BI111">
        <v>31688.34</v>
      </c>
      <c r="BJ111">
        <v>57683.040000000001</v>
      </c>
      <c r="BK111">
        <v>75944.100000000006</v>
      </c>
      <c r="BL111">
        <v>2.4582000000000002</v>
      </c>
      <c r="BM111">
        <v>0</v>
      </c>
      <c r="BN111">
        <v>0</v>
      </c>
      <c r="BO111">
        <v>0</v>
      </c>
      <c r="BR111">
        <v>0</v>
      </c>
      <c r="BT111">
        <v>0</v>
      </c>
      <c r="BU111">
        <v>0</v>
      </c>
      <c r="BV111">
        <v>0</v>
      </c>
      <c r="BW111">
        <v>3</v>
      </c>
      <c r="BX111">
        <v>3</v>
      </c>
      <c r="BY111" t="s">
        <v>202</v>
      </c>
      <c r="BZ111">
        <v>31</v>
      </c>
      <c r="CB111">
        <v>72911</v>
      </c>
      <c r="CC111">
        <v>83.1</v>
      </c>
      <c r="CD111">
        <v>6.7</v>
      </c>
      <c r="CE111">
        <v>0.6</v>
      </c>
      <c r="CF111">
        <v>3.7</v>
      </c>
      <c r="CG111">
        <v>0.9</v>
      </c>
      <c r="CH111">
        <v>1.1000000000000001</v>
      </c>
      <c r="CI111">
        <v>3.9</v>
      </c>
      <c r="CK111">
        <v>0.62322050500000004</v>
      </c>
      <c r="CL111">
        <v>1994.4550019999999</v>
      </c>
      <c r="CM111" t="s">
        <v>177</v>
      </c>
      <c r="CN111">
        <v>31</v>
      </c>
    </row>
    <row r="112" spans="1:92" x14ac:dyDescent="0.2">
      <c r="A112">
        <v>1987</v>
      </c>
      <c r="B112">
        <v>29140</v>
      </c>
      <c r="C112" t="s">
        <v>466</v>
      </c>
      <c r="D112" t="s">
        <v>174</v>
      </c>
      <c r="E112">
        <v>2017</v>
      </c>
      <c r="F112">
        <v>4554827</v>
      </c>
      <c r="G112">
        <v>1763794</v>
      </c>
      <c r="H112">
        <v>2996171</v>
      </c>
      <c r="I112">
        <v>0.65780127300000002</v>
      </c>
      <c r="J112">
        <v>2003</v>
      </c>
      <c r="K112">
        <v>2018</v>
      </c>
      <c r="L112">
        <v>0.65780127300000002</v>
      </c>
      <c r="M112">
        <v>1</v>
      </c>
      <c r="N112" t="s">
        <v>467</v>
      </c>
      <c r="Q112">
        <v>218769</v>
      </c>
      <c r="R112">
        <v>131653</v>
      </c>
      <c r="S112">
        <v>62161</v>
      </c>
      <c r="T112">
        <v>1055</v>
      </c>
      <c r="U112">
        <v>24290</v>
      </c>
      <c r="V112">
        <v>26063</v>
      </c>
      <c r="W112">
        <v>21680</v>
      </c>
      <c r="X112">
        <v>21429</v>
      </c>
      <c r="Y112">
        <v>201819</v>
      </c>
      <c r="Z112">
        <v>17.8</v>
      </c>
      <c r="AA112">
        <v>7.5</v>
      </c>
      <c r="AB112">
        <v>74.7</v>
      </c>
      <c r="AC112">
        <v>21</v>
      </c>
      <c r="AD112">
        <v>66.5</v>
      </c>
      <c r="AE112">
        <v>12.5</v>
      </c>
      <c r="AF112">
        <v>80855</v>
      </c>
      <c r="AG112">
        <v>6243</v>
      </c>
      <c r="AH112">
        <v>24732</v>
      </c>
      <c r="AI112">
        <v>31763</v>
      </c>
      <c r="AJ112">
        <v>13110</v>
      </c>
      <c r="AK112">
        <v>5007</v>
      </c>
      <c r="AL112">
        <v>7.7212293609999998</v>
      </c>
      <c r="AM112">
        <v>52224</v>
      </c>
      <c r="AN112">
        <v>69329</v>
      </c>
      <c r="AO112">
        <v>34.200000000000003</v>
      </c>
      <c r="AP112">
        <v>43.4</v>
      </c>
      <c r="AQ112">
        <v>22.4</v>
      </c>
      <c r="AR112">
        <v>3527</v>
      </c>
      <c r="AS112">
        <v>105229.58</v>
      </c>
      <c r="AT112">
        <v>108756.58</v>
      </c>
      <c r="AU112">
        <v>3.24</v>
      </c>
      <c r="AV112">
        <v>96.76</v>
      </c>
      <c r="AW112">
        <v>2.41</v>
      </c>
      <c r="AZ112">
        <v>12.7</v>
      </c>
      <c r="BA112">
        <v>1.02</v>
      </c>
      <c r="BB112">
        <v>2014</v>
      </c>
      <c r="BC112" t="s">
        <v>336</v>
      </c>
      <c r="BD112">
        <v>1</v>
      </c>
      <c r="BE112">
        <v>3</v>
      </c>
      <c r="BF112">
        <v>6112188.8399999999</v>
      </c>
      <c r="BG112">
        <v>24775.8</v>
      </c>
      <c r="BH112">
        <v>26584.26</v>
      </c>
      <c r="BI112">
        <v>22113.599999999999</v>
      </c>
      <c r="BJ112">
        <v>53268.480000000003</v>
      </c>
      <c r="BK112">
        <v>70715.58</v>
      </c>
      <c r="BL112">
        <v>2.4582000000000002</v>
      </c>
      <c r="BM112">
        <v>0</v>
      </c>
      <c r="BN112">
        <v>0</v>
      </c>
      <c r="BO112">
        <v>0</v>
      </c>
      <c r="BT112">
        <v>0</v>
      </c>
      <c r="BU112">
        <v>0</v>
      </c>
      <c r="BV112">
        <v>0</v>
      </c>
      <c r="BW112">
        <v>7</v>
      </c>
      <c r="BX112">
        <v>3</v>
      </c>
      <c r="BY112" t="s">
        <v>229</v>
      </c>
      <c r="BZ112">
        <v>31</v>
      </c>
      <c r="CB112">
        <v>105538</v>
      </c>
      <c r="CC112">
        <v>74.900000000000006</v>
      </c>
      <c r="CD112">
        <v>10.1</v>
      </c>
      <c r="CE112">
        <v>1.8</v>
      </c>
      <c r="CF112">
        <v>6.4</v>
      </c>
      <c r="CG112">
        <v>2</v>
      </c>
      <c r="CH112">
        <v>0.9</v>
      </c>
      <c r="CI112">
        <v>3.8</v>
      </c>
      <c r="CK112">
        <v>0.67095729900000001</v>
      </c>
      <c r="CL112">
        <v>3183.9731870000001</v>
      </c>
      <c r="CM112" t="s">
        <v>177</v>
      </c>
      <c r="CN112">
        <v>31</v>
      </c>
    </row>
    <row r="113" spans="1:92" x14ac:dyDescent="0.2">
      <c r="A113">
        <v>1999</v>
      </c>
      <c r="B113">
        <v>29180</v>
      </c>
      <c r="C113" t="s">
        <v>468</v>
      </c>
      <c r="D113" t="s">
        <v>174</v>
      </c>
      <c r="E113">
        <v>2017</v>
      </c>
      <c r="F113">
        <v>1239041.848</v>
      </c>
      <c r="G113">
        <v>614758.40549999999</v>
      </c>
      <c r="H113">
        <v>342805.49550000002</v>
      </c>
      <c r="I113">
        <v>0.27666982800000001</v>
      </c>
      <c r="J113">
        <v>2007</v>
      </c>
      <c r="K113">
        <v>2018</v>
      </c>
      <c r="L113">
        <v>0.27666982800000001</v>
      </c>
      <c r="Q113">
        <v>491558</v>
      </c>
      <c r="R113">
        <v>425486</v>
      </c>
      <c r="S113">
        <v>49368</v>
      </c>
      <c r="T113">
        <v>1657</v>
      </c>
      <c r="U113">
        <v>25337</v>
      </c>
      <c r="V113">
        <v>24758</v>
      </c>
      <c r="W113">
        <v>31469</v>
      </c>
      <c r="X113">
        <v>38398</v>
      </c>
      <c r="Y113">
        <v>483087</v>
      </c>
      <c r="Z113">
        <v>19.600000000000001</v>
      </c>
      <c r="AA113">
        <v>11.3</v>
      </c>
      <c r="AB113">
        <v>69.2</v>
      </c>
      <c r="AC113">
        <v>25</v>
      </c>
      <c r="AD113">
        <v>61.4</v>
      </c>
      <c r="AE113">
        <v>13.6</v>
      </c>
      <c r="AF113">
        <v>179072</v>
      </c>
      <c r="AG113">
        <v>15427</v>
      </c>
      <c r="AH113">
        <v>64470</v>
      </c>
      <c r="AI113">
        <v>71402</v>
      </c>
      <c r="AJ113">
        <v>21423</v>
      </c>
      <c r="AK113">
        <v>6350</v>
      </c>
      <c r="AL113">
        <v>8.61</v>
      </c>
      <c r="AM113">
        <v>47848</v>
      </c>
      <c r="AN113">
        <v>65245</v>
      </c>
      <c r="AO113">
        <v>39.799999999999997</v>
      </c>
      <c r="AP113">
        <v>40</v>
      </c>
      <c r="AQ113">
        <v>20.2</v>
      </c>
      <c r="AR113">
        <v>6918.42</v>
      </c>
      <c r="AS113">
        <v>128741.67</v>
      </c>
      <c r="AT113">
        <v>135660.07999999999</v>
      </c>
      <c r="AU113">
        <v>5.0999999999999996</v>
      </c>
      <c r="AV113">
        <v>94.9</v>
      </c>
      <c r="AW113">
        <v>2.2999999999999998</v>
      </c>
      <c r="AX113">
        <v>5465.6</v>
      </c>
      <c r="AY113">
        <v>38075</v>
      </c>
      <c r="AZ113">
        <v>14.81</v>
      </c>
      <c r="BA113">
        <v>1.02</v>
      </c>
      <c r="BB113">
        <v>2015</v>
      </c>
      <c r="BC113" t="s">
        <v>469</v>
      </c>
      <c r="BD113">
        <v>1</v>
      </c>
      <c r="BE113">
        <v>2</v>
      </c>
      <c r="BF113">
        <v>1048984.817</v>
      </c>
      <c r="BG113">
        <v>25843.74</v>
      </c>
      <c r="BH113">
        <v>25253.16</v>
      </c>
      <c r="BI113">
        <v>32098.38</v>
      </c>
      <c r="BJ113">
        <v>48804.959999999999</v>
      </c>
      <c r="BK113">
        <v>66549.899999999994</v>
      </c>
      <c r="BL113">
        <v>2.3460000000000001</v>
      </c>
      <c r="BM113">
        <v>0</v>
      </c>
      <c r="BN113">
        <v>0</v>
      </c>
      <c r="BO113">
        <v>0</v>
      </c>
      <c r="BP113">
        <v>2016</v>
      </c>
      <c r="BR113">
        <v>1</v>
      </c>
      <c r="BS113" t="s">
        <v>470</v>
      </c>
      <c r="BT113">
        <v>0</v>
      </c>
      <c r="BU113">
        <v>0</v>
      </c>
      <c r="BV113">
        <v>0</v>
      </c>
      <c r="BW113">
        <v>7</v>
      </c>
      <c r="BX113">
        <v>3</v>
      </c>
      <c r="BY113" t="s">
        <v>229</v>
      </c>
      <c r="BZ113">
        <v>34</v>
      </c>
      <c r="CB113">
        <v>213031</v>
      </c>
      <c r="CC113">
        <v>84.9</v>
      </c>
      <c r="CD113">
        <v>8</v>
      </c>
      <c r="CE113">
        <v>0.6</v>
      </c>
      <c r="CF113">
        <v>1.7</v>
      </c>
      <c r="CG113">
        <v>0.4</v>
      </c>
      <c r="CH113">
        <v>0.7</v>
      </c>
      <c r="CI113">
        <v>3.6</v>
      </c>
      <c r="CK113">
        <v>0.282203225</v>
      </c>
      <c r="CL113">
        <v>1241.999961</v>
      </c>
      <c r="CM113" t="s">
        <v>177</v>
      </c>
      <c r="CN113">
        <v>34</v>
      </c>
    </row>
    <row r="114" spans="1:92" x14ac:dyDescent="0.2">
      <c r="A114">
        <v>2012</v>
      </c>
      <c r="B114">
        <v>29460</v>
      </c>
      <c r="C114" t="s">
        <v>471</v>
      </c>
      <c r="D114" t="s">
        <v>174</v>
      </c>
      <c r="E114">
        <v>2017</v>
      </c>
      <c r="F114">
        <v>1240576.429</v>
      </c>
      <c r="G114">
        <v>1416615.652</v>
      </c>
      <c r="H114">
        <v>1971730.35</v>
      </c>
      <c r="I114">
        <v>1.589366286</v>
      </c>
      <c r="J114">
        <v>2006</v>
      </c>
      <c r="K114">
        <v>2018</v>
      </c>
      <c r="L114">
        <v>1.589366286</v>
      </c>
      <c r="Q114">
        <v>686483</v>
      </c>
      <c r="R114">
        <v>298439</v>
      </c>
      <c r="S114">
        <v>276657</v>
      </c>
      <c r="T114">
        <v>40702</v>
      </c>
      <c r="U114">
        <v>25153</v>
      </c>
      <c r="V114">
        <v>25670</v>
      </c>
      <c r="W114">
        <v>25978</v>
      </c>
      <c r="X114">
        <v>20849</v>
      </c>
      <c r="Y114">
        <v>672674</v>
      </c>
      <c r="Z114">
        <v>16</v>
      </c>
      <c r="AA114">
        <v>11.1</v>
      </c>
      <c r="AB114">
        <v>72.900000000000006</v>
      </c>
      <c r="AC114">
        <v>22.3</v>
      </c>
      <c r="AD114">
        <v>57.5</v>
      </c>
      <c r="AE114">
        <v>20.2</v>
      </c>
      <c r="AF114">
        <v>233058</v>
      </c>
      <c r="AG114">
        <v>13358</v>
      </c>
      <c r="AH114">
        <v>94019</v>
      </c>
      <c r="AI114">
        <v>84989</v>
      </c>
      <c r="AJ114">
        <v>29225</v>
      </c>
      <c r="AK114">
        <v>11467</v>
      </c>
      <c r="AL114">
        <v>5.73</v>
      </c>
      <c r="AM114">
        <v>48475</v>
      </c>
      <c r="AN114">
        <v>64787</v>
      </c>
      <c r="AO114">
        <v>34.700000000000003</v>
      </c>
      <c r="AP114">
        <v>47.9</v>
      </c>
      <c r="AQ114">
        <v>17.399999999999999</v>
      </c>
      <c r="AR114">
        <v>13643.17</v>
      </c>
      <c r="AS114">
        <v>279944.42</v>
      </c>
      <c r="AT114">
        <v>293587.58</v>
      </c>
      <c r="AU114">
        <v>4.6500000000000004</v>
      </c>
      <c r="AV114">
        <v>95.35</v>
      </c>
      <c r="AW114">
        <v>2.46</v>
      </c>
      <c r="AX114">
        <v>3590.4</v>
      </c>
      <c r="AY114">
        <v>18764</v>
      </c>
      <c r="AZ114">
        <v>15.33</v>
      </c>
      <c r="BA114">
        <v>1.02</v>
      </c>
      <c r="BB114">
        <v>2016</v>
      </c>
      <c r="BC114" t="s">
        <v>205</v>
      </c>
      <c r="BD114">
        <v>1</v>
      </c>
      <c r="BE114">
        <v>1</v>
      </c>
      <c r="BF114">
        <v>6033494.8720000004</v>
      </c>
      <c r="BG114">
        <v>25656.06</v>
      </c>
      <c r="BH114">
        <v>26183.4</v>
      </c>
      <c r="BI114">
        <v>26497.56</v>
      </c>
      <c r="BJ114">
        <v>49444.5</v>
      </c>
      <c r="BK114">
        <v>66082.740000000005</v>
      </c>
      <c r="BL114">
        <v>2.5091999999999999</v>
      </c>
      <c r="BM114">
        <v>7</v>
      </c>
      <c r="BN114">
        <v>0</v>
      </c>
      <c r="BO114">
        <v>0</v>
      </c>
      <c r="BR114">
        <v>0</v>
      </c>
      <c r="BT114">
        <v>0</v>
      </c>
      <c r="BU114">
        <v>0</v>
      </c>
      <c r="BV114">
        <v>0</v>
      </c>
      <c r="BW114">
        <v>4</v>
      </c>
      <c r="BX114">
        <v>3</v>
      </c>
      <c r="BY114" t="s">
        <v>206</v>
      </c>
      <c r="BZ114">
        <v>34</v>
      </c>
      <c r="CB114">
        <v>276669</v>
      </c>
      <c r="CC114">
        <v>84.1</v>
      </c>
      <c r="CD114">
        <v>8.8000000000000007</v>
      </c>
      <c r="CE114">
        <v>0.4</v>
      </c>
      <c r="CF114">
        <v>1.2</v>
      </c>
      <c r="CG114">
        <v>0.2</v>
      </c>
      <c r="CH114">
        <v>0.9</v>
      </c>
      <c r="CI114">
        <v>4.4000000000000004</v>
      </c>
      <c r="CK114">
        <v>1.621153611</v>
      </c>
      <c r="CL114">
        <v>1583.3065369999999</v>
      </c>
      <c r="CM114" t="s">
        <v>177</v>
      </c>
      <c r="CN114">
        <v>34</v>
      </c>
    </row>
    <row r="115" spans="1:92" x14ac:dyDescent="0.2">
      <c r="A115">
        <v>2029</v>
      </c>
      <c r="B115">
        <v>29620</v>
      </c>
      <c r="C115" t="s">
        <v>472</v>
      </c>
      <c r="D115" t="s">
        <v>174</v>
      </c>
      <c r="E115">
        <v>2017</v>
      </c>
      <c r="F115">
        <v>9720768.159</v>
      </c>
      <c r="G115">
        <v>3275987.1120000002</v>
      </c>
      <c r="H115">
        <v>5797576.2259999998</v>
      </c>
      <c r="I115">
        <v>0.59641132600000002</v>
      </c>
      <c r="J115">
        <v>2002</v>
      </c>
      <c r="K115">
        <v>2018</v>
      </c>
      <c r="L115">
        <v>0.59641132600000002</v>
      </c>
      <c r="Q115">
        <v>477656</v>
      </c>
      <c r="R115">
        <v>355450</v>
      </c>
      <c r="S115">
        <v>78787</v>
      </c>
      <c r="T115">
        <v>3024</v>
      </c>
      <c r="U115">
        <v>28203</v>
      </c>
      <c r="V115">
        <v>28532</v>
      </c>
      <c r="W115">
        <v>30098</v>
      </c>
      <c r="X115">
        <v>12144</v>
      </c>
      <c r="Y115">
        <v>456575</v>
      </c>
      <c r="Z115">
        <v>15.3</v>
      </c>
      <c r="AA115">
        <v>7.4</v>
      </c>
      <c r="AB115">
        <v>77.3</v>
      </c>
      <c r="AC115">
        <v>20.6</v>
      </c>
      <c r="AD115">
        <v>64.5</v>
      </c>
      <c r="AE115">
        <v>14.9</v>
      </c>
      <c r="AF115">
        <v>186203</v>
      </c>
      <c r="AG115">
        <v>13608</v>
      </c>
      <c r="AH115">
        <v>66781</v>
      </c>
      <c r="AI115">
        <v>71438</v>
      </c>
      <c r="AJ115">
        <v>24221</v>
      </c>
      <c r="AK115">
        <v>10155</v>
      </c>
      <c r="AL115">
        <v>7.31</v>
      </c>
      <c r="AM115">
        <v>56440</v>
      </c>
      <c r="AN115">
        <v>73938</v>
      </c>
      <c r="AO115">
        <v>30.2</v>
      </c>
      <c r="AP115">
        <v>45.7</v>
      </c>
      <c r="AQ115">
        <v>24.1</v>
      </c>
      <c r="AR115">
        <v>10558.58</v>
      </c>
      <c r="AS115">
        <v>238391.33</v>
      </c>
      <c r="AT115">
        <v>248949.92</v>
      </c>
      <c r="AU115">
        <v>4.25</v>
      </c>
      <c r="AV115">
        <v>95.75</v>
      </c>
      <c r="AW115">
        <v>2.41</v>
      </c>
      <c r="AX115">
        <v>7833.6</v>
      </c>
      <c r="AY115">
        <v>60437</v>
      </c>
      <c r="AZ115">
        <v>12.99</v>
      </c>
      <c r="BA115">
        <v>1.02</v>
      </c>
      <c r="BB115">
        <v>2014</v>
      </c>
      <c r="BC115" t="s">
        <v>473</v>
      </c>
      <c r="BD115">
        <v>1</v>
      </c>
      <c r="BE115">
        <v>3</v>
      </c>
      <c r="BF115">
        <v>17740583.25</v>
      </c>
      <c r="BG115">
        <v>28767.06</v>
      </c>
      <c r="BH115">
        <v>29102.639999999999</v>
      </c>
      <c r="BI115">
        <v>30699.96</v>
      </c>
      <c r="BJ115">
        <v>57568.800000000003</v>
      </c>
      <c r="BK115">
        <v>75416.759999999995</v>
      </c>
      <c r="BL115">
        <v>2.4582000000000002</v>
      </c>
      <c r="BM115">
        <v>0</v>
      </c>
      <c r="BN115">
        <v>0</v>
      </c>
      <c r="BO115">
        <v>0</v>
      </c>
      <c r="BP115">
        <v>2013</v>
      </c>
      <c r="BR115">
        <v>1</v>
      </c>
      <c r="BS115" t="s">
        <v>474</v>
      </c>
      <c r="BT115">
        <v>0</v>
      </c>
      <c r="BU115">
        <v>0</v>
      </c>
      <c r="BV115">
        <v>0</v>
      </c>
      <c r="BW115">
        <v>7</v>
      </c>
      <c r="BX115">
        <v>3</v>
      </c>
      <c r="BY115" t="s">
        <v>229</v>
      </c>
      <c r="BZ115">
        <v>23</v>
      </c>
      <c r="CB115">
        <v>226101</v>
      </c>
      <c r="CC115">
        <v>79</v>
      </c>
      <c r="CD115">
        <v>9</v>
      </c>
      <c r="CE115">
        <v>2.8</v>
      </c>
      <c r="CF115">
        <v>3.8</v>
      </c>
      <c r="CG115">
        <v>1.1000000000000001</v>
      </c>
      <c r="CH115">
        <v>0.4</v>
      </c>
      <c r="CI115">
        <v>3.9</v>
      </c>
      <c r="CK115">
        <v>0.60833955200000001</v>
      </c>
      <c r="CL115">
        <v>2965.8766949999999</v>
      </c>
      <c r="CM115" t="s">
        <v>177</v>
      </c>
      <c r="CN115">
        <v>23</v>
      </c>
    </row>
    <row r="116" spans="1:92" x14ac:dyDescent="0.2">
      <c r="A116">
        <v>2044</v>
      </c>
      <c r="B116">
        <v>29700</v>
      </c>
      <c r="C116" t="s">
        <v>475</v>
      </c>
      <c r="D116" t="s">
        <v>174</v>
      </c>
      <c r="E116">
        <v>2017</v>
      </c>
      <c r="F116">
        <v>2978688</v>
      </c>
      <c r="G116">
        <v>1700035</v>
      </c>
      <c r="H116">
        <v>3117455</v>
      </c>
      <c r="I116">
        <v>1.0465866180000001</v>
      </c>
      <c r="J116">
        <v>2004</v>
      </c>
      <c r="K116">
        <v>2018</v>
      </c>
      <c r="L116">
        <v>1.0465866180000001</v>
      </c>
      <c r="Q116">
        <v>274794</v>
      </c>
      <c r="R116">
        <v>182297</v>
      </c>
      <c r="S116">
        <v>12239</v>
      </c>
      <c r="T116">
        <v>4668</v>
      </c>
      <c r="U116">
        <v>21376</v>
      </c>
      <c r="V116">
        <v>21505</v>
      </c>
      <c r="W116">
        <v>27050</v>
      </c>
      <c r="X116">
        <v>25352</v>
      </c>
      <c r="Y116">
        <v>271839</v>
      </c>
      <c r="Z116">
        <v>28</v>
      </c>
      <c r="AA116">
        <v>14.2</v>
      </c>
      <c r="AB116">
        <v>57.7</v>
      </c>
      <c r="AC116">
        <v>33.4</v>
      </c>
      <c r="AD116">
        <v>57.3</v>
      </c>
      <c r="AE116">
        <v>9.3000000000000007</v>
      </c>
      <c r="AF116">
        <v>74045</v>
      </c>
      <c r="AG116">
        <v>4627</v>
      </c>
      <c r="AH116">
        <v>23793</v>
      </c>
      <c r="AI116">
        <v>25935</v>
      </c>
      <c r="AJ116">
        <v>12872</v>
      </c>
      <c r="AK116">
        <v>6818</v>
      </c>
      <c r="AL116">
        <v>6.25</v>
      </c>
      <c r="AM116">
        <v>43408</v>
      </c>
      <c r="AN116">
        <v>57088</v>
      </c>
      <c r="AO116">
        <v>42.8</v>
      </c>
      <c r="AP116">
        <v>41</v>
      </c>
      <c r="AQ116">
        <v>16.2</v>
      </c>
      <c r="AR116">
        <v>4774.33</v>
      </c>
      <c r="AS116">
        <v>109921.67</v>
      </c>
      <c r="AT116">
        <v>114696</v>
      </c>
      <c r="AU116">
        <v>4.16</v>
      </c>
      <c r="AV116">
        <v>95.84</v>
      </c>
      <c r="AW116">
        <v>2.2999999999999998</v>
      </c>
      <c r="AX116">
        <v>9977.6</v>
      </c>
      <c r="AY116">
        <v>119544</v>
      </c>
      <c r="AZ116">
        <v>11.45</v>
      </c>
      <c r="BA116">
        <v>1.02</v>
      </c>
      <c r="BB116">
        <v>2017</v>
      </c>
      <c r="BC116" t="s">
        <v>476</v>
      </c>
      <c r="BD116">
        <v>1</v>
      </c>
      <c r="BE116">
        <v>0</v>
      </c>
      <c r="BF116">
        <v>6359608.2000000002</v>
      </c>
      <c r="BG116">
        <v>21803.52</v>
      </c>
      <c r="BH116">
        <v>21935.1</v>
      </c>
      <c r="BI116">
        <v>27591</v>
      </c>
      <c r="BJ116">
        <v>44276.160000000003</v>
      </c>
      <c r="BK116">
        <v>58229.760000000002</v>
      </c>
      <c r="BL116">
        <v>2.3460000000000001</v>
      </c>
      <c r="BM116">
        <v>0</v>
      </c>
      <c r="BN116">
        <v>0</v>
      </c>
      <c r="BO116">
        <v>0</v>
      </c>
      <c r="BR116">
        <v>0</v>
      </c>
      <c r="BT116">
        <v>0</v>
      </c>
      <c r="BU116">
        <v>0</v>
      </c>
      <c r="BV116">
        <v>0</v>
      </c>
      <c r="BW116">
        <v>2</v>
      </c>
      <c r="BX116">
        <v>2</v>
      </c>
      <c r="BY116" t="s">
        <v>187</v>
      </c>
      <c r="BZ116">
        <v>31</v>
      </c>
      <c r="CB116">
        <v>109312</v>
      </c>
      <c r="CC116">
        <v>82.6</v>
      </c>
      <c r="CD116">
        <v>10.4</v>
      </c>
      <c r="CE116">
        <v>0.6</v>
      </c>
      <c r="CF116">
        <v>1.4</v>
      </c>
      <c r="CG116">
        <v>0.1</v>
      </c>
      <c r="CH116">
        <v>2.2999999999999998</v>
      </c>
      <c r="CI116">
        <v>2.6</v>
      </c>
      <c r="CK116">
        <v>1.0675183500000001</v>
      </c>
      <c r="CL116">
        <v>5227.5899360000003</v>
      </c>
      <c r="CM116" t="s">
        <v>177</v>
      </c>
      <c r="CN116">
        <v>31</v>
      </c>
    </row>
    <row r="117" spans="1:92" x14ac:dyDescent="0.2">
      <c r="A117">
        <v>2061</v>
      </c>
      <c r="B117">
        <v>29820</v>
      </c>
      <c r="C117" t="s">
        <v>477</v>
      </c>
      <c r="D117" t="s">
        <v>174</v>
      </c>
      <c r="E117">
        <v>2017</v>
      </c>
      <c r="F117">
        <v>63916242</v>
      </c>
      <c r="G117">
        <v>18291983</v>
      </c>
      <c r="H117">
        <v>67073068</v>
      </c>
      <c r="I117">
        <v>1.0493900439999999</v>
      </c>
      <c r="J117">
        <v>2002</v>
      </c>
      <c r="K117">
        <v>2018</v>
      </c>
      <c r="L117">
        <v>1.0493900439999999</v>
      </c>
      <c r="Q117">
        <v>2204079</v>
      </c>
      <c r="R117">
        <v>531924</v>
      </c>
      <c r="S117">
        <v>1121277</v>
      </c>
      <c r="T117">
        <v>41538</v>
      </c>
      <c r="U117">
        <v>30131</v>
      </c>
      <c r="V117">
        <v>24292</v>
      </c>
      <c r="W117">
        <v>31682</v>
      </c>
      <c r="X117">
        <v>28894</v>
      </c>
      <c r="Y117">
        <v>2174635</v>
      </c>
      <c r="Z117">
        <v>13.8</v>
      </c>
      <c r="AA117">
        <v>8.8000000000000007</v>
      </c>
      <c r="AB117">
        <v>77.400000000000006</v>
      </c>
      <c r="AC117">
        <v>23.3</v>
      </c>
      <c r="AD117">
        <v>62.3</v>
      </c>
      <c r="AE117">
        <v>14.4</v>
      </c>
      <c r="AF117">
        <v>781796</v>
      </c>
      <c r="AG117">
        <v>62991</v>
      </c>
      <c r="AH117">
        <v>284433</v>
      </c>
      <c r="AI117">
        <v>291028</v>
      </c>
      <c r="AJ117">
        <v>101394</v>
      </c>
      <c r="AK117">
        <v>41950</v>
      </c>
      <c r="AL117">
        <v>8.06</v>
      </c>
      <c r="AM117">
        <v>57189</v>
      </c>
      <c r="AN117">
        <v>78422</v>
      </c>
      <c r="AO117">
        <v>29.1</v>
      </c>
      <c r="AP117">
        <v>47.2</v>
      </c>
      <c r="AQ117">
        <v>23.7</v>
      </c>
      <c r="AR117">
        <v>56197.17</v>
      </c>
      <c r="AS117">
        <v>1016396.33</v>
      </c>
      <c r="AT117">
        <v>1072593.5</v>
      </c>
      <c r="AU117">
        <v>5.24</v>
      </c>
      <c r="AV117">
        <v>94.76</v>
      </c>
      <c r="AW117">
        <v>2.95</v>
      </c>
      <c r="AX117">
        <v>108985.60000000001</v>
      </c>
      <c r="AY117">
        <v>1236262</v>
      </c>
      <c r="AZ117">
        <v>11.61</v>
      </c>
      <c r="BA117">
        <v>1.02</v>
      </c>
      <c r="BB117">
        <v>2015</v>
      </c>
      <c r="BC117" t="s">
        <v>478</v>
      </c>
      <c r="BD117">
        <v>1</v>
      </c>
      <c r="BE117">
        <v>2</v>
      </c>
      <c r="BF117">
        <v>342072646.80000001</v>
      </c>
      <c r="BG117">
        <v>30733.62</v>
      </c>
      <c r="BH117">
        <v>24777.84</v>
      </c>
      <c r="BI117">
        <v>32315.64</v>
      </c>
      <c r="BJ117">
        <v>58332.78</v>
      </c>
      <c r="BK117">
        <v>79990.44</v>
      </c>
      <c r="BL117">
        <v>3.0089999999999999</v>
      </c>
      <c r="BM117">
        <v>21</v>
      </c>
      <c r="BN117">
        <v>0</v>
      </c>
      <c r="BO117">
        <v>0</v>
      </c>
      <c r="BP117">
        <v>2016</v>
      </c>
      <c r="BR117">
        <v>1</v>
      </c>
      <c r="BS117" t="s">
        <v>479</v>
      </c>
      <c r="BT117">
        <v>0</v>
      </c>
      <c r="BU117">
        <v>0</v>
      </c>
      <c r="BV117">
        <v>0</v>
      </c>
      <c r="BW117">
        <v>10</v>
      </c>
      <c r="BX117">
        <v>2</v>
      </c>
      <c r="BY117" t="s">
        <v>315</v>
      </c>
      <c r="BZ117">
        <v>21</v>
      </c>
      <c r="CB117">
        <v>1028148</v>
      </c>
      <c r="CC117">
        <v>78.900000000000006</v>
      </c>
      <c r="CD117">
        <v>9.1999999999999993</v>
      </c>
      <c r="CE117">
        <v>3.3</v>
      </c>
      <c r="CF117">
        <v>1.7</v>
      </c>
      <c r="CG117">
        <v>0.3</v>
      </c>
      <c r="CH117">
        <v>2.2999999999999998</v>
      </c>
      <c r="CI117">
        <v>4.3</v>
      </c>
      <c r="CK117">
        <v>1.0703778450000001</v>
      </c>
      <c r="CL117">
        <v>6759.8317159999997</v>
      </c>
      <c r="CM117" t="s">
        <v>177</v>
      </c>
      <c r="CN117">
        <v>21</v>
      </c>
    </row>
    <row r="118" spans="1:92" x14ac:dyDescent="0.2">
      <c r="A118">
        <v>2073</v>
      </c>
      <c r="B118">
        <v>30140</v>
      </c>
      <c r="C118" t="s">
        <v>480</v>
      </c>
      <c r="D118" t="s">
        <v>174</v>
      </c>
      <c r="E118">
        <v>2017</v>
      </c>
      <c r="F118">
        <v>302512.14279999997</v>
      </c>
      <c r="G118">
        <v>493060.85359999997</v>
      </c>
      <c r="H118">
        <v>372548.96980000002</v>
      </c>
      <c r="I118">
        <v>1.2315174069999999</v>
      </c>
      <c r="J118">
        <v>2007</v>
      </c>
      <c r="K118">
        <v>2018</v>
      </c>
      <c r="L118">
        <v>1.2315174069999999</v>
      </c>
      <c r="Q118">
        <v>139754</v>
      </c>
      <c r="R118">
        <v>104427</v>
      </c>
      <c r="S118">
        <v>19724</v>
      </c>
      <c r="T118">
        <v>7458</v>
      </c>
      <c r="U118">
        <v>30011</v>
      </c>
      <c r="V118">
        <v>30292</v>
      </c>
      <c r="W118">
        <v>33496</v>
      </c>
      <c r="X118">
        <v>23609</v>
      </c>
      <c r="Y118">
        <v>136189</v>
      </c>
      <c r="Z118">
        <v>11.4</v>
      </c>
      <c r="AA118">
        <v>6.2</v>
      </c>
      <c r="AB118">
        <v>82.4</v>
      </c>
      <c r="AC118">
        <v>22.9</v>
      </c>
      <c r="AD118">
        <v>57.7</v>
      </c>
      <c r="AE118">
        <v>19.399999999999999</v>
      </c>
      <c r="AF118">
        <v>52786</v>
      </c>
      <c r="AG118">
        <v>2993</v>
      </c>
      <c r="AH118">
        <v>17241</v>
      </c>
      <c r="AI118">
        <v>20992</v>
      </c>
      <c r="AJ118">
        <v>8065</v>
      </c>
      <c r="AK118">
        <v>3495</v>
      </c>
      <c r="AL118">
        <v>5.67</v>
      </c>
      <c r="AM118">
        <v>57372</v>
      </c>
      <c r="AN118">
        <v>71305</v>
      </c>
      <c r="AO118">
        <v>27.3</v>
      </c>
      <c r="AP118">
        <v>51.6</v>
      </c>
      <c r="AQ118">
        <v>21.1</v>
      </c>
      <c r="AR118">
        <v>2914.83</v>
      </c>
      <c r="AS118">
        <v>67635.25</v>
      </c>
      <c r="AT118">
        <v>70550.080000000002</v>
      </c>
      <c r="AU118">
        <v>4.13</v>
      </c>
      <c r="AV118">
        <v>95.87</v>
      </c>
      <c r="AW118">
        <v>2.64</v>
      </c>
      <c r="AX118">
        <v>2182.4</v>
      </c>
      <c r="AY118">
        <v>22151</v>
      </c>
      <c r="AZ118">
        <v>16.96</v>
      </c>
      <c r="BA118">
        <v>1.02</v>
      </c>
      <c r="BB118">
        <v>2016</v>
      </c>
      <c r="BC118" t="s">
        <v>481</v>
      </c>
      <c r="BD118">
        <v>1</v>
      </c>
      <c r="BE118">
        <v>1</v>
      </c>
      <c r="BF118">
        <v>1139999.8470000001</v>
      </c>
      <c r="BG118">
        <v>30611.22</v>
      </c>
      <c r="BH118">
        <v>30897.84</v>
      </c>
      <c r="BI118">
        <v>34165.919999999998</v>
      </c>
      <c r="BJ118">
        <v>58519.44</v>
      </c>
      <c r="BK118">
        <v>72731.100000000006</v>
      </c>
      <c r="BL118">
        <v>2.6928000000000001</v>
      </c>
      <c r="BM118">
        <v>0</v>
      </c>
      <c r="BN118">
        <v>0</v>
      </c>
      <c r="BO118">
        <v>0</v>
      </c>
      <c r="BR118">
        <v>0</v>
      </c>
      <c r="BT118">
        <v>0</v>
      </c>
      <c r="BU118">
        <v>0</v>
      </c>
      <c r="BV118">
        <v>0</v>
      </c>
      <c r="BW118">
        <v>2</v>
      </c>
      <c r="BX118">
        <v>2</v>
      </c>
      <c r="BY118" t="s">
        <v>187</v>
      </c>
      <c r="BZ118">
        <v>32</v>
      </c>
      <c r="CB118">
        <v>66224</v>
      </c>
      <c r="CC118">
        <v>78.900000000000006</v>
      </c>
      <c r="CD118">
        <v>10.4</v>
      </c>
      <c r="CE118">
        <v>1.2</v>
      </c>
      <c r="CF118">
        <v>3.6</v>
      </c>
      <c r="CG118">
        <v>0</v>
      </c>
      <c r="CH118">
        <v>1.1000000000000001</v>
      </c>
      <c r="CI118">
        <v>4.8</v>
      </c>
      <c r="CK118">
        <v>1.2561477560000001</v>
      </c>
      <c r="CL118">
        <v>2111.598348</v>
      </c>
      <c r="CM118" t="s">
        <v>177</v>
      </c>
      <c r="CN118">
        <v>32</v>
      </c>
    </row>
    <row r="119" spans="1:92" x14ac:dyDescent="0.2">
      <c r="A119">
        <v>2090</v>
      </c>
      <c r="B119">
        <v>30460</v>
      </c>
      <c r="C119" t="s">
        <v>482</v>
      </c>
      <c r="D119" t="s">
        <v>174</v>
      </c>
      <c r="E119">
        <v>2017</v>
      </c>
      <c r="F119">
        <v>4157008</v>
      </c>
      <c r="G119">
        <v>1783184</v>
      </c>
      <c r="H119">
        <v>3325866</v>
      </c>
      <c r="I119">
        <v>0.80006244900000001</v>
      </c>
      <c r="J119">
        <v>2002</v>
      </c>
      <c r="K119">
        <v>2018</v>
      </c>
      <c r="L119">
        <v>0.80006244900000001</v>
      </c>
      <c r="Q119">
        <v>512650</v>
      </c>
      <c r="R119">
        <v>323963</v>
      </c>
      <c r="S119">
        <v>146727</v>
      </c>
      <c r="T119">
        <v>6143</v>
      </c>
      <c r="U119">
        <v>29179</v>
      </c>
      <c r="V119">
        <v>27631</v>
      </c>
      <c r="W119">
        <v>31799</v>
      </c>
      <c r="X119">
        <v>23434</v>
      </c>
      <c r="Y119">
        <v>494347</v>
      </c>
      <c r="Z119">
        <v>15.8</v>
      </c>
      <c r="AA119">
        <v>8.1999999999999993</v>
      </c>
      <c r="AB119">
        <v>76</v>
      </c>
      <c r="AC119">
        <v>22.1</v>
      </c>
      <c r="AD119">
        <v>64.099999999999994</v>
      </c>
      <c r="AE119">
        <v>13.8</v>
      </c>
      <c r="AF119">
        <v>202610</v>
      </c>
      <c r="AG119">
        <v>14144</v>
      </c>
      <c r="AH119">
        <v>67099</v>
      </c>
      <c r="AI119">
        <v>80733</v>
      </c>
      <c r="AJ119">
        <v>28163</v>
      </c>
      <c r="AK119">
        <v>12471</v>
      </c>
      <c r="AL119">
        <v>6.98</v>
      </c>
      <c r="AM119">
        <v>58069</v>
      </c>
      <c r="AN119">
        <v>80041</v>
      </c>
      <c r="AO119">
        <v>31.2</v>
      </c>
      <c r="AP119">
        <v>42.9</v>
      </c>
      <c r="AQ119">
        <v>25.9</v>
      </c>
      <c r="AR119">
        <v>10161.67</v>
      </c>
      <c r="AS119">
        <v>260648.83</v>
      </c>
      <c r="AT119">
        <v>270810.5</v>
      </c>
      <c r="AU119">
        <v>3.75</v>
      </c>
      <c r="AV119">
        <v>96.25</v>
      </c>
      <c r="AW119">
        <v>2.41</v>
      </c>
      <c r="AX119">
        <v>11865.6</v>
      </c>
      <c r="AY119">
        <v>105611</v>
      </c>
      <c r="AZ119">
        <v>9.25</v>
      </c>
      <c r="BA119">
        <v>1.02</v>
      </c>
      <c r="BB119">
        <v>2014</v>
      </c>
      <c r="BC119" t="s">
        <v>483</v>
      </c>
      <c r="BD119">
        <v>1</v>
      </c>
      <c r="BE119">
        <v>3</v>
      </c>
      <c r="BF119">
        <v>13569533.279999999</v>
      </c>
      <c r="BG119">
        <v>29762.58</v>
      </c>
      <c r="BH119">
        <v>28183.62</v>
      </c>
      <c r="BI119">
        <v>32434.98</v>
      </c>
      <c r="BJ119">
        <v>59230.38</v>
      </c>
      <c r="BK119">
        <v>81641.820000000007</v>
      </c>
      <c r="BL119">
        <v>2.4582000000000002</v>
      </c>
      <c r="BM119">
        <v>0</v>
      </c>
      <c r="BN119">
        <v>0</v>
      </c>
      <c r="BO119">
        <v>0</v>
      </c>
      <c r="BP119">
        <v>2018</v>
      </c>
      <c r="BR119">
        <v>0</v>
      </c>
      <c r="BS119" t="s">
        <v>484</v>
      </c>
      <c r="BT119">
        <v>0</v>
      </c>
      <c r="BU119">
        <v>0</v>
      </c>
      <c r="BV119">
        <v>0</v>
      </c>
      <c r="BW119">
        <v>2</v>
      </c>
      <c r="BX119">
        <v>2</v>
      </c>
      <c r="BY119" t="s">
        <v>187</v>
      </c>
      <c r="BZ119">
        <v>31</v>
      </c>
      <c r="CB119">
        <v>257805</v>
      </c>
      <c r="CC119">
        <v>79.900000000000006</v>
      </c>
      <c r="CD119">
        <v>9.3000000000000007</v>
      </c>
      <c r="CE119">
        <v>1.3</v>
      </c>
      <c r="CF119">
        <v>2.9</v>
      </c>
      <c r="CG119">
        <v>0.5</v>
      </c>
      <c r="CH119">
        <v>1.4</v>
      </c>
      <c r="CI119">
        <v>4.7</v>
      </c>
      <c r="CK119">
        <v>0.816063698</v>
      </c>
      <c r="CL119">
        <v>3094.6071390000002</v>
      </c>
      <c r="CM119" t="s">
        <v>177</v>
      </c>
      <c r="CN119">
        <v>31</v>
      </c>
    </row>
    <row r="120" spans="1:92" x14ac:dyDescent="0.2">
      <c r="A120">
        <v>2107</v>
      </c>
      <c r="B120">
        <v>30700</v>
      </c>
      <c r="C120" t="s">
        <v>485</v>
      </c>
      <c r="D120" t="s">
        <v>174</v>
      </c>
      <c r="E120">
        <v>2017</v>
      </c>
      <c r="F120">
        <v>2328468</v>
      </c>
      <c r="G120">
        <v>1776111</v>
      </c>
      <c r="H120">
        <v>2506626</v>
      </c>
      <c r="I120">
        <v>1.0765129689999999</v>
      </c>
      <c r="J120">
        <v>2002</v>
      </c>
      <c r="K120">
        <v>2018</v>
      </c>
      <c r="L120">
        <v>1.0765129689999999</v>
      </c>
      <c r="Q120">
        <v>331592</v>
      </c>
      <c r="R120">
        <v>221117</v>
      </c>
      <c r="S120">
        <v>82437</v>
      </c>
      <c r="T120">
        <v>1787</v>
      </c>
      <c r="U120">
        <v>31266</v>
      </c>
      <c r="V120">
        <v>31744</v>
      </c>
      <c r="W120">
        <v>30456</v>
      </c>
      <c r="X120">
        <v>37406</v>
      </c>
      <c r="Y120">
        <v>316873</v>
      </c>
      <c r="Z120">
        <v>11.2</v>
      </c>
      <c r="AA120">
        <v>8.6</v>
      </c>
      <c r="AB120">
        <v>80.099999999999994</v>
      </c>
      <c r="AC120">
        <v>23.1</v>
      </c>
      <c r="AD120">
        <v>63.4</v>
      </c>
      <c r="AE120">
        <v>13.5</v>
      </c>
      <c r="AF120">
        <v>129363</v>
      </c>
      <c r="AG120">
        <v>7081</v>
      </c>
      <c r="AH120">
        <v>41152</v>
      </c>
      <c r="AI120">
        <v>51599</v>
      </c>
      <c r="AJ120">
        <v>20691</v>
      </c>
      <c r="AK120">
        <v>8840</v>
      </c>
      <c r="AL120">
        <v>5.47</v>
      </c>
      <c r="AM120">
        <v>60057</v>
      </c>
      <c r="AN120">
        <v>78036</v>
      </c>
      <c r="AO120">
        <v>27.5</v>
      </c>
      <c r="AP120">
        <v>46.4</v>
      </c>
      <c r="AQ120">
        <v>26.1</v>
      </c>
      <c r="AR120">
        <v>4693.42</v>
      </c>
      <c r="AS120">
        <v>173024.25</v>
      </c>
      <c r="AT120">
        <v>177717.67</v>
      </c>
      <c r="AU120">
        <v>2.64</v>
      </c>
      <c r="AV120">
        <v>97.36</v>
      </c>
      <c r="AW120">
        <v>2.41</v>
      </c>
      <c r="AX120">
        <v>11571.2</v>
      </c>
      <c r="AY120">
        <v>99710</v>
      </c>
      <c r="AZ120">
        <v>13.41</v>
      </c>
      <c r="BA120">
        <v>1.02</v>
      </c>
      <c r="BB120">
        <v>2014</v>
      </c>
      <c r="BC120" t="s">
        <v>486</v>
      </c>
      <c r="BD120">
        <v>1</v>
      </c>
      <c r="BE120">
        <v>3</v>
      </c>
      <c r="BF120">
        <v>10227034.08</v>
      </c>
      <c r="BG120">
        <v>31891.32</v>
      </c>
      <c r="BH120">
        <v>32378.880000000001</v>
      </c>
      <c r="BI120">
        <v>31065.119999999999</v>
      </c>
      <c r="BJ120">
        <v>61258.14</v>
      </c>
      <c r="BK120">
        <v>79596.72</v>
      </c>
      <c r="BL120">
        <v>2.4582000000000002</v>
      </c>
      <c r="BM120">
        <v>0</v>
      </c>
      <c r="BN120">
        <v>0</v>
      </c>
      <c r="BO120">
        <v>0</v>
      </c>
      <c r="BP120">
        <v>2018</v>
      </c>
      <c r="BR120">
        <v>0</v>
      </c>
      <c r="BS120" t="s">
        <v>487</v>
      </c>
      <c r="BT120">
        <v>0</v>
      </c>
      <c r="BU120">
        <v>0</v>
      </c>
      <c r="BV120">
        <v>0</v>
      </c>
      <c r="BW120">
        <v>2</v>
      </c>
      <c r="BX120">
        <v>2</v>
      </c>
      <c r="BY120" t="s">
        <v>187</v>
      </c>
      <c r="BZ120">
        <v>31</v>
      </c>
      <c r="CB120">
        <v>178589</v>
      </c>
      <c r="CC120">
        <v>82.7</v>
      </c>
      <c r="CD120">
        <v>8.1999999999999993</v>
      </c>
      <c r="CE120">
        <v>1.1000000000000001</v>
      </c>
      <c r="CF120">
        <v>3.1</v>
      </c>
      <c r="CG120">
        <v>0.5</v>
      </c>
      <c r="CH120">
        <v>0.4</v>
      </c>
      <c r="CI120">
        <v>4</v>
      </c>
      <c r="CK120">
        <v>1.0980432280000001</v>
      </c>
      <c r="CL120">
        <v>3866.2309730000002</v>
      </c>
      <c r="CM120" t="s">
        <v>177</v>
      </c>
      <c r="CN120">
        <v>31</v>
      </c>
    </row>
    <row r="121" spans="1:92" x14ac:dyDescent="0.2">
      <c r="A121">
        <v>2123</v>
      </c>
      <c r="B121">
        <v>30780</v>
      </c>
      <c r="C121" t="s">
        <v>488</v>
      </c>
      <c r="D121" t="s">
        <v>174</v>
      </c>
      <c r="E121">
        <v>2017</v>
      </c>
      <c r="F121">
        <v>2358428</v>
      </c>
      <c r="G121">
        <v>2414820</v>
      </c>
      <c r="H121">
        <v>1768206</v>
      </c>
      <c r="I121">
        <v>0.749739233</v>
      </c>
      <c r="J121">
        <v>2003</v>
      </c>
      <c r="K121">
        <v>2018</v>
      </c>
      <c r="L121">
        <v>0.749739233</v>
      </c>
      <c r="Q121">
        <v>738082</v>
      </c>
      <c r="R121">
        <v>483945</v>
      </c>
      <c r="S121">
        <v>214020</v>
      </c>
      <c r="T121">
        <v>8511</v>
      </c>
      <c r="U121">
        <v>29005</v>
      </c>
      <c r="V121">
        <v>27205</v>
      </c>
      <c r="W121">
        <v>32098</v>
      </c>
      <c r="X121">
        <v>32677</v>
      </c>
      <c r="Y121">
        <v>724495</v>
      </c>
      <c r="Z121">
        <v>13</v>
      </c>
      <c r="AA121">
        <v>10</v>
      </c>
      <c r="AB121">
        <v>77</v>
      </c>
      <c r="AC121">
        <v>23.7</v>
      </c>
      <c r="AD121">
        <v>61.5</v>
      </c>
      <c r="AE121">
        <v>14.8</v>
      </c>
      <c r="AF121">
        <v>283142</v>
      </c>
      <c r="AG121">
        <v>16392</v>
      </c>
      <c r="AH121">
        <v>96744</v>
      </c>
      <c r="AI121">
        <v>113398</v>
      </c>
      <c r="AJ121">
        <v>39807</v>
      </c>
      <c r="AK121">
        <v>16801</v>
      </c>
      <c r="AL121">
        <v>5.79</v>
      </c>
      <c r="AM121">
        <v>53173</v>
      </c>
      <c r="AN121">
        <v>73068</v>
      </c>
      <c r="AO121">
        <v>33.6</v>
      </c>
      <c r="AP121">
        <v>44.2</v>
      </c>
      <c r="AQ121">
        <v>22.2</v>
      </c>
      <c r="AR121">
        <v>11725.92</v>
      </c>
      <c r="AS121">
        <v>343894.17</v>
      </c>
      <c r="AT121">
        <v>355620.08</v>
      </c>
      <c r="AU121">
        <v>3.3</v>
      </c>
      <c r="AV121">
        <v>96.7</v>
      </c>
      <c r="AW121">
        <v>2.2999999999999998</v>
      </c>
      <c r="AX121">
        <v>7436.8</v>
      </c>
      <c r="AY121">
        <v>31487</v>
      </c>
      <c r="AZ121">
        <v>14.32</v>
      </c>
      <c r="BA121">
        <v>1.02</v>
      </c>
      <c r="BB121">
        <v>2014</v>
      </c>
      <c r="BC121" t="s">
        <v>489</v>
      </c>
      <c r="BD121">
        <v>1</v>
      </c>
      <c r="BE121">
        <v>3</v>
      </c>
      <c r="BF121">
        <v>7214280.4800000004</v>
      </c>
      <c r="BG121">
        <v>29585.1</v>
      </c>
      <c r="BH121">
        <v>27749.1</v>
      </c>
      <c r="BI121">
        <v>32739.96</v>
      </c>
      <c r="BJ121">
        <v>54236.46</v>
      </c>
      <c r="BK121">
        <v>74529.36</v>
      </c>
      <c r="BL121">
        <v>2.3460000000000001</v>
      </c>
      <c r="BM121">
        <v>0</v>
      </c>
      <c r="BN121">
        <v>0</v>
      </c>
      <c r="BO121">
        <v>0</v>
      </c>
      <c r="BP121">
        <v>2019</v>
      </c>
      <c r="BR121">
        <v>0</v>
      </c>
      <c r="BS121" t="s">
        <v>490</v>
      </c>
      <c r="BT121">
        <v>0</v>
      </c>
      <c r="BU121">
        <v>0</v>
      </c>
      <c r="BV121">
        <v>0</v>
      </c>
      <c r="BW121">
        <v>4</v>
      </c>
      <c r="BX121">
        <v>3</v>
      </c>
      <c r="BY121" t="s">
        <v>206</v>
      </c>
      <c r="BZ121">
        <v>34</v>
      </c>
      <c r="CB121">
        <v>345092</v>
      </c>
      <c r="CC121">
        <v>84</v>
      </c>
      <c r="CD121">
        <v>8.6999999999999993</v>
      </c>
      <c r="CE121">
        <v>0.5</v>
      </c>
      <c r="CF121">
        <v>1.5</v>
      </c>
      <c r="CG121">
        <v>0.2</v>
      </c>
      <c r="CH121">
        <v>1</v>
      </c>
      <c r="CI121">
        <v>4.0999999999999996</v>
      </c>
      <c r="CK121">
        <v>0.76473401799999996</v>
      </c>
      <c r="CL121">
        <v>1411.703002</v>
      </c>
      <c r="CM121" t="s">
        <v>177</v>
      </c>
      <c r="CN121">
        <v>34</v>
      </c>
    </row>
    <row r="122" spans="1:92" x14ac:dyDescent="0.2">
      <c r="A122">
        <v>2154</v>
      </c>
      <c r="B122">
        <v>30860</v>
      </c>
      <c r="C122" t="s">
        <v>491</v>
      </c>
      <c r="D122" t="s">
        <v>174</v>
      </c>
      <c r="E122">
        <v>2017</v>
      </c>
      <c r="F122">
        <v>1564678</v>
      </c>
      <c r="G122">
        <v>810158</v>
      </c>
      <c r="H122">
        <v>0</v>
      </c>
      <c r="I122">
        <v>0</v>
      </c>
      <c r="J122">
        <v>2002</v>
      </c>
      <c r="K122">
        <v>2018</v>
      </c>
      <c r="L122">
        <v>0</v>
      </c>
      <c r="M122">
        <v>1</v>
      </c>
      <c r="N122" t="s">
        <v>322</v>
      </c>
      <c r="Q122">
        <v>138219</v>
      </c>
      <c r="R122">
        <v>85950</v>
      </c>
      <c r="S122">
        <v>43486</v>
      </c>
      <c r="T122">
        <v>768</v>
      </c>
      <c r="U122">
        <v>22140</v>
      </c>
      <c r="V122">
        <v>21973</v>
      </c>
      <c r="W122">
        <v>20869</v>
      </c>
      <c r="X122">
        <v>20383</v>
      </c>
      <c r="Y122">
        <v>135149</v>
      </c>
      <c r="Z122">
        <v>15.4</v>
      </c>
      <c r="AA122">
        <v>10.5</v>
      </c>
      <c r="AB122">
        <v>74</v>
      </c>
      <c r="AC122">
        <v>30.6</v>
      </c>
      <c r="AD122">
        <v>60</v>
      </c>
      <c r="AE122">
        <v>9.4</v>
      </c>
      <c r="AF122">
        <v>42764</v>
      </c>
      <c r="AG122">
        <v>1279</v>
      </c>
      <c r="AH122">
        <v>10636</v>
      </c>
      <c r="AI122">
        <v>17274</v>
      </c>
      <c r="AJ122">
        <v>7608</v>
      </c>
      <c r="AK122">
        <v>5967</v>
      </c>
      <c r="AL122">
        <v>2.99</v>
      </c>
      <c r="AM122">
        <v>52974</v>
      </c>
      <c r="AN122">
        <v>68565</v>
      </c>
      <c r="AO122">
        <v>28.9</v>
      </c>
      <c r="AP122">
        <v>51.1</v>
      </c>
      <c r="AQ122">
        <v>20</v>
      </c>
      <c r="AR122">
        <v>1901.92</v>
      </c>
      <c r="AS122">
        <v>67861.25</v>
      </c>
      <c r="AT122">
        <v>69763.17</v>
      </c>
      <c r="AU122">
        <v>2.73</v>
      </c>
      <c r="AV122">
        <v>97.27</v>
      </c>
      <c r="AW122">
        <v>2.5</v>
      </c>
      <c r="AX122">
        <v>2124.8000000000002</v>
      </c>
      <c r="AY122">
        <v>19841</v>
      </c>
      <c r="AZ122">
        <v>15.33</v>
      </c>
      <c r="BA122">
        <v>1.02</v>
      </c>
      <c r="BB122">
        <v>2017</v>
      </c>
      <c r="BC122" t="s">
        <v>492</v>
      </c>
      <c r="BD122">
        <v>1</v>
      </c>
      <c r="BE122">
        <v>0</v>
      </c>
      <c r="BF122">
        <v>0</v>
      </c>
      <c r="BG122">
        <v>22582.799999999999</v>
      </c>
      <c r="BH122">
        <v>22412.46</v>
      </c>
      <c r="BI122">
        <v>21286.38</v>
      </c>
      <c r="BJ122">
        <v>54033.48</v>
      </c>
      <c r="BK122">
        <v>69936.3</v>
      </c>
      <c r="BL122">
        <v>2.5499999999999998</v>
      </c>
      <c r="BM122">
        <v>0</v>
      </c>
      <c r="BN122">
        <v>0</v>
      </c>
      <c r="BO122">
        <v>0</v>
      </c>
      <c r="BR122">
        <v>0</v>
      </c>
      <c r="BT122">
        <v>0</v>
      </c>
      <c r="BU122">
        <v>0</v>
      </c>
      <c r="BV122">
        <v>0</v>
      </c>
      <c r="BW122">
        <v>3</v>
      </c>
      <c r="BX122">
        <v>3</v>
      </c>
      <c r="BY122" t="s">
        <v>202</v>
      </c>
      <c r="BZ122">
        <v>31</v>
      </c>
      <c r="CB122">
        <v>65806</v>
      </c>
      <c r="CC122">
        <v>74</v>
      </c>
      <c r="CD122">
        <v>12.1</v>
      </c>
      <c r="CE122">
        <v>1.3</v>
      </c>
      <c r="CF122">
        <v>4.9000000000000004</v>
      </c>
      <c r="CG122">
        <v>2.2999999999999998</v>
      </c>
      <c r="CH122">
        <v>1.3</v>
      </c>
      <c r="CI122">
        <v>4.2</v>
      </c>
      <c r="CK122">
        <v>0</v>
      </c>
      <c r="CL122">
        <v>1890.7809729999999</v>
      </c>
      <c r="CM122" t="s">
        <v>177</v>
      </c>
      <c r="CN122">
        <v>31</v>
      </c>
    </row>
    <row r="123" spans="1:92" x14ac:dyDescent="0.2">
      <c r="A123">
        <v>2171</v>
      </c>
      <c r="B123">
        <v>31020</v>
      </c>
      <c r="C123" t="s">
        <v>493</v>
      </c>
      <c r="D123" t="s">
        <v>174</v>
      </c>
      <c r="E123">
        <v>2017</v>
      </c>
      <c r="F123">
        <v>363930.67200000002</v>
      </c>
      <c r="G123">
        <v>331639.39199999999</v>
      </c>
      <c r="H123">
        <v>147822.304</v>
      </c>
      <c r="I123">
        <v>0.40618259299999998</v>
      </c>
      <c r="J123">
        <v>2002</v>
      </c>
      <c r="K123">
        <v>2018</v>
      </c>
      <c r="L123">
        <v>0.40618259299999998</v>
      </c>
      <c r="Q123">
        <v>106910</v>
      </c>
      <c r="R123">
        <v>55932</v>
      </c>
      <c r="S123">
        <v>46530</v>
      </c>
      <c r="T123">
        <v>1508</v>
      </c>
      <c r="U123">
        <v>25377</v>
      </c>
      <c r="V123">
        <v>24406</v>
      </c>
      <c r="W123">
        <v>26167</v>
      </c>
      <c r="X123">
        <v>41090</v>
      </c>
      <c r="Y123">
        <v>105513</v>
      </c>
      <c r="Z123">
        <v>17.2</v>
      </c>
      <c r="AA123">
        <v>10.5</v>
      </c>
      <c r="AB123">
        <v>72.3</v>
      </c>
      <c r="AC123">
        <v>22.9</v>
      </c>
      <c r="AD123">
        <v>58.7</v>
      </c>
      <c r="AE123">
        <v>18.399999999999999</v>
      </c>
      <c r="AF123">
        <v>41611</v>
      </c>
      <c r="AG123">
        <v>2351</v>
      </c>
      <c r="AH123">
        <v>12812</v>
      </c>
      <c r="AI123">
        <v>14553</v>
      </c>
      <c r="AJ123">
        <v>8315</v>
      </c>
      <c r="AK123">
        <v>3580</v>
      </c>
      <c r="AL123">
        <v>5.65</v>
      </c>
      <c r="AM123">
        <v>49456</v>
      </c>
      <c r="AN123">
        <v>64312</v>
      </c>
      <c r="AO123">
        <v>34.799999999999997</v>
      </c>
      <c r="AP123">
        <v>47.4</v>
      </c>
      <c r="AQ123">
        <v>17.8</v>
      </c>
      <c r="AR123">
        <v>2786.33</v>
      </c>
      <c r="AS123">
        <v>43224.42</v>
      </c>
      <c r="AT123">
        <v>46010.75</v>
      </c>
      <c r="AU123">
        <v>6.05</v>
      </c>
      <c r="AV123">
        <v>93.95</v>
      </c>
      <c r="AW123">
        <v>2.95</v>
      </c>
      <c r="AX123">
        <v>2694.4</v>
      </c>
      <c r="AY123">
        <v>20592</v>
      </c>
      <c r="AZ123">
        <v>13.06</v>
      </c>
      <c r="BA123">
        <v>1.02</v>
      </c>
      <c r="BB123">
        <v>2017</v>
      </c>
      <c r="BC123" t="s">
        <v>494</v>
      </c>
      <c r="BD123">
        <v>1</v>
      </c>
      <c r="BE123">
        <v>0</v>
      </c>
      <c r="BF123">
        <v>452336.25020000001</v>
      </c>
      <c r="BG123">
        <v>25884.54</v>
      </c>
      <c r="BH123">
        <v>24894.12</v>
      </c>
      <c r="BI123">
        <v>26690.34</v>
      </c>
      <c r="BJ123">
        <v>50445.120000000003</v>
      </c>
      <c r="BK123">
        <v>65598.240000000005</v>
      </c>
      <c r="BL123">
        <v>3.0089999999999999</v>
      </c>
      <c r="BM123">
        <v>0</v>
      </c>
      <c r="BN123">
        <v>0</v>
      </c>
      <c r="BO123">
        <v>0</v>
      </c>
      <c r="BR123">
        <v>0</v>
      </c>
      <c r="BT123">
        <v>0</v>
      </c>
      <c r="BU123">
        <v>0</v>
      </c>
      <c r="BV123">
        <v>0</v>
      </c>
      <c r="BW123">
        <v>7</v>
      </c>
      <c r="BX123">
        <v>3</v>
      </c>
      <c r="BY123" t="s">
        <v>229</v>
      </c>
      <c r="BZ123">
        <v>32</v>
      </c>
      <c r="CB123">
        <v>42974</v>
      </c>
      <c r="CC123">
        <v>79.599999999999994</v>
      </c>
      <c r="CD123">
        <v>12.9</v>
      </c>
      <c r="CE123">
        <v>0.1</v>
      </c>
      <c r="CF123">
        <v>3.2</v>
      </c>
      <c r="CG123">
        <v>0.4</v>
      </c>
      <c r="CH123">
        <v>0.2</v>
      </c>
      <c r="CI123">
        <v>3.5</v>
      </c>
      <c r="CK123">
        <v>0.41430624500000002</v>
      </c>
      <c r="CL123">
        <v>2007.480879</v>
      </c>
      <c r="CM123" t="s">
        <v>177</v>
      </c>
      <c r="CN123">
        <v>32</v>
      </c>
    </row>
    <row r="124" spans="1:92" x14ac:dyDescent="0.2">
      <c r="A124">
        <v>2188</v>
      </c>
      <c r="B124">
        <v>31100</v>
      </c>
      <c r="C124" t="s">
        <v>495</v>
      </c>
      <c r="D124" t="s">
        <v>174</v>
      </c>
      <c r="E124">
        <v>2017</v>
      </c>
      <c r="F124">
        <v>387387935.10000002</v>
      </c>
      <c r="G124">
        <v>128803777.7</v>
      </c>
      <c r="H124">
        <v>322751732.69999999</v>
      </c>
      <c r="I124">
        <v>0.83314864399999999</v>
      </c>
      <c r="J124">
        <v>2002</v>
      </c>
      <c r="K124">
        <v>2018</v>
      </c>
      <c r="L124">
        <v>0.83314864399999999</v>
      </c>
      <c r="M124">
        <v>1</v>
      </c>
      <c r="N124" t="s">
        <v>497</v>
      </c>
      <c r="Q124">
        <v>13353907</v>
      </c>
      <c r="R124">
        <v>6897835</v>
      </c>
      <c r="S124">
        <v>1842580</v>
      </c>
      <c r="T124">
        <v>169507</v>
      </c>
      <c r="U124">
        <v>30222</v>
      </c>
      <c r="V124">
        <v>30716</v>
      </c>
      <c r="W124">
        <v>43981</v>
      </c>
      <c r="X124">
        <v>34793</v>
      </c>
      <c r="Y124">
        <v>13170174</v>
      </c>
      <c r="Z124">
        <v>14.1</v>
      </c>
      <c r="AA124">
        <v>9.4</v>
      </c>
      <c r="AB124">
        <v>76.599999999999994</v>
      </c>
      <c r="AC124">
        <v>21.9</v>
      </c>
      <c r="AD124">
        <v>64.5</v>
      </c>
      <c r="AE124">
        <v>13.6</v>
      </c>
      <c r="AF124">
        <v>4348543</v>
      </c>
      <c r="AG124">
        <v>338393</v>
      </c>
      <c r="AH124">
        <v>1394729</v>
      </c>
      <c r="AI124">
        <v>1594040</v>
      </c>
      <c r="AJ124">
        <v>649289</v>
      </c>
      <c r="AK124">
        <v>372092</v>
      </c>
      <c r="AL124">
        <v>7.78</v>
      </c>
      <c r="AM124">
        <v>69992</v>
      </c>
      <c r="AN124">
        <v>99303</v>
      </c>
      <c r="AO124">
        <v>25.9</v>
      </c>
      <c r="AP124">
        <v>39.6</v>
      </c>
      <c r="AQ124">
        <v>34.5</v>
      </c>
      <c r="AR124">
        <v>296919.42</v>
      </c>
      <c r="AS124">
        <v>6445840.5800000001</v>
      </c>
      <c r="AT124">
        <v>6742760</v>
      </c>
      <c r="AU124">
        <v>4.4000000000000004</v>
      </c>
      <c r="AV124">
        <v>95.6</v>
      </c>
      <c r="AW124">
        <v>2.95</v>
      </c>
      <c r="AZ124">
        <v>11.03</v>
      </c>
      <c r="BA124">
        <v>1.02</v>
      </c>
      <c r="BB124">
        <v>2012</v>
      </c>
      <c r="BC124" t="s">
        <v>496</v>
      </c>
      <c r="BD124">
        <v>1</v>
      </c>
      <c r="BE124">
        <v>5</v>
      </c>
      <c r="BF124">
        <v>1860197757</v>
      </c>
      <c r="BG124">
        <v>30826.44</v>
      </c>
      <c r="BH124">
        <v>31330.32</v>
      </c>
      <c r="BI124">
        <v>44860.62</v>
      </c>
      <c r="BJ124">
        <v>71391.839999999997</v>
      </c>
      <c r="BK124">
        <v>101289.06</v>
      </c>
      <c r="BL124">
        <v>3.0089999999999999</v>
      </c>
      <c r="BM124">
        <v>0</v>
      </c>
      <c r="BN124">
        <v>0</v>
      </c>
      <c r="BO124">
        <v>0</v>
      </c>
      <c r="BT124">
        <v>0</v>
      </c>
      <c r="BU124">
        <v>0</v>
      </c>
      <c r="BV124">
        <v>0</v>
      </c>
      <c r="BW124">
        <v>11</v>
      </c>
      <c r="BX124">
        <v>5</v>
      </c>
      <c r="BY124" t="s">
        <v>255</v>
      </c>
      <c r="BZ124">
        <v>10</v>
      </c>
      <c r="CB124">
        <v>6434177</v>
      </c>
      <c r="CC124">
        <v>75.400000000000006</v>
      </c>
      <c r="CD124">
        <v>9.6</v>
      </c>
      <c r="CE124">
        <v>4.8</v>
      </c>
      <c r="CF124">
        <v>2.2999999999999998</v>
      </c>
      <c r="CG124">
        <v>0.7</v>
      </c>
      <c r="CH124">
        <v>1.5</v>
      </c>
      <c r="CI124">
        <v>5.7</v>
      </c>
      <c r="CK124">
        <v>0.84981161699999996</v>
      </c>
      <c r="CL124">
        <v>12507.872719999999</v>
      </c>
      <c r="CM124" t="s">
        <v>177</v>
      </c>
      <c r="CN124">
        <v>12</v>
      </c>
    </row>
    <row r="125" spans="1:92" x14ac:dyDescent="0.2">
      <c r="A125">
        <v>2222</v>
      </c>
      <c r="B125">
        <v>31140</v>
      </c>
      <c r="C125" t="s">
        <v>498</v>
      </c>
      <c r="D125" t="s">
        <v>174</v>
      </c>
      <c r="E125">
        <v>2017</v>
      </c>
      <c r="F125">
        <v>12079347</v>
      </c>
      <c r="G125">
        <v>6926879</v>
      </c>
      <c r="H125">
        <v>10797578</v>
      </c>
      <c r="I125">
        <v>0.89388755900000005</v>
      </c>
      <c r="J125">
        <v>2002</v>
      </c>
      <c r="K125">
        <v>2018</v>
      </c>
      <c r="L125">
        <v>0.89388755900000005</v>
      </c>
      <c r="Q125">
        <v>1293722</v>
      </c>
      <c r="R125">
        <v>848863</v>
      </c>
      <c r="S125">
        <v>360155</v>
      </c>
      <c r="T125">
        <v>8542</v>
      </c>
      <c r="U125">
        <v>30754</v>
      </c>
      <c r="V125">
        <v>30237</v>
      </c>
      <c r="W125">
        <v>32603</v>
      </c>
      <c r="X125">
        <v>35412</v>
      </c>
      <c r="Y125">
        <v>1266860</v>
      </c>
      <c r="Z125">
        <v>12.2</v>
      </c>
      <c r="AA125">
        <v>8</v>
      </c>
      <c r="AB125">
        <v>79.8</v>
      </c>
      <c r="AC125">
        <v>22.7</v>
      </c>
      <c r="AD125">
        <v>61.7</v>
      </c>
      <c r="AE125">
        <v>15.6</v>
      </c>
      <c r="AF125">
        <v>502581</v>
      </c>
      <c r="AG125">
        <v>39774</v>
      </c>
      <c r="AH125">
        <v>160162</v>
      </c>
      <c r="AI125">
        <v>194230</v>
      </c>
      <c r="AJ125">
        <v>74315</v>
      </c>
      <c r="AK125">
        <v>34100</v>
      </c>
      <c r="AL125">
        <v>7.91</v>
      </c>
      <c r="AM125">
        <v>57279</v>
      </c>
      <c r="AN125">
        <v>77113</v>
      </c>
      <c r="AO125">
        <v>29.7</v>
      </c>
      <c r="AP125">
        <v>45.8</v>
      </c>
      <c r="AQ125">
        <v>24.5</v>
      </c>
      <c r="AR125">
        <v>28431.919999999998</v>
      </c>
      <c r="AS125">
        <v>656109.07999999996</v>
      </c>
      <c r="AT125">
        <v>684541</v>
      </c>
      <c r="AU125">
        <v>4.1500000000000004</v>
      </c>
      <c r="AV125">
        <v>95.85</v>
      </c>
      <c r="AW125">
        <v>2.41</v>
      </c>
      <c r="AX125">
        <v>27020.799999999999</v>
      </c>
      <c r="AY125">
        <v>203056</v>
      </c>
      <c r="AZ125">
        <v>12.23</v>
      </c>
      <c r="BA125">
        <v>1.02</v>
      </c>
      <c r="BB125">
        <v>2014</v>
      </c>
      <c r="BC125" t="s">
        <v>264</v>
      </c>
      <c r="BD125">
        <v>1</v>
      </c>
      <c r="BE125">
        <v>3</v>
      </c>
      <c r="BF125">
        <v>55067647.799999997</v>
      </c>
      <c r="BG125">
        <v>31369.08</v>
      </c>
      <c r="BH125">
        <v>30841.74</v>
      </c>
      <c r="BI125">
        <v>33255.06</v>
      </c>
      <c r="BJ125">
        <v>58424.58</v>
      </c>
      <c r="BK125">
        <v>78655.259999999995</v>
      </c>
      <c r="BL125">
        <v>2.4582000000000002</v>
      </c>
      <c r="BM125">
        <v>27</v>
      </c>
      <c r="BN125">
        <v>0</v>
      </c>
      <c r="BO125">
        <v>0</v>
      </c>
      <c r="BP125">
        <v>2017</v>
      </c>
      <c r="BR125">
        <v>1</v>
      </c>
      <c r="BS125" t="s">
        <v>499</v>
      </c>
      <c r="BT125">
        <v>0</v>
      </c>
      <c r="BU125">
        <v>0</v>
      </c>
      <c r="BV125">
        <v>0</v>
      </c>
      <c r="BW125">
        <v>1</v>
      </c>
      <c r="BX125">
        <v>1</v>
      </c>
      <c r="BY125" t="s">
        <v>176</v>
      </c>
      <c r="BZ125">
        <v>24</v>
      </c>
      <c r="CB125">
        <v>625438</v>
      </c>
      <c r="CC125">
        <v>81.400000000000006</v>
      </c>
      <c r="CD125">
        <v>8.6999999999999993</v>
      </c>
      <c r="CE125">
        <v>2</v>
      </c>
      <c r="CF125">
        <v>1.4</v>
      </c>
      <c r="CG125">
        <v>0.2</v>
      </c>
      <c r="CH125">
        <v>1.5</v>
      </c>
      <c r="CI125">
        <v>4.9000000000000004</v>
      </c>
      <c r="CK125">
        <v>0.91176531000000005</v>
      </c>
      <c r="CL125">
        <v>2669.4655050000001</v>
      </c>
      <c r="CM125" t="s">
        <v>177</v>
      </c>
      <c r="CN125">
        <v>24</v>
      </c>
    </row>
    <row r="126" spans="1:92" x14ac:dyDescent="0.2">
      <c r="A126">
        <v>2239</v>
      </c>
      <c r="B126">
        <v>31180</v>
      </c>
      <c r="C126" t="s">
        <v>500</v>
      </c>
      <c r="D126" t="s">
        <v>174</v>
      </c>
      <c r="E126">
        <v>2017</v>
      </c>
      <c r="F126">
        <v>3531151</v>
      </c>
      <c r="G126">
        <v>1866666</v>
      </c>
      <c r="H126">
        <v>4292168</v>
      </c>
      <c r="I126">
        <v>1.2155152810000001</v>
      </c>
      <c r="J126">
        <v>2002</v>
      </c>
      <c r="K126">
        <v>2018</v>
      </c>
      <c r="L126">
        <v>1.2155152810000001</v>
      </c>
      <c r="Q126">
        <v>318011</v>
      </c>
      <c r="R126">
        <v>234769</v>
      </c>
      <c r="S126">
        <v>58743</v>
      </c>
      <c r="T126">
        <v>5790</v>
      </c>
      <c r="U126">
        <v>24193</v>
      </c>
      <c r="V126">
        <v>22508</v>
      </c>
      <c r="W126">
        <v>30163</v>
      </c>
      <c r="X126">
        <v>26163</v>
      </c>
      <c r="Y126">
        <v>304882</v>
      </c>
      <c r="Z126">
        <v>19.399999999999999</v>
      </c>
      <c r="AA126">
        <v>11.3</v>
      </c>
      <c r="AB126">
        <v>69.3</v>
      </c>
      <c r="AC126">
        <v>24.4</v>
      </c>
      <c r="AD126">
        <v>63.5</v>
      </c>
      <c r="AE126">
        <v>12.1</v>
      </c>
      <c r="AF126">
        <v>116077</v>
      </c>
      <c r="AG126">
        <v>6313</v>
      </c>
      <c r="AH126">
        <v>40939</v>
      </c>
      <c r="AI126">
        <v>47666</v>
      </c>
      <c r="AJ126">
        <v>16265</v>
      </c>
      <c r="AK126">
        <v>4894</v>
      </c>
      <c r="AL126">
        <v>5.44</v>
      </c>
      <c r="AM126">
        <v>47276</v>
      </c>
      <c r="AN126">
        <v>68417</v>
      </c>
      <c r="AO126">
        <v>40.4</v>
      </c>
      <c r="AP126">
        <v>38.9</v>
      </c>
      <c r="AQ126">
        <v>20.7</v>
      </c>
      <c r="AR126">
        <v>5045.33</v>
      </c>
      <c r="AS126">
        <v>153390.07999999999</v>
      </c>
      <c r="AT126">
        <v>158435.42000000001</v>
      </c>
      <c r="AU126">
        <v>3.19</v>
      </c>
      <c r="AV126">
        <v>96.81</v>
      </c>
      <c r="AW126">
        <v>2.2999999999999998</v>
      </c>
      <c r="AX126">
        <v>11296</v>
      </c>
      <c r="AY126">
        <v>77857</v>
      </c>
      <c r="AZ126">
        <v>13.11</v>
      </c>
      <c r="BA126">
        <v>1.02</v>
      </c>
      <c r="BB126">
        <v>2014</v>
      </c>
      <c r="BC126" t="s">
        <v>501</v>
      </c>
      <c r="BD126">
        <v>1</v>
      </c>
      <c r="BE126">
        <v>3</v>
      </c>
      <c r="BF126">
        <v>17512045.440000001</v>
      </c>
      <c r="BG126">
        <v>24676.86</v>
      </c>
      <c r="BH126">
        <v>22958.16</v>
      </c>
      <c r="BI126">
        <v>30766.26</v>
      </c>
      <c r="BJ126">
        <v>48221.52</v>
      </c>
      <c r="BK126">
        <v>69785.34</v>
      </c>
      <c r="BL126">
        <v>2.3460000000000001</v>
      </c>
      <c r="BM126">
        <v>0</v>
      </c>
      <c r="BN126">
        <v>0</v>
      </c>
      <c r="BO126">
        <v>0</v>
      </c>
      <c r="BR126">
        <v>0</v>
      </c>
      <c r="BT126">
        <v>0</v>
      </c>
      <c r="BU126">
        <v>0</v>
      </c>
      <c r="BV126">
        <v>0</v>
      </c>
      <c r="BW126">
        <v>2</v>
      </c>
      <c r="BX126">
        <v>2</v>
      </c>
      <c r="BY126" t="s">
        <v>187</v>
      </c>
      <c r="BZ126">
        <v>31</v>
      </c>
      <c r="CB126">
        <v>154641</v>
      </c>
      <c r="CC126">
        <v>81</v>
      </c>
      <c r="CD126">
        <v>12.5</v>
      </c>
      <c r="CE126">
        <v>0.3</v>
      </c>
      <c r="CF126">
        <v>1.9</v>
      </c>
      <c r="CG126">
        <v>0.3</v>
      </c>
      <c r="CH126">
        <v>1.1000000000000001</v>
      </c>
      <c r="CI126">
        <v>2.9</v>
      </c>
      <c r="CK126">
        <v>1.2398255869999999</v>
      </c>
      <c r="CL126">
        <v>3126.1935589999998</v>
      </c>
      <c r="CM126" t="s">
        <v>177</v>
      </c>
      <c r="CN126">
        <v>31</v>
      </c>
    </row>
    <row r="127" spans="1:92" x14ac:dyDescent="0.2">
      <c r="A127">
        <v>2252</v>
      </c>
      <c r="B127">
        <v>31340</v>
      </c>
      <c r="C127" t="s">
        <v>502</v>
      </c>
      <c r="D127" t="s">
        <v>174</v>
      </c>
      <c r="E127">
        <v>2017</v>
      </c>
      <c r="F127">
        <v>2311646</v>
      </c>
      <c r="G127">
        <v>1063082</v>
      </c>
      <c r="H127">
        <v>3015087</v>
      </c>
      <c r="I127">
        <v>1.304303081</v>
      </c>
      <c r="J127">
        <v>2006</v>
      </c>
      <c r="K127">
        <v>2018</v>
      </c>
      <c r="L127">
        <v>1.304303081</v>
      </c>
      <c r="Q127">
        <v>260116</v>
      </c>
      <c r="R127">
        <v>172494</v>
      </c>
      <c r="S127">
        <v>77613</v>
      </c>
      <c r="T127">
        <v>1948</v>
      </c>
      <c r="U127">
        <v>25832</v>
      </c>
      <c r="V127">
        <v>26332</v>
      </c>
      <c r="W127">
        <v>24840</v>
      </c>
      <c r="X127">
        <v>30201</v>
      </c>
      <c r="Y127">
        <v>247315</v>
      </c>
      <c r="Z127">
        <v>11.6</v>
      </c>
      <c r="AA127">
        <v>10.5</v>
      </c>
      <c r="AB127">
        <v>77.900000000000006</v>
      </c>
      <c r="AC127">
        <v>19.2</v>
      </c>
      <c r="AD127">
        <v>62.1</v>
      </c>
      <c r="AE127">
        <v>18.7</v>
      </c>
      <c r="AF127">
        <v>98409</v>
      </c>
      <c r="AG127">
        <v>5673</v>
      </c>
      <c r="AH127">
        <v>29480</v>
      </c>
      <c r="AI127">
        <v>35805</v>
      </c>
      <c r="AJ127">
        <v>17228</v>
      </c>
      <c r="AK127">
        <v>10223</v>
      </c>
      <c r="AL127">
        <v>5.76</v>
      </c>
      <c r="AM127">
        <v>52976</v>
      </c>
      <c r="AN127">
        <v>65821</v>
      </c>
      <c r="AO127">
        <v>33.299999999999997</v>
      </c>
      <c r="AP127">
        <v>48.6</v>
      </c>
      <c r="AQ127">
        <v>18.100000000000001</v>
      </c>
      <c r="AR127">
        <v>5315.92</v>
      </c>
      <c r="AS127">
        <v>116977.25</v>
      </c>
      <c r="AT127">
        <v>122293.17</v>
      </c>
      <c r="AU127">
        <v>4.3499999999999996</v>
      </c>
      <c r="AV127">
        <v>95.65</v>
      </c>
      <c r="AW127">
        <v>2.46</v>
      </c>
      <c r="AX127">
        <v>345.6</v>
      </c>
      <c r="AY127">
        <v>2668</v>
      </c>
      <c r="AZ127">
        <v>12.04</v>
      </c>
      <c r="BA127">
        <v>1.02</v>
      </c>
      <c r="BB127">
        <v>2015</v>
      </c>
      <c r="BC127" t="s">
        <v>503</v>
      </c>
      <c r="BD127">
        <v>1</v>
      </c>
      <c r="BE127">
        <v>2</v>
      </c>
      <c r="BF127">
        <v>6150777.4800000004</v>
      </c>
      <c r="BG127">
        <v>26348.639999999999</v>
      </c>
      <c r="BH127">
        <v>26858.639999999999</v>
      </c>
      <c r="BI127">
        <v>25336.799999999999</v>
      </c>
      <c r="BJ127">
        <v>54035.519999999997</v>
      </c>
      <c r="BK127">
        <v>67137.42</v>
      </c>
      <c r="BL127">
        <v>2.5091999999999999</v>
      </c>
      <c r="BM127">
        <v>0</v>
      </c>
      <c r="BN127">
        <v>0</v>
      </c>
      <c r="BO127">
        <v>0</v>
      </c>
      <c r="BR127">
        <v>0</v>
      </c>
      <c r="BT127">
        <v>0</v>
      </c>
      <c r="BU127">
        <v>0</v>
      </c>
      <c r="BV127">
        <v>0</v>
      </c>
      <c r="BW127">
        <v>7</v>
      </c>
      <c r="BX127">
        <v>3</v>
      </c>
      <c r="BY127" t="s">
        <v>229</v>
      </c>
      <c r="BZ127">
        <v>33</v>
      </c>
      <c r="CB127">
        <v>119543</v>
      </c>
      <c r="CC127">
        <v>81.900000000000006</v>
      </c>
      <c r="CD127">
        <v>8.4</v>
      </c>
      <c r="CE127">
        <v>0.5</v>
      </c>
      <c r="CF127">
        <v>2.8</v>
      </c>
      <c r="CG127">
        <v>0</v>
      </c>
      <c r="CH127">
        <v>1.7</v>
      </c>
      <c r="CI127">
        <v>4.7</v>
      </c>
      <c r="CK127">
        <v>1.3303891430000001</v>
      </c>
      <c r="CL127">
        <v>875.74840059999997</v>
      </c>
      <c r="CM127" t="s">
        <v>177</v>
      </c>
      <c r="CN127">
        <v>33</v>
      </c>
    </row>
    <row r="128" spans="1:92" x14ac:dyDescent="0.2">
      <c r="A128">
        <v>2269</v>
      </c>
      <c r="B128">
        <v>31540</v>
      </c>
      <c r="C128" t="s">
        <v>504</v>
      </c>
      <c r="D128" t="s">
        <v>174</v>
      </c>
      <c r="E128">
        <v>2017</v>
      </c>
      <c r="F128">
        <v>12817077</v>
      </c>
      <c r="G128">
        <v>5075010</v>
      </c>
      <c r="H128">
        <v>12847443</v>
      </c>
      <c r="I128">
        <v>1.0023691830000001</v>
      </c>
      <c r="J128">
        <v>2002</v>
      </c>
      <c r="K128">
        <v>2018</v>
      </c>
      <c r="L128">
        <v>1.0023691830000001</v>
      </c>
      <c r="Q128">
        <v>654230</v>
      </c>
      <c r="R128">
        <v>417757</v>
      </c>
      <c r="S128">
        <v>179319</v>
      </c>
      <c r="T128">
        <v>6047</v>
      </c>
      <c r="U128">
        <v>36675</v>
      </c>
      <c r="V128">
        <v>36331</v>
      </c>
      <c r="W128">
        <v>37782</v>
      </c>
      <c r="X128">
        <v>36202</v>
      </c>
      <c r="Y128">
        <v>638300</v>
      </c>
      <c r="Z128">
        <v>11</v>
      </c>
      <c r="AA128">
        <v>5</v>
      </c>
      <c r="AB128">
        <v>84</v>
      </c>
      <c r="AC128">
        <v>20.9</v>
      </c>
      <c r="AD128">
        <v>65</v>
      </c>
      <c r="AE128">
        <v>14.1</v>
      </c>
      <c r="AF128">
        <v>272698</v>
      </c>
      <c r="AG128">
        <v>19766</v>
      </c>
      <c r="AH128">
        <v>89514</v>
      </c>
      <c r="AI128">
        <v>112559</v>
      </c>
      <c r="AJ128">
        <v>35208</v>
      </c>
      <c r="AK128">
        <v>15651</v>
      </c>
      <c r="AL128">
        <v>7.25</v>
      </c>
      <c r="AM128">
        <v>71301</v>
      </c>
      <c r="AN128">
        <v>89595</v>
      </c>
      <c r="AO128">
        <v>22.8</v>
      </c>
      <c r="AP128">
        <v>45.1</v>
      </c>
      <c r="AQ128">
        <v>32.1</v>
      </c>
      <c r="AR128">
        <v>9079.83</v>
      </c>
      <c r="AS128">
        <v>359247.33</v>
      </c>
      <c r="AT128">
        <v>368327.17</v>
      </c>
      <c r="AU128">
        <v>2.4700000000000002</v>
      </c>
      <c r="AV128">
        <v>97.53</v>
      </c>
      <c r="AW128">
        <v>2.41</v>
      </c>
      <c r="AX128">
        <v>12774.4</v>
      </c>
      <c r="AY128">
        <v>132326</v>
      </c>
      <c r="AZ128">
        <v>12.55</v>
      </c>
      <c r="BA128">
        <v>1.02</v>
      </c>
      <c r="BB128">
        <v>2014</v>
      </c>
      <c r="BC128" t="s">
        <v>505</v>
      </c>
      <c r="BD128">
        <v>1</v>
      </c>
      <c r="BE128">
        <v>3</v>
      </c>
      <c r="BF128">
        <v>39313175.579999998</v>
      </c>
      <c r="BG128">
        <v>37408.5</v>
      </c>
      <c r="BH128">
        <v>37057.620000000003</v>
      </c>
      <c r="BI128">
        <v>38537.64</v>
      </c>
      <c r="BJ128">
        <v>72727.02</v>
      </c>
      <c r="BK128">
        <v>91386.9</v>
      </c>
      <c r="BL128">
        <v>2.4582000000000002</v>
      </c>
      <c r="BM128">
        <v>44</v>
      </c>
      <c r="BN128">
        <v>0</v>
      </c>
      <c r="BO128">
        <v>0</v>
      </c>
      <c r="BP128">
        <v>2011</v>
      </c>
      <c r="BR128">
        <v>1</v>
      </c>
      <c r="BS128" t="s">
        <v>506</v>
      </c>
      <c r="BT128">
        <v>0</v>
      </c>
      <c r="BU128">
        <v>0</v>
      </c>
      <c r="BV128">
        <v>0</v>
      </c>
      <c r="BW128">
        <v>2</v>
      </c>
      <c r="BX128">
        <v>2</v>
      </c>
      <c r="BY128" t="s">
        <v>187</v>
      </c>
      <c r="BZ128">
        <v>21</v>
      </c>
      <c r="CB128">
        <v>363639</v>
      </c>
      <c r="CC128">
        <v>73.099999999999994</v>
      </c>
      <c r="CD128">
        <v>8.9</v>
      </c>
      <c r="CE128">
        <v>4.5</v>
      </c>
      <c r="CF128">
        <v>5</v>
      </c>
      <c r="CG128">
        <v>2.2000000000000002</v>
      </c>
      <c r="CH128">
        <v>0.9</v>
      </c>
      <c r="CI128">
        <v>5.3</v>
      </c>
      <c r="CK128">
        <v>1.0224165670000001</v>
      </c>
      <c r="CL128">
        <v>3864.8788060000002</v>
      </c>
      <c r="CM128" t="s">
        <v>177</v>
      </c>
      <c r="CN128">
        <v>21</v>
      </c>
    </row>
    <row r="129" spans="1:92" x14ac:dyDescent="0.2">
      <c r="A129">
        <v>2282</v>
      </c>
      <c r="B129">
        <v>32780</v>
      </c>
      <c r="C129" t="s">
        <v>507</v>
      </c>
      <c r="D129" t="s">
        <v>174</v>
      </c>
      <c r="E129">
        <v>2017</v>
      </c>
      <c r="F129">
        <v>1143968</v>
      </c>
      <c r="G129">
        <v>840522</v>
      </c>
      <c r="H129">
        <v>1101858</v>
      </c>
      <c r="I129">
        <v>0.96318952999999996</v>
      </c>
      <c r="J129">
        <v>2006</v>
      </c>
      <c r="K129">
        <v>2018</v>
      </c>
      <c r="L129">
        <v>0.96318952999999996</v>
      </c>
      <c r="Q129">
        <v>217479</v>
      </c>
      <c r="R129">
        <v>85708</v>
      </c>
      <c r="S129">
        <v>115895</v>
      </c>
      <c r="T129">
        <v>2234</v>
      </c>
      <c r="U129">
        <v>27101</v>
      </c>
      <c r="V129">
        <v>25055</v>
      </c>
      <c r="W129">
        <v>28930</v>
      </c>
      <c r="X129">
        <v>25244</v>
      </c>
      <c r="Y129">
        <v>215025</v>
      </c>
      <c r="Z129">
        <v>14.1</v>
      </c>
      <c r="AA129">
        <v>9.6999999999999993</v>
      </c>
      <c r="AB129">
        <v>76.2</v>
      </c>
      <c r="AC129">
        <v>20.7</v>
      </c>
      <c r="AD129">
        <v>57.7</v>
      </c>
      <c r="AE129">
        <v>21.6</v>
      </c>
      <c r="AF129">
        <v>89701</v>
      </c>
      <c r="AG129">
        <v>5923</v>
      </c>
      <c r="AH129">
        <v>28284</v>
      </c>
      <c r="AI129">
        <v>34027</v>
      </c>
      <c r="AJ129">
        <v>14612</v>
      </c>
      <c r="AK129">
        <v>6855</v>
      </c>
      <c r="AL129">
        <v>6.6</v>
      </c>
      <c r="AM129">
        <v>51409</v>
      </c>
      <c r="AN129">
        <v>70249</v>
      </c>
      <c r="AO129">
        <v>34.200000000000003</v>
      </c>
      <c r="AP129">
        <v>47</v>
      </c>
      <c r="AQ129">
        <v>18.8</v>
      </c>
      <c r="AR129">
        <v>4958.67</v>
      </c>
      <c r="AS129">
        <v>98992.5</v>
      </c>
      <c r="AT129">
        <v>103951.17</v>
      </c>
      <c r="AU129">
        <v>4.78</v>
      </c>
      <c r="AV129">
        <v>95.22</v>
      </c>
      <c r="AW129">
        <v>2.95</v>
      </c>
      <c r="AX129">
        <v>5286.4</v>
      </c>
      <c r="AY129">
        <v>43596</v>
      </c>
      <c r="AZ129">
        <v>15.07</v>
      </c>
      <c r="BA129">
        <v>1.02</v>
      </c>
      <c r="BB129">
        <v>2017</v>
      </c>
      <c r="BC129" t="s">
        <v>508</v>
      </c>
      <c r="BD129">
        <v>1</v>
      </c>
      <c r="BE129">
        <v>0</v>
      </c>
      <c r="BF129">
        <v>4495580.6399999997</v>
      </c>
      <c r="BG129">
        <v>27643.02</v>
      </c>
      <c r="BH129">
        <v>25556.1</v>
      </c>
      <c r="BI129">
        <v>29508.6</v>
      </c>
      <c r="BJ129">
        <v>52437.18</v>
      </c>
      <c r="BK129">
        <v>71653.98</v>
      </c>
      <c r="BL129">
        <v>3.0089999999999999</v>
      </c>
      <c r="BM129">
        <v>10</v>
      </c>
      <c r="BN129">
        <v>0</v>
      </c>
      <c r="BO129">
        <v>0</v>
      </c>
      <c r="BP129">
        <v>2015</v>
      </c>
      <c r="BR129">
        <v>1</v>
      </c>
      <c r="BS129" t="s">
        <v>509</v>
      </c>
      <c r="BT129">
        <v>0</v>
      </c>
      <c r="BU129">
        <v>0</v>
      </c>
      <c r="BV129">
        <v>0</v>
      </c>
      <c r="BW129">
        <v>7</v>
      </c>
      <c r="BX129">
        <v>3</v>
      </c>
      <c r="BY129" t="s">
        <v>229</v>
      </c>
      <c r="BZ129">
        <v>32</v>
      </c>
      <c r="CB129">
        <v>93761</v>
      </c>
      <c r="CC129">
        <v>74.7</v>
      </c>
      <c r="CD129">
        <v>10.6</v>
      </c>
      <c r="CE129">
        <v>0.3</v>
      </c>
      <c r="CF129">
        <v>3</v>
      </c>
      <c r="CG129">
        <v>0.8</v>
      </c>
      <c r="CH129">
        <v>0.7</v>
      </c>
      <c r="CI129">
        <v>10</v>
      </c>
      <c r="CK129">
        <v>0.98245331999999996</v>
      </c>
      <c r="CL129">
        <v>2081.0103210000002</v>
      </c>
      <c r="CM129" t="s">
        <v>177</v>
      </c>
      <c r="CN129">
        <v>32</v>
      </c>
    </row>
    <row r="130" spans="1:92" x14ac:dyDescent="0.2">
      <c r="A130">
        <v>2299</v>
      </c>
      <c r="B130">
        <v>32820</v>
      </c>
      <c r="C130" t="s">
        <v>510</v>
      </c>
      <c r="D130" t="s">
        <v>174</v>
      </c>
      <c r="E130">
        <v>2017</v>
      </c>
      <c r="F130">
        <v>6683823</v>
      </c>
      <c r="G130">
        <v>5317218</v>
      </c>
      <c r="H130">
        <v>6603898</v>
      </c>
      <c r="I130">
        <v>0.98804202299999999</v>
      </c>
      <c r="J130">
        <v>2002</v>
      </c>
      <c r="K130">
        <v>2018</v>
      </c>
      <c r="L130">
        <v>0.98804202299999999</v>
      </c>
      <c r="Q130">
        <v>1346626</v>
      </c>
      <c r="R130">
        <v>808148</v>
      </c>
      <c r="S130">
        <v>458266</v>
      </c>
      <c r="T130">
        <v>7220</v>
      </c>
      <c r="U130">
        <v>27524</v>
      </c>
      <c r="V130">
        <v>25467</v>
      </c>
      <c r="W130">
        <v>31487</v>
      </c>
      <c r="X130">
        <v>43865</v>
      </c>
      <c r="Y130">
        <v>1322585</v>
      </c>
      <c r="Z130">
        <v>17.100000000000001</v>
      </c>
      <c r="AA130">
        <v>9.1999999999999993</v>
      </c>
      <c r="AB130">
        <v>73.7</v>
      </c>
      <c r="AC130">
        <v>24.9</v>
      </c>
      <c r="AD130">
        <v>61.6</v>
      </c>
      <c r="AE130">
        <v>13.5</v>
      </c>
      <c r="AF130">
        <v>493068</v>
      </c>
      <c r="AG130">
        <v>35834</v>
      </c>
      <c r="AH130">
        <v>175496</v>
      </c>
      <c r="AI130">
        <v>181996</v>
      </c>
      <c r="AJ130">
        <v>69206</v>
      </c>
      <c r="AK130">
        <v>30536</v>
      </c>
      <c r="AL130">
        <v>7.27</v>
      </c>
      <c r="AM130">
        <v>50984</v>
      </c>
      <c r="AN130">
        <v>73581</v>
      </c>
      <c r="AO130">
        <v>34.5</v>
      </c>
      <c r="AP130">
        <v>43.7</v>
      </c>
      <c r="AQ130">
        <v>21.8</v>
      </c>
      <c r="AR130">
        <v>26832.080000000002</v>
      </c>
      <c r="AS130">
        <v>600243.57999999996</v>
      </c>
      <c r="AT130">
        <v>627075.67000000004</v>
      </c>
      <c r="AU130">
        <v>4.28</v>
      </c>
      <c r="AV130">
        <v>95.72</v>
      </c>
      <c r="AW130">
        <v>2.2999999999999998</v>
      </c>
      <c r="AX130">
        <v>14342.4</v>
      </c>
      <c r="AY130">
        <v>95975</v>
      </c>
      <c r="AZ130">
        <v>16.3</v>
      </c>
      <c r="BA130">
        <v>1.02</v>
      </c>
      <c r="BB130">
        <v>2014</v>
      </c>
      <c r="BC130" t="s">
        <v>511</v>
      </c>
      <c r="BD130">
        <v>1</v>
      </c>
      <c r="BE130">
        <v>3</v>
      </c>
      <c r="BF130">
        <v>33679879.799999997</v>
      </c>
      <c r="BG130">
        <v>28074.48</v>
      </c>
      <c r="BH130">
        <v>25976.34</v>
      </c>
      <c r="BI130">
        <v>32116.74</v>
      </c>
      <c r="BJ130">
        <v>52003.68</v>
      </c>
      <c r="BK130">
        <v>75052.62</v>
      </c>
      <c r="BL130">
        <v>2.3460000000000001</v>
      </c>
      <c r="BM130">
        <v>0</v>
      </c>
      <c r="BN130">
        <v>0</v>
      </c>
      <c r="BO130">
        <v>0</v>
      </c>
      <c r="BP130">
        <v>2018</v>
      </c>
      <c r="BR130">
        <v>0</v>
      </c>
      <c r="BS130" t="s">
        <v>512</v>
      </c>
      <c r="BT130">
        <v>0</v>
      </c>
      <c r="BU130">
        <v>0</v>
      </c>
      <c r="BV130">
        <v>0</v>
      </c>
      <c r="BW130">
        <v>1</v>
      </c>
      <c r="BX130">
        <v>1</v>
      </c>
      <c r="BY130" t="s">
        <v>176</v>
      </c>
      <c r="BZ130">
        <v>24</v>
      </c>
      <c r="CB130">
        <v>615816</v>
      </c>
      <c r="CC130">
        <v>85.2</v>
      </c>
      <c r="CD130">
        <v>8.4</v>
      </c>
      <c r="CE130">
        <v>0.7</v>
      </c>
      <c r="CF130">
        <v>0.9</v>
      </c>
      <c r="CG130">
        <v>0.1</v>
      </c>
      <c r="CH130">
        <v>0.9</v>
      </c>
      <c r="CI130">
        <v>3.7</v>
      </c>
      <c r="CK130">
        <v>1.0078028640000001</v>
      </c>
      <c r="CL130">
        <v>2405.0400559999998</v>
      </c>
      <c r="CM130" t="s">
        <v>177</v>
      </c>
      <c r="CN130">
        <v>24</v>
      </c>
    </row>
    <row r="131" spans="1:92" x14ac:dyDescent="0.2">
      <c r="A131">
        <v>2316</v>
      </c>
      <c r="B131">
        <v>32900</v>
      </c>
      <c r="C131" t="s">
        <v>513</v>
      </c>
      <c r="D131" t="s">
        <v>174</v>
      </c>
      <c r="E131">
        <v>2017</v>
      </c>
      <c r="F131">
        <v>848717.73300000001</v>
      </c>
      <c r="G131">
        <v>1887446.0970000001</v>
      </c>
      <c r="H131">
        <v>1248206.7069999999</v>
      </c>
      <c r="I131">
        <v>1.470697098</v>
      </c>
      <c r="J131">
        <v>2002</v>
      </c>
      <c r="K131">
        <v>2018</v>
      </c>
      <c r="L131">
        <v>1.470697098</v>
      </c>
      <c r="Q131">
        <v>272673</v>
      </c>
      <c r="R131">
        <v>170533</v>
      </c>
      <c r="S131">
        <v>32309</v>
      </c>
      <c r="T131">
        <v>2095</v>
      </c>
      <c r="U131">
        <v>23263</v>
      </c>
      <c r="V131">
        <v>22102</v>
      </c>
      <c r="W131">
        <v>30452</v>
      </c>
      <c r="X131">
        <v>21990</v>
      </c>
      <c r="Y131">
        <v>266782</v>
      </c>
      <c r="Z131">
        <v>23.8</v>
      </c>
      <c r="AA131">
        <v>13.8</v>
      </c>
      <c r="AB131">
        <v>62.4</v>
      </c>
      <c r="AC131">
        <v>29.5</v>
      </c>
      <c r="AD131">
        <v>59.5</v>
      </c>
      <c r="AE131">
        <v>11</v>
      </c>
      <c r="AF131">
        <v>80969</v>
      </c>
      <c r="AG131">
        <v>4861</v>
      </c>
      <c r="AH131">
        <v>25602</v>
      </c>
      <c r="AI131">
        <v>28026</v>
      </c>
      <c r="AJ131">
        <v>14702</v>
      </c>
      <c r="AK131">
        <v>7778</v>
      </c>
      <c r="AL131">
        <v>6</v>
      </c>
      <c r="AM131">
        <v>47735</v>
      </c>
      <c r="AN131">
        <v>69191</v>
      </c>
      <c r="AO131">
        <v>35.4</v>
      </c>
      <c r="AP131">
        <v>46.1</v>
      </c>
      <c r="AQ131">
        <v>18.5</v>
      </c>
      <c r="AR131">
        <v>10801.17</v>
      </c>
      <c r="AS131">
        <v>105286.92</v>
      </c>
      <c r="AT131">
        <v>116088.08</v>
      </c>
      <c r="AU131">
        <v>9.32</v>
      </c>
      <c r="AV131">
        <v>90.68</v>
      </c>
      <c r="AW131">
        <v>2.95</v>
      </c>
      <c r="AX131">
        <v>3705.6</v>
      </c>
      <c r="AY131">
        <v>36293</v>
      </c>
      <c r="AZ131">
        <v>14.55</v>
      </c>
      <c r="BA131">
        <v>1.02</v>
      </c>
      <c r="BB131">
        <v>2016</v>
      </c>
      <c r="BC131" t="s">
        <v>205</v>
      </c>
      <c r="BD131">
        <v>1</v>
      </c>
      <c r="BE131">
        <v>1</v>
      </c>
      <c r="BF131">
        <v>3802924.5619999999</v>
      </c>
      <c r="BG131">
        <v>23728.26</v>
      </c>
      <c r="BH131">
        <v>22544.04</v>
      </c>
      <c r="BI131">
        <v>31061.040000000001</v>
      </c>
      <c r="BJ131">
        <v>48689.7</v>
      </c>
      <c r="BK131">
        <v>70574.820000000007</v>
      </c>
      <c r="BL131">
        <v>3.0089999999999999</v>
      </c>
      <c r="BM131">
        <v>0</v>
      </c>
      <c r="BN131">
        <v>0</v>
      </c>
      <c r="BO131">
        <v>0</v>
      </c>
      <c r="BR131">
        <v>0</v>
      </c>
      <c r="BT131">
        <v>0</v>
      </c>
      <c r="BU131">
        <v>0</v>
      </c>
      <c r="BV131">
        <v>0</v>
      </c>
      <c r="BW131">
        <v>7</v>
      </c>
      <c r="BX131">
        <v>3</v>
      </c>
      <c r="BY131" t="s">
        <v>229</v>
      </c>
      <c r="BZ131">
        <v>32</v>
      </c>
      <c r="CB131">
        <v>98766</v>
      </c>
      <c r="CC131">
        <v>82.4</v>
      </c>
      <c r="CD131">
        <v>7.7</v>
      </c>
      <c r="CE131">
        <v>0.9</v>
      </c>
      <c r="CF131">
        <v>2.2000000000000002</v>
      </c>
      <c r="CG131">
        <v>0.1</v>
      </c>
      <c r="CH131">
        <v>2.7</v>
      </c>
      <c r="CI131">
        <v>3.9</v>
      </c>
      <c r="CK131">
        <v>1.50011104</v>
      </c>
      <c r="CL131">
        <v>2540.5277019999999</v>
      </c>
      <c r="CM131" t="s">
        <v>177</v>
      </c>
      <c r="CN131">
        <v>32</v>
      </c>
    </row>
    <row r="132" spans="1:92" x14ac:dyDescent="0.2">
      <c r="A132">
        <v>2333</v>
      </c>
      <c r="B132">
        <v>33100</v>
      </c>
      <c r="C132" t="s">
        <v>514</v>
      </c>
      <c r="D132" t="s">
        <v>174</v>
      </c>
      <c r="E132">
        <v>2017</v>
      </c>
      <c r="F132">
        <v>94157070.299999997</v>
      </c>
      <c r="G132">
        <v>51140850.770000003</v>
      </c>
      <c r="H132">
        <v>111595390.7</v>
      </c>
      <c r="I132">
        <v>1.1852045769999999</v>
      </c>
      <c r="J132">
        <v>2002</v>
      </c>
      <c r="K132">
        <v>2018</v>
      </c>
      <c r="L132">
        <v>1.1852045769999999</v>
      </c>
      <c r="Q132">
        <v>6158824</v>
      </c>
      <c r="R132">
        <v>2010102</v>
      </c>
      <c r="S132">
        <v>1440500</v>
      </c>
      <c r="T132">
        <v>181254</v>
      </c>
      <c r="U132">
        <v>26290</v>
      </c>
      <c r="V132">
        <v>25675</v>
      </c>
      <c r="W132">
        <v>35925</v>
      </c>
      <c r="X132">
        <v>26878</v>
      </c>
      <c r="Y132">
        <v>6083857</v>
      </c>
      <c r="Z132">
        <v>14.3</v>
      </c>
      <c r="AA132">
        <v>10.5</v>
      </c>
      <c r="AB132">
        <v>75.2</v>
      </c>
      <c r="AC132">
        <v>20.3</v>
      </c>
      <c r="AD132">
        <v>61.8</v>
      </c>
      <c r="AE132">
        <v>17.899999999999999</v>
      </c>
      <c r="AF132">
        <v>2105878</v>
      </c>
      <c r="AG132">
        <v>169406</v>
      </c>
      <c r="AH132">
        <v>832489</v>
      </c>
      <c r="AI132">
        <v>780511</v>
      </c>
      <c r="AJ132">
        <v>237452</v>
      </c>
      <c r="AK132">
        <v>86020</v>
      </c>
      <c r="AL132">
        <v>8.0399999999999991</v>
      </c>
      <c r="AM132">
        <v>54284</v>
      </c>
      <c r="AN132">
        <v>81633</v>
      </c>
      <c r="AO132">
        <v>32.5</v>
      </c>
      <c r="AP132">
        <v>42.7</v>
      </c>
      <c r="AQ132">
        <v>24.8</v>
      </c>
      <c r="AR132">
        <v>135960.42000000001</v>
      </c>
      <c r="AS132">
        <v>2999058.33</v>
      </c>
      <c r="AT132">
        <v>3135018.75</v>
      </c>
      <c r="AU132">
        <v>4.34</v>
      </c>
      <c r="AV132">
        <v>95.66</v>
      </c>
      <c r="AW132">
        <v>2.46</v>
      </c>
      <c r="AX132">
        <v>277043.20000000001</v>
      </c>
      <c r="AY132">
        <v>3404834</v>
      </c>
      <c r="AZ132">
        <v>12.47</v>
      </c>
      <c r="BA132">
        <v>1.02</v>
      </c>
      <c r="BB132">
        <v>2014</v>
      </c>
      <c r="BC132" t="s">
        <v>515</v>
      </c>
      <c r="BD132">
        <v>1</v>
      </c>
      <c r="BE132">
        <v>3</v>
      </c>
      <c r="BF132">
        <v>704661993.10000002</v>
      </c>
      <c r="BG132">
        <v>26815.8</v>
      </c>
      <c r="BH132">
        <v>26188.5</v>
      </c>
      <c r="BI132">
        <v>36643.5</v>
      </c>
      <c r="BJ132">
        <v>55369.68</v>
      </c>
      <c r="BK132">
        <v>83265.66</v>
      </c>
      <c r="BL132">
        <v>2.5091999999999999</v>
      </c>
      <c r="BM132">
        <v>199</v>
      </c>
      <c r="BN132">
        <v>8</v>
      </c>
      <c r="BO132">
        <v>0</v>
      </c>
      <c r="BP132">
        <v>2014</v>
      </c>
      <c r="BR132">
        <v>1</v>
      </c>
      <c r="BS132" t="s">
        <v>516</v>
      </c>
      <c r="BT132">
        <v>0</v>
      </c>
      <c r="BU132">
        <v>0</v>
      </c>
      <c r="BV132">
        <v>0</v>
      </c>
      <c r="BW132">
        <v>8</v>
      </c>
      <c r="BX132">
        <v>5</v>
      </c>
      <c r="BY132" t="s">
        <v>255</v>
      </c>
      <c r="BZ132">
        <v>10</v>
      </c>
      <c r="CB132">
        <v>2912751</v>
      </c>
      <c r="CC132">
        <v>78.400000000000006</v>
      </c>
      <c r="CD132">
        <v>9</v>
      </c>
      <c r="CE132">
        <v>3.1</v>
      </c>
      <c r="CF132">
        <v>1.4</v>
      </c>
      <c r="CG132">
        <v>0.5</v>
      </c>
      <c r="CH132">
        <v>1.8</v>
      </c>
      <c r="CI132">
        <v>5.9</v>
      </c>
      <c r="CK132">
        <v>1.2089086689999999</v>
      </c>
      <c r="CL132">
        <v>7996.8595999999998</v>
      </c>
      <c r="CM132" t="s">
        <v>177</v>
      </c>
      <c r="CN132">
        <v>12</v>
      </c>
    </row>
    <row r="133" spans="1:92" x14ac:dyDescent="0.2">
      <c r="B133">
        <v>33340</v>
      </c>
      <c r="C133" t="s">
        <v>745</v>
      </c>
      <c r="D133" t="s">
        <v>174</v>
      </c>
      <c r="E133">
        <v>2017</v>
      </c>
      <c r="F133">
        <v>34606043</v>
      </c>
      <c r="G133">
        <v>16297617</v>
      </c>
      <c r="H133">
        <v>34148231</v>
      </c>
      <c r="I133">
        <v>0.98677075000000003</v>
      </c>
      <c r="J133">
        <v>2002</v>
      </c>
      <c r="K133">
        <v>2018</v>
      </c>
      <c r="L133">
        <v>0.98677075000000003</v>
      </c>
      <c r="M133">
        <v>0.97392899700000002</v>
      </c>
      <c r="Q133">
        <v>1576236</v>
      </c>
      <c r="R133">
        <v>1134002</v>
      </c>
      <c r="S133">
        <v>305732</v>
      </c>
      <c r="T133">
        <v>20900</v>
      </c>
      <c r="U133">
        <v>32060</v>
      </c>
      <c r="V133">
        <v>32295</v>
      </c>
      <c r="W133">
        <v>32988</v>
      </c>
      <c r="X133">
        <v>23780</v>
      </c>
      <c r="Y133">
        <v>1545491</v>
      </c>
      <c r="Z133">
        <v>13.3</v>
      </c>
      <c r="AA133">
        <v>7.9</v>
      </c>
      <c r="AB133">
        <v>78.8</v>
      </c>
      <c r="AC133">
        <v>23.1</v>
      </c>
      <c r="AD133">
        <v>61.7</v>
      </c>
      <c r="AE133">
        <v>15.2</v>
      </c>
      <c r="AF133">
        <v>625495</v>
      </c>
      <c r="AG133">
        <v>60348</v>
      </c>
      <c r="AH133">
        <v>218714</v>
      </c>
      <c r="AI133">
        <v>245775</v>
      </c>
      <c r="AJ133">
        <v>73101</v>
      </c>
      <c r="AK133">
        <v>27557</v>
      </c>
      <c r="AL133">
        <v>9.65</v>
      </c>
      <c r="AM133">
        <v>59448</v>
      </c>
      <c r="AN133">
        <v>81635</v>
      </c>
      <c r="AO133">
        <v>29.8</v>
      </c>
      <c r="AP133">
        <v>43.3</v>
      </c>
      <c r="AQ133">
        <v>26.9</v>
      </c>
      <c r="AR133">
        <v>29465.08</v>
      </c>
      <c r="AS133">
        <v>802769.33</v>
      </c>
      <c r="AT133">
        <v>832234.42</v>
      </c>
      <c r="AU133">
        <v>3.54</v>
      </c>
      <c r="AV133">
        <v>96.46</v>
      </c>
      <c r="AW133">
        <v>2.41</v>
      </c>
      <c r="AX133">
        <v>49958.400000000001</v>
      </c>
      <c r="AY133">
        <v>596378</v>
      </c>
      <c r="AZ133">
        <v>12.83</v>
      </c>
      <c r="BA133">
        <v>1.02</v>
      </c>
      <c r="BB133">
        <v>2014</v>
      </c>
      <c r="BC133" t="s">
        <v>746</v>
      </c>
      <c r="BD133">
        <v>1</v>
      </c>
      <c r="BE133">
        <v>3</v>
      </c>
      <c r="BF133">
        <v>140452560.19999999</v>
      </c>
      <c r="BG133">
        <v>32701.200000000001</v>
      </c>
      <c r="BH133">
        <v>32940.9</v>
      </c>
      <c r="BI133">
        <v>33647.760000000002</v>
      </c>
      <c r="BJ133">
        <v>60636.959999999999</v>
      </c>
      <c r="BK133">
        <v>83267.7</v>
      </c>
      <c r="BL133">
        <v>2.4582000000000002</v>
      </c>
      <c r="BM133">
        <v>86</v>
      </c>
      <c r="BN133">
        <v>0</v>
      </c>
      <c r="BO133">
        <v>0</v>
      </c>
      <c r="BP133">
        <v>2014</v>
      </c>
      <c r="BR133">
        <v>1</v>
      </c>
      <c r="BS133" t="s">
        <v>747</v>
      </c>
      <c r="BT133">
        <v>0</v>
      </c>
      <c r="BU133">
        <v>0</v>
      </c>
      <c r="BV133">
        <v>0</v>
      </c>
      <c r="BW133">
        <v>10</v>
      </c>
      <c r="BX133">
        <v>2</v>
      </c>
      <c r="BY133" t="s">
        <v>315</v>
      </c>
      <c r="BZ133">
        <v>21</v>
      </c>
      <c r="CB133">
        <v>780923</v>
      </c>
      <c r="CC133">
        <v>81.3</v>
      </c>
      <c r="CD133">
        <v>7.1</v>
      </c>
      <c r="CE133">
        <v>3.2</v>
      </c>
      <c r="CF133">
        <v>2.6</v>
      </c>
      <c r="CG133">
        <v>0.5</v>
      </c>
      <c r="CH133">
        <v>0.8</v>
      </c>
      <c r="CI133">
        <v>4.5999999999999996</v>
      </c>
      <c r="CK133">
        <v>1.006506165</v>
      </c>
      <c r="CL133">
        <v>18090668.98</v>
      </c>
      <c r="CN133">
        <v>21</v>
      </c>
    </row>
    <row r="134" spans="1:92" x14ac:dyDescent="0.2">
      <c r="A134">
        <v>2367</v>
      </c>
      <c r="B134">
        <v>33460</v>
      </c>
      <c r="C134" t="s">
        <v>517</v>
      </c>
      <c r="D134" t="s">
        <v>174</v>
      </c>
      <c r="E134">
        <v>2017</v>
      </c>
      <c r="F134">
        <v>67984850</v>
      </c>
      <c r="G134">
        <v>33618486</v>
      </c>
      <c r="H134">
        <v>78763748</v>
      </c>
      <c r="I134">
        <v>1.15854853</v>
      </c>
      <c r="J134">
        <v>2002</v>
      </c>
      <c r="K134">
        <v>2018</v>
      </c>
      <c r="L134">
        <v>1.15854853</v>
      </c>
      <c r="Q134">
        <v>3600618</v>
      </c>
      <c r="R134">
        <v>2282482</v>
      </c>
      <c r="S134">
        <v>890443</v>
      </c>
      <c r="T134">
        <v>31482</v>
      </c>
      <c r="U134">
        <v>38059</v>
      </c>
      <c r="V134">
        <v>37812</v>
      </c>
      <c r="W134">
        <v>42386</v>
      </c>
      <c r="X134">
        <v>40933</v>
      </c>
      <c r="Y134">
        <v>3541902</v>
      </c>
      <c r="Z134">
        <v>8.1</v>
      </c>
      <c r="AA134">
        <v>5.9</v>
      </c>
      <c r="AB134">
        <v>86</v>
      </c>
      <c r="AC134">
        <v>23.8</v>
      </c>
      <c r="AD134">
        <v>62.7</v>
      </c>
      <c r="AE134">
        <v>13.5</v>
      </c>
      <c r="AF134">
        <v>1376557</v>
      </c>
      <c r="AG134">
        <v>95849</v>
      </c>
      <c r="AH134">
        <v>415235</v>
      </c>
      <c r="AI134">
        <v>564841</v>
      </c>
      <c r="AJ134">
        <v>211315</v>
      </c>
      <c r="AK134">
        <v>89317</v>
      </c>
      <c r="AL134">
        <v>6.96</v>
      </c>
      <c r="AM134">
        <v>76856</v>
      </c>
      <c r="AN134">
        <v>101405</v>
      </c>
      <c r="AO134">
        <v>20</v>
      </c>
      <c r="AP134">
        <v>42.9</v>
      </c>
      <c r="AQ134">
        <v>37.1</v>
      </c>
      <c r="AR134">
        <v>61425.17</v>
      </c>
      <c r="AS134">
        <v>1892468.25</v>
      </c>
      <c r="AT134">
        <v>1953893.42</v>
      </c>
      <c r="AU134">
        <v>3.15</v>
      </c>
      <c r="AV134">
        <v>96.85</v>
      </c>
      <c r="AW134">
        <v>2.41</v>
      </c>
      <c r="AX134">
        <v>87001.600000000006</v>
      </c>
      <c r="AY134">
        <v>819424</v>
      </c>
      <c r="AZ134">
        <v>13.18</v>
      </c>
      <c r="BA134">
        <v>1.02</v>
      </c>
      <c r="BB134">
        <v>2012</v>
      </c>
      <c r="BC134" t="s">
        <v>518</v>
      </c>
      <c r="BD134">
        <v>1</v>
      </c>
      <c r="BE134">
        <v>5</v>
      </c>
      <c r="BF134">
        <v>224890351.69999999</v>
      </c>
      <c r="BG134">
        <v>38820.18</v>
      </c>
      <c r="BH134">
        <v>38568.239999999998</v>
      </c>
      <c r="BI134">
        <v>43233.72</v>
      </c>
      <c r="BJ134">
        <v>78393.119999999995</v>
      </c>
      <c r="BK134">
        <v>103433.1</v>
      </c>
      <c r="BL134">
        <v>2.4582000000000002</v>
      </c>
      <c r="BM134">
        <v>202</v>
      </c>
      <c r="BN134">
        <v>0</v>
      </c>
      <c r="BO134">
        <v>0</v>
      </c>
      <c r="BP134">
        <v>2010</v>
      </c>
      <c r="BR134">
        <v>1</v>
      </c>
      <c r="BS134" t="s">
        <v>519</v>
      </c>
      <c r="BT134">
        <v>0</v>
      </c>
      <c r="BU134">
        <v>0</v>
      </c>
      <c r="BV134">
        <v>0</v>
      </c>
      <c r="BW134">
        <v>9</v>
      </c>
      <c r="BX134">
        <v>4</v>
      </c>
      <c r="BY134" t="s">
        <v>212</v>
      </c>
      <c r="BZ134">
        <v>10</v>
      </c>
      <c r="CB134">
        <v>1936715</v>
      </c>
      <c r="CC134">
        <v>77.5</v>
      </c>
      <c r="CD134">
        <v>8</v>
      </c>
      <c r="CE134">
        <v>4.8</v>
      </c>
      <c r="CF134">
        <v>2.1</v>
      </c>
      <c r="CG134">
        <v>0.8</v>
      </c>
      <c r="CH134">
        <v>1</v>
      </c>
      <c r="CI134">
        <v>5.7</v>
      </c>
      <c r="CK134">
        <v>1.1817195</v>
      </c>
      <c r="CL134">
        <v>3554.9807780000001</v>
      </c>
      <c r="CM134" t="s">
        <v>177</v>
      </c>
      <c r="CN134">
        <v>14</v>
      </c>
    </row>
    <row r="135" spans="1:92" x14ac:dyDescent="0.2">
      <c r="A135">
        <v>2398</v>
      </c>
      <c r="B135">
        <v>33540</v>
      </c>
      <c r="C135" t="s">
        <v>520</v>
      </c>
      <c r="D135" t="s">
        <v>174</v>
      </c>
      <c r="E135">
        <v>2017</v>
      </c>
      <c r="F135">
        <v>1563654</v>
      </c>
      <c r="G135">
        <v>703007</v>
      </c>
      <c r="H135">
        <v>0</v>
      </c>
      <c r="I135">
        <v>0</v>
      </c>
      <c r="J135">
        <v>2002</v>
      </c>
      <c r="K135">
        <v>2018</v>
      </c>
      <c r="L135">
        <v>0</v>
      </c>
      <c r="M135">
        <v>1</v>
      </c>
      <c r="N135" t="s">
        <v>322</v>
      </c>
      <c r="Q135">
        <v>117441</v>
      </c>
      <c r="R135">
        <v>53056</v>
      </c>
      <c r="S135">
        <v>59261</v>
      </c>
      <c r="T135">
        <v>2190</v>
      </c>
      <c r="U135">
        <v>25905</v>
      </c>
      <c r="V135">
        <v>25278</v>
      </c>
      <c r="W135">
        <v>26846</v>
      </c>
      <c r="X135">
        <v>34511</v>
      </c>
      <c r="Y135">
        <v>114893</v>
      </c>
      <c r="Z135">
        <v>15.4</v>
      </c>
      <c r="AA135">
        <v>7.9</v>
      </c>
      <c r="AB135">
        <v>76.7</v>
      </c>
      <c r="AC135">
        <v>19.3</v>
      </c>
      <c r="AD135">
        <v>65.5</v>
      </c>
      <c r="AE135">
        <v>15.2</v>
      </c>
      <c r="AF135">
        <v>48806</v>
      </c>
      <c r="AG135">
        <v>3006</v>
      </c>
      <c r="AH135">
        <v>13863</v>
      </c>
      <c r="AI135">
        <v>19852</v>
      </c>
      <c r="AJ135">
        <v>8680</v>
      </c>
      <c r="AK135">
        <v>3405</v>
      </c>
      <c r="AL135">
        <v>6.16</v>
      </c>
      <c r="AM135">
        <v>54311</v>
      </c>
      <c r="AN135">
        <v>72218</v>
      </c>
      <c r="AO135">
        <v>33.9</v>
      </c>
      <c r="AP135">
        <v>44.1</v>
      </c>
      <c r="AQ135">
        <v>22</v>
      </c>
      <c r="AR135">
        <v>2252.67</v>
      </c>
      <c r="AS135">
        <v>60041.25</v>
      </c>
      <c r="AT135">
        <v>62293.919999999998</v>
      </c>
      <c r="AU135">
        <v>3.62</v>
      </c>
      <c r="AV135">
        <v>96.38</v>
      </c>
      <c r="AW135">
        <v>2.5</v>
      </c>
      <c r="AX135">
        <v>3014.4</v>
      </c>
      <c r="AY135">
        <v>22929</v>
      </c>
      <c r="AZ135">
        <v>13.45</v>
      </c>
      <c r="BA135">
        <v>1.02</v>
      </c>
      <c r="BB135">
        <v>2016</v>
      </c>
      <c r="BC135" t="s">
        <v>521</v>
      </c>
      <c r="BD135">
        <v>1</v>
      </c>
      <c r="BE135">
        <v>1</v>
      </c>
      <c r="BF135">
        <v>970286.22</v>
      </c>
      <c r="BG135">
        <v>26423.1</v>
      </c>
      <c r="BH135">
        <v>25783.56</v>
      </c>
      <c r="BI135">
        <v>27382.92</v>
      </c>
      <c r="BJ135">
        <v>55397.22</v>
      </c>
      <c r="BK135">
        <v>73662.36</v>
      </c>
      <c r="BL135">
        <v>2.5499999999999998</v>
      </c>
      <c r="BM135">
        <v>0</v>
      </c>
      <c r="BN135">
        <v>0</v>
      </c>
      <c r="BO135">
        <v>0</v>
      </c>
      <c r="BR135">
        <v>0</v>
      </c>
      <c r="BT135">
        <v>0</v>
      </c>
      <c r="BU135">
        <v>0</v>
      </c>
      <c r="BV135">
        <v>0</v>
      </c>
      <c r="BW135">
        <v>2</v>
      </c>
      <c r="BX135">
        <v>2</v>
      </c>
      <c r="BY135" t="s">
        <v>187</v>
      </c>
      <c r="BZ135">
        <v>31</v>
      </c>
      <c r="CB135">
        <v>64396</v>
      </c>
      <c r="CC135">
        <v>76.400000000000006</v>
      </c>
      <c r="CD135">
        <v>6.3</v>
      </c>
      <c r="CE135">
        <v>1.8</v>
      </c>
      <c r="CF135">
        <v>5.4</v>
      </c>
      <c r="CG135">
        <v>2.4</v>
      </c>
      <c r="CH135">
        <v>1.9</v>
      </c>
      <c r="CI135">
        <v>5.8</v>
      </c>
      <c r="CK135">
        <v>0</v>
      </c>
      <c r="CL135">
        <v>1998.2199889999999</v>
      </c>
      <c r="CM135" t="s">
        <v>177</v>
      </c>
      <c r="CN135">
        <v>31</v>
      </c>
    </row>
    <row r="136" spans="1:92" x14ac:dyDescent="0.2">
      <c r="A136">
        <v>2412</v>
      </c>
      <c r="B136">
        <v>33660</v>
      </c>
      <c r="C136" t="s">
        <v>522</v>
      </c>
      <c r="D136" t="s">
        <v>174</v>
      </c>
      <c r="E136">
        <v>2017</v>
      </c>
      <c r="F136">
        <v>848714</v>
      </c>
      <c r="G136">
        <v>1173877</v>
      </c>
      <c r="H136">
        <v>633079</v>
      </c>
      <c r="I136">
        <v>0.74592736800000004</v>
      </c>
      <c r="J136">
        <v>2005</v>
      </c>
      <c r="K136">
        <v>2018</v>
      </c>
      <c r="L136">
        <v>0.74592736800000004</v>
      </c>
      <c r="Q136">
        <v>413955</v>
      </c>
      <c r="R136">
        <v>309330</v>
      </c>
      <c r="S136">
        <v>88471</v>
      </c>
      <c r="T136">
        <v>3167</v>
      </c>
      <c r="U136">
        <v>25192</v>
      </c>
      <c r="V136">
        <v>23173</v>
      </c>
      <c r="W136">
        <v>30893</v>
      </c>
      <c r="X136">
        <v>22952</v>
      </c>
      <c r="Y136">
        <v>407816</v>
      </c>
      <c r="Z136">
        <v>19.600000000000001</v>
      </c>
      <c r="AA136">
        <v>11.2</v>
      </c>
      <c r="AB136">
        <v>69.2</v>
      </c>
      <c r="AC136">
        <v>23.5</v>
      </c>
      <c r="AD136">
        <v>60.6</v>
      </c>
      <c r="AE136">
        <v>15.9</v>
      </c>
      <c r="AF136">
        <v>154683</v>
      </c>
      <c r="AG136">
        <v>11130</v>
      </c>
      <c r="AH136">
        <v>52974</v>
      </c>
      <c r="AI136">
        <v>58425</v>
      </c>
      <c r="AJ136">
        <v>23175</v>
      </c>
      <c r="AK136">
        <v>8979</v>
      </c>
      <c r="AL136">
        <v>7.2</v>
      </c>
      <c r="AM136">
        <v>46023</v>
      </c>
      <c r="AN136">
        <v>63728</v>
      </c>
      <c r="AO136">
        <v>40.4</v>
      </c>
      <c r="AP136">
        <v>41.3</v>
      </c>
      <c r="AQ136">
        <v>18.3</v>
      </c>
      <c r="AR136">
        <v>9652.08</v>
      </c>
      <c r="AS136">
        <v>176587.42</v>
      </c>
      <c r="AT136">
        <v>186239.5</v>
      </c>
      <c r="AU136">
        <v>5.18</v>
      </c>
      <c r="AV136">
        <v>94.82</v>
      </c>
      <c r="AW136">
        <v>2.2999999999999998</v>
      </c>
      <c r="AX136">
        <v>6041.6</v>
      </c>
      <c r="AY136">
        <v>29399</v>
      </c>
      <c r="AZ136">
        <v>15.51</v>
      </c>
      <c r="BA136">
        <v>1.02</v>
      </c>
      <c r="BB136">
        <v>2015</v>
      </c>
      <c r="BC136" t="s">
        <v>523</v>
      </c>
      <c r="BD136">
        <v>1</v>
      </c>
      <c r="BE136">
        <v>2</v>
      </c>
      <c r="BF136">
        <v>1291481.1599999999</v>
      </c>
      <c r="BG136">
        <v>25695.84</v>
      </c>
      <c r="BH136">
        <v>23636.46</v>
      </c>
      <c r="BI136">
        <v>31510.86</v>
      </c>
      <c r="BJ136">
        <v>46943.46</v>
      </c>
      <c r="BK136">
        <v>65002.559999999998</v>
      </c>
      <c r="BL136">
        <v>2.3460000000000001</v>
      </c>
      <c r="BM136">
        <v>0</v>
      </c>
      <c r="BN136">
        <v>0</v>
      </c>
      <c r="BO136">
        <v>0</v>
      </c>
      <c r="BP136">
        <v>2018</v>
      </c>
      <c r="BR136">
        <v>0</v>
      </c>
      <c r="BS136" t="s">
        <v>524</v>
      </c>
      <c r="BT136">
        <v>0</v>
      </c>
      <c r="BU136">
        <v>0</v>
      </c>
      <c r="BV136">
        <v>0</v>
      </c>
      <c r="BW136">
        <v>4</v>
      </c>
      <c r="BX136">
        <v>3</v>
      </c>
      <c r="BY136" t="s">
        <v>206</v>
      </c>
      <c r="BZ136">
        <v>34</v>
      </c>
      <c r="CB136">
        <v>170724</v>
      </c>
      <c r="CC136">
        <v>87.1</v>
      </c>
      <c r="CD136">
        <v>6.1</v>
      </c>
      <c r="CE136">
        <v>0.6</v>
      </c>
      <c r="CF136">
        <v>0.9</v>
      </c>
      <c r="CG136">
        <v>0</v>
      </c>
      <c r="CH136">
        <v>0.8</v>
      </c>
      <c r="CI136">
        <v>4.5</v>
      </c>
      <c r="CK136">
        <v>0.76084591499999998</v>
      </c>
      <c r="CL136">
        <v>1533.1545920000001</v>
      </c>
      <c r="CM136" t="s">
        <v>177</v>
      </c>
      <c r="CN136">
        <v>34</v>
      </c>
    </row>
    <row r="137" spans="1:92" x14ac:dyDescent="0.2">
      <c r="A137">
        <v>2425</v>
      </c>
      <c r="B137">
        <v>33700</v>
      </c>
      <c r="C137" t="s">
        <v>525</v>
      </c>
      <c r="D137" t="s">
        <v>174</v>
      </c>
      <c r="E137">
        <v>2017</v>
      </c>
      <c r="F137">
        <v>2676780</v>
      </c>
      <c r="G137">
        <v>1966776</v>
      </c>
      <c r="H137">
        <v>2460410</v>
      </c>
      <c r="I137">
        <v>0.91916780600000003</v>
      </c>
      <c r="J137">
        <v>2006</v>
      </c>
      <c r="K137">
        <v>2018</v>
      </c>
      <c r="L137">
        <v>0.91916780600000003</v>
      </c>
      <c r="Q137">
        <v>547899</v>
      </c>
      <c r="R137">
        <v>364347</v>
      </c>
      <c r="S137">
        <v>59321</v>
      </c>
      <c r="T137">
        <v>5922</v>
      </c>
      <c r="U137">
        <v>26627</v>
      </c>
      <c r="V137">
        <v>26869</v>
      </c>
      <c r="W137">
        <v>29556</v>
      </c>
      <c r="X137">
        <v>40096</v>
      </c>
      <c r="Y137">
        <v>543542</v>
      </c>
      <c r="Z137">
        <v>13.5</v>
      </c>
      <c r="AA137">
        <v>12</v>
      </c>
      <c r="AB137">
        <v>74.5</v>
      </c>
      <c r="AC137">
        <v>27.1</v>
      </c>
      <c r="AD137">
        <v>60</v>
      </c>
      <c r="AE137">
        <v>12.9</v>
      </c>
      <c r="AF137">
        <v>173573</v>
      </c>
      <c r="AG137">
        <v>9559</v>
      </c>
      <c r="AH137">
        <v>50363</v>
      </c>
      <c r="AI137">
        <v>64630</v>
      </c>
      <c r="AJ137">
        <v>32226</v>
      </c>
      <c r="AK137">
        <v>16795</v>
      </c>
      <c r="AL137">
        <v>5.51</v>
      </c>
      <c r="AM137">
        <v>59514</v>
      </c>
      <c r="AN137">
        <v>75818</v>
      </c>
      <c r="AO137">
        <v>28.5</v>
      </c>
      <c r="AP137">
        <v>45.9</v>
      </c>
      <c r="AQ137">
        <v>25.6</v>
      </c>
      <c r="AR137">
        <v>18164.830000000002</v>
      </c>
      <c r="AS137">
        <v>225070.07999999999</v>
      </c>
      <c r="AT137">
        <v>243234.92</v>
      </c>
      <c r="AU137">
        <v>7.47</v>
      </c>
      <c r="AV137">
        <v>92.53</v>
      </c>
      <c r="AW137">
        <v>2.95</v>
      </c>
      <c r="AX137">
        <v>22873.599999999999</v>
      </c>
      <c r="AY137">
        <v>231884</v>
      </c>
      <c r="AZ137">
        <v>12.12</v>
      </c>
      <c r="BA137">
        <v>1.02</v>
      </c>
      <c r="BB137">
        <v>2014</v>
      </c>
      <c r="BC137" t="s">
        <v>526</v>
      </c>
      <c r="BD137">
        <v>1</v>
      </c>
      <c r="BE137">
        <v>3</v>
      </c>
      <c r="BF137">
        <v>7629398.6380000003</v>
      </c>
      <c r="BG137">
        <v>27159.54</v>
      </c>
      <c r="BH137">
        <v>27406.38</v>
      </c>
      <c r="BI137">
        <v>30147.119999999999</v>
      </c>
      <c r="BJ137">
        <v>60704.28</v>
      </c>
      <c r="BK137">
        <v>77334.36</v>
      </c>
      <c r="BL137">
        <v>3.0089999999999999</v>
      </c>
      <c r="BM137">
        <v>0</v>
      </c>
      <c r="BN137">
        <v>0</v>
      </c>
      <c r="BO137">
        <v>0</v>
      </c>
      <c r="BR137">
        <v>0</v>
      </c>
      <c r="BT137">
        <v>0</v>
      </c>
      <c r="BU137">
        <v>0</v>
      </c>
      <c r="BV137">
        <v>0</v>
      </c>
      <c r="BW137">
        <v>2</v>
      </c>
      <c r="BX137">
        <v>2</v>
      </c>
      <c r="BY137" t="s">
        <v>187</v>
      </c>
      <c r="BZ137">
        <v>32</v>
      </c>
      <c r="CB137">
        <v>230328</v>
      </c>
      <c r="CC137">
        <v>82</v>
      </c>
      <c r="CD137">
        <v>9.6999999999999993</v>
      </c>
      <c r="CE137">
        <v>0.6</v>
      </c>
      <c r="CF137">
        <v>0.8</v>
      </c>
      <c r="CG137">
        <v>0.4</v>
      </c>
      <c r="CH137">
        <v>1.1000000000000001</v>
      </c>
      <c r="CI137">
        <v>5.5</v>
      </c>
      <c r="CK137">
        <v>0.93755116199999999</v>
      </c>
      <c r="CL137">
        <v>4536.223156</v>
      </c>
      <c r="CM137" t="s">
        <v>177</v>
      </c>
      <c r="CN137">
        <v>32</v>
      </c>
    </row>
    <row r="138" spans="1:92" x14ac:dyDescent="0.2">
      <c r="A138">
        <v>2439</v>
      </c>
      <c r="B138">
        <v>33860</v>
      </c>
      <c r="C138" t="s">
        <v>527</v>
      </c>
      <c r="D138" t="s">
        <v>174</v>
      </c>
      <c r="E138">
        <v>2017</v>
      </c>
      <c r="F138">
        <v>630949</v>
      </c>
      <c r="G138">
        <v>1186209</v>
      </c>
      <c r="H138">
        <v>632821</v>
      </c>
      <c r="I138">
        <v>1.0029669590000001</v>
      </c>
      <c r="J138">
        <v>2003</v>
      </c>
      <c r="K138">
        <v>2018</v>
      </c>
      <c r="L138">
        <v>1.0029669590000001</v>
      </c>
      <c r="Q138">
        <v>373889</v>
      </c>
      <c r="R138">
        <v>267769</v>
      </c>
      <c r="S138">
        <v>87569</v>
      </c>
      <c r="T138">
        <v>4256</v>
      </c>
      <c r="U138">
        <v>24358</v>
      </c>
      <c r="V138">
        <v>22002</v>
      </c>
      <c r="W138">
        <v>31552</v>
      </c>
      <c r="X138">
        <v>20424</v>
      </c>
      <c r="Y138">
        <v>360836</v>
      </c>
      <c r="Z138">
        <v>18.8</v>
      </c>
      <c r="AA138">
        <v>8.6999999999999993</v>
      </c>
      <c r="AB138">
        <v>72.5</v>
      </c>
      <c r="AC138">
        <v>23.4</v>
      </c>
      <c r="AD138">
        <v>61.6</v>
      </c>
      <c r="AE138">
        <v>15</v>
      </c>
      <c r="AF138">
        <v>141960</v>
      </c>
      <c r="AG138">
        <v>11000</v>
      </c>
      <c r="AH138">
        <v>48602</v>
      </c>
      <c r="AI138">
        <v>48678</v>
      </c>
      <c r="AJ138">
        <v>22362</v>
      </c>
      <c r="AK138">
        <v>11318</v>
      </c>
      <c r="AL138">
        <v>7.75</v>
      </c>
      <c r="AM138">
        <v>49123</v>
      </c>
      <c r="AN138">
        <v>66774</v>
      </c>
      <c r="AO138">
        <v>37.4</v>
      </c>
      <c r="AP138">
        <v>42.4</v>
      </c>
      <c r="AQ138">
        <v>20.2</v>
      </c>
      <c r="AR138">
        <v>7196.75</v>
      </c>
      <c r="AS138">
        <v>165202</v>
      </c>
      <c r="AT138">
        <v>172398.75</v>
      </c>
      <c r="AU138">
        <v>4.17</v>
      </c>
      <c r="AV138">
        <v>95.83</v>
      </c>
      <c r="AW138">
        <v>2.2999999999999998</v>
      </c>
      <c r="AX138">
        <v>2182.4</v>
      </c>
      <c r="AY138">
        <v>7238</v>
      </c>
      <c r="AZ138">
        <v>16.28</v>
      </c>
      <c r="BA138">
        <v>1.02</v>
      </c>
      <c r="BB138">
        <v>2016</v>
      </c>
      <c r="BC138" t="s">
        <v>528</v>
      </c>
      <c r="BD138">
        <v>1</v>
      </c>
      <c r="BE138">
        <v>1</v>
      </c>
      <c r="BF138">
        <v>1936432.26</v>
      </c>
      <c r="BG138">
        <v>24845.16</v>
      </c>
      <c r="BH138">
        <v>22442.04</v>
      </c>
      <c r="BI138">
        <v>32183.040000000001</v>
      </c>
      <c r="BJ138">
        <v>50105.46</v>
      </c>
      <c r="BK138">
        <v>68109.48</v>
      </c>
      <c r="BL138">
        <v>2.3460000000000001</v>
      </c>
      <c r="BM138">
        <v>0</v>
      </c>
      <c r="BN138">
        <v>0</v>
      </c>
      <c r="BO138">
        <v>0</v>
      </c>
      <c r="BP138">
        <v>2019</v>
      </c>
      <c r="BR138">
        <v>0</v>
      </c>
      <c r="BS138" t="s">
        <v>529</v>
      </c>
      <c r="BT138">
        <v>0</v>
      </c>
      <c r="BU138">
        <v>0</v>
      </c>
      <c r="BV138">
        <v>0</v>
      </c>
      <c r="BW138">
        <v>7</v>
      </c>
      <c r="BX138">
        <v>3</v>
      </c>
      <c r="BY138" t="s">
        <v>229</v>
      </c>
      <c r="BZ138">
        <v>34</v>
      </c>
      <c r="CB138">
        <v>159589</v>
      </c>
      <c r="CC138">
        <v>85.4</v>
      </c>
      <c r="CD138">
        <v>8.3000000000000007</v>
      </c>
      <c r="CE138">
        <v>0.4</v>
      </c>
      <c r="CF138">
        <v>1.6</v>
      </c>
      <c r="CG138">
        <v>0</v>
      </c>
      <c r="CH138">
        <v>0.8</v>
      </c>
      <c r="CI138">
        <v>3.4</v>
      </c>
      <c r="CK138">
        <v>1.023026298</v>
      </c>
      <c r="CL138">
        <v>1418.6117059999999</v>
      </c>
      <c r="CM138" t="s">
        <v>177</v>
      </c>
      <c r="CN138">
        <v>34</v>
      </c>
    </row>
    <row r="139" spans="1:92" x14ac:dyDescent="0.2">
      <c r="A139">
        <v>2453</v>
      </c>
      <c r="B139">
        <v>34580</v>
      </c>
      <c r="C139" t="s">
        <v>530</v>
      </c>
      <c r="D139" t="s">
        <v>174</v>
      </c>
      <c r="E139">
        <v>2017</v>
      </c>
      <c r="F139">
        <v>666966</v>
      </c>
      <c r="G139">
        <v>1266628</v>
      </c>
      <c r="H139">
        <v>408953</v>
      </c>
      <c r="I139">
        <v>0.61315419400000004</v>
      </c>
      <c r="J139">
        <v>2005</v>
      </c>
      <c r="K139">
        <v>2018</v>
      </c>
      <c r="L139">
        <v>0.61315419400000004</v>
      </c>
      <c r="Q139">
        <v>125619</v>
      </c>
      <c r="R139">
        <v>67882</v>
      </c>
      <c r="S139">
        <v>43709</v>
      </c>
      <c r="T139">
        <v>1884</v>
      </c>
      <c r="U139">
        <v>31543</v>
      </c>
      <c r="V139">
        <v>30495</v>
      </c>
      <c r="W139">
        <v>36967</v>
      </c>
      <c r="X139">
        <v>21995</v>
      </c>
      <c r="Y139">
        <v>124076</v>
      </c>
      <c r="Z139">
        <v>11</v>
      </c>
      <c r="AA139">
        <v>6.2</v>
      </c>
      <c r="AB139">
        <v>82.8</v>
      </c>
      <c r="AC139">
        <v>22.2</v>
      </c>
      <c r="AD139">
        <v>57.4</v>
      </c>
      <c r="AE139">
        <v>20.399999999999999</v>
      </c>
      <c r="AF139">
        <v>49262</v>
      </c>
      <c r="AG139">
        <v>2599</v>
      </c>
      <c r="AH139">
        <v>11464</v>
      </c>
      <c r="AI139">
        <v>19413</v>
      </c>
      <c r="AJ139">
        <v>10051</v>
      </c>
      <c r="AK139">
        <v>5735</v>
      </c>
      <c r="AL139">
        <v>5.28</v>
      </c>
      <c r="AM139">
        <v>66066</v>
      </c>
      <c r="AN139">
        <v>82356</v>
      </c>
      <c r="AO139">
        <v>24.1</v>
      </c>
      <c r="AP139">
        <v>49.6</v>
      </c>
      <c r="AQ139">
        <v>26.3</v>
      </c>
      <c r="AR139">
        <v>3269</v>
      </c>
      <c r="AS139">
        <v>56167.33</v>
      </c>
      <c r="AT139">
        <v>59436.33</v>
      </c>
      <c r="AU139">
        <v>5.5</v>
      </c>
      <c r="AV139">
        <v>94.5</v>
      </c>
      <c r="AW139">
        <v>2.95</v>
      </c>
      <c r="AX139">
        <v>1292.8</v>
      </c>
      <c r="AY139">
        <v>8549</v>
      </c>
      <c r="AZ139">
        <v>17.82</v>
      </c>
      <c r="BA139">
        <v>1.02</v>
      </c>
      <c r="BB139">
        <v>2016</v>
      </c>
      <c r="BC139" t="s">
        <v>205</v>
      </c>
      <c r="BD139">
        <v>1</v>
      </c>
      <c r="BE139">
        <v>1</v>
      </c>
      <c r="BF139">
        <v>1668528.24</v>
      </c>
      <c r="BG139">
        <v>32173.86</v>
      </c>
      <c r="BH139">
        <v>31104.9</v>
      </c>
      <c r="BI139">
        <v>37706.339999999997</v>
      </c>
      <c r="BJ139">
        <v>67387.320000000007</v>
      </c>
      <c r="BK139">
        <v>84003.12</v>
      </c>
      <c r="BL139">
        <v>3.0089999999999999</v>
      </c>
      <c r="BM139">
        <v>0</v>
      </c>
      <c r="BN139">
        <v>0</v>
      </c>
      <c r="BO139">
        <v>0</v>
      </c>
      <c r="BR139">
        <v>0</v>
      </c>
      <c r="BT139">
        <v>0</v>
      </c>
      <c r="BU139">
        <v>0</v>
      </c>
      <c r="BV139">
        <v>0</v>
      </c>
      <c r="BW139">
        <v>4</v>
      </c>
      <c r="BX139">
        <v>3</v>
      </c>
      <c r="BY139" t="s">
        <v>206</v>
      </c>
      <c r="BZ139">
        <v>33</v>
      </c>
      <c r="CB139">
        <v>56661</v>
      </c>
      <c r="CC139">
        <v>77.599999999999994</v>
      </c>
      <c r="CD139">
        <v>10.7</v>
      </c>
      <c r="CE139">
        <v>0.6</v>
      </c>
      <c r="CF139">
        <v>2.9</v>
      </c>
      <c r="CG139">
        <v>0.5</v>
      </c>
      <c r="CH139">
        <v>0.7</v>
      </c>
      <c r="CI139">
        <v>7</v>
      </c>
      <c r="CK139">
        <v>0.62541727800000002</v>
      </c>
      <c r="CL139">
        <v>1360.6942799999999</v>
      </c>
      <c r="CM139" t="s">
        <v>177</v>
      </c>
      <c r="CN139">
        <v>33</v>
      </c>
    </row>
    <row r="140" spans="1:92" x14ac:dyDescent="0.2">
      <c r="A140">
        <v>2468</v>
      </c>
      <c r="B140">
        <v>34620</v>
      </c>
      <c r="C140" t="s">
        <v>531</v>
      </c>
      <c r="D140" t="s">
        <v>174</v>
      </c>
      <c r="E140">
        <v>2017</v>
      </c>
      <c r="F140">
        <v>1356341.5349999999</v>
      </c>
      <c r="G140">
        <v>760123.40980000002</v>
      </c>
      <c r="H140">
        <v>181315.76509999999</v>
      </c>
      <c r="I140">
        <v>0.13368002100000001</v>
      </c>
      <c r="J140">
        <v>2004</v>
      </c>
      <c r="K140">
        <v>2018</v>
      </c>
      <c r="L140">
        <v>0.13368002100000001</v>
      </c>
      <c r="Q140">
        <v>115184</v>
      </c>
      <c r="R140">
        <v>87265</v>
      </c>
      <c r="S140">
        <v>24711</v>
      </c>
      <c r="T140">
        <v>587</v>
      </c>
      <c r="U140">
        <v>22700</v>
      </c>
      <c r="V140">
        <v>22786</v>
      </c>
      <c r="W140">
        <v>22371</v>
      </c>
      <c r="X140">
        <v>25200</v>
      </c>
      <c r="Y140">
        <v>107474</v>
      </c>
      <c r="Z140">
        <v>20.399999999999999</v>
      </c>
      <c r="AA140">
        <v>9.8000000000000007</v>
      </c>
      <c r="AB140">
        <v>69.8</v>
      </c>
      <c r="AC140">
        <v>17.899999999999999</v>
      </c>
      <c r="AD140">
        <v>65.5</v>
      </c>
      <c r="AE140">
        <v>16.600000000000001</v>
      </c>
      <c r="AF140">
        <v>46588</v>
      </c>
      <c r="AG140">
        <v>3851</v>
      </c>
      <c r="AH140">
        <v>15117</v>
      </c>
      <c r="AI140">
        <v>16400</v>
      </c>
      <c r="AJ140">
        <v>8042</v>
      </c>
      <c r="AK140">
        <v>3178</v>
      </c>
      <c r="AL140">
        <v>8.27</v>
      </c>
      <c r="AM140">
        <v>41255</v>
      </c>
      <c r="AN140">
        <v>64890</v>
      </c>
      <c r="AO140">
        <v>43.2</v>
      </c>
      <c r="AP140">
        <v>38.9</v>
      </c>
      <c r="AQ140">
        <v>17.899999999999999</v>
      </c>
      <c r="AR140">
        <v>2316</v>
      </c>
      <c r="AS140">
        <v>52708.17</v>
      </c>
      <c r="AT140">
        <v>55024.17</v>
      </c>
      <c r="AU140">
        <v>4.21</v>
      </c>
      <c r="AV140">
        <v>95.79</v>
      </c>
      <c r="AW140">
        <v>2.41</v>
      </c>
      <c r="AX140">
        <v>1728</v>
      </c>
      <c r="AY140">
        <v>16089</v>
      </c>
      <c r="AZ140">
        <v>13.86</v>
      </c>
      <c r="BA140">
        <v>1.02</v>
      </c>
      <c r="BB140">
        <v>2015</v>
      </c>
      <c r="BC140" t="s">
        <v>532</v>
      </c>
      <c r="BD140">
        <v>1</v>
      </c>
      <c r="BE140">
        <v>2</v>
      </c>
      <c r="BF140">
        <v>369884.16080000001</v>
      </c>
      <c r="BG140">
        <v>23154</v>
      </c>
      <c r="BH140">
        <v>23241.72</v>
      </c>
      <c r="BI140">
        <v>22818.42</v>
      </c>
      <c r="BJ140">
        <v>42080.1</v>
      </c>
      <c r="BK140">
        <v>66187.8</v>
      </c>
      <c r="BL140">
        <v>2.4582000000000002</v>
      </c>
      <c r="BM140">
        <v>0</v>
      </c>
      <c r="BN140">
        <v>0</v>
      </c>
      <c r="BO140">
        <v>0</v>
      </c>
      <c r="BR140">
        <v>0</v>
      </c>
      <c r="BT140">
        <v>0</v>
      </c>
      <c r="BU140">
        <v>0</v>
      </c>
      <c r="BV140">
        <v>0</v>
      </c>
      <c r="BW140">
        <v>7</v>
      </c>
      <c r="BX140">
        <v>3</v>
      </c>
      <c r="BY140" t="s">
        <v>229</v>
      </c>
      <c r="BZ140">
        <v>31</v>
      </c>
      <c r="CB140">
        <v>53937</v>
      </c>
      <c r="CC140">
        <v>76.8</v>
      </c>
      <c r="CD140">
        <v>8.5</v>
      </c>
      <c r="CE140">
        <v>2.2000000000000002</v>
      </c>
      <c r="CF140">
        <v>4.4000000000000004</v>
      </c>
      <c r="CG140">
        <v>0.5</v>
      </c>
      <c r="CH140">
        <v>1.6</v>
      </c>
      <c r="CI140">
        <v>5.9</v>
      </c>
      <c r="CK140">
        <v>0.13635362200000001</v>
      </c>
      <c r="CL140">
        <v>2188.4271629999998</v>
      </c>
      <c r="CM140" t="s">
        <v>177</v>
      </c>
      <c r="CN140">
        <v>31</v>
      </c>
    </row>
    <row r="141" spans="1:92" x14ac:dyDescent="0.2">
      <c r="A141">
        <v>2480</v>
      </c>
      <c r="B141">
        <v>34900</v>
      </c>
      <c r="C141" t="s">
        <v>533</v>
      </c>
      <c r="D141" t="s">
        <v>174</v>
      </c>
      <c r="E141">
        <v>2017</v>
      </c>
      <c r="F141">
        <v>1188516.5079999999</v>
      </c>
      <c r="G141">
        <v>1696991.2490000001</v>
      </c>
      <c r="H141">
        <v>1304033.74</v>
      </c>
      <c r="I141">
        <v>1.097194469</v>
      </c>
      <c r="J141">
        <v>2007</v>
      </c>
      <c r="K141">
        <v>2018</v>
      </c>
      <c r="L141">
        <v>1.097194469</v>
      </c>
      <c r="Q141">
        <v>140973</v>
      </c>
      <c r="R141">
        <v>83651</v>
      </c>
      <c r="S141">
        <v>25014</v>
      </c>
      <c r="T141">
        <v>2383</v>
      </c>
      <c r="U141">
        <v>36956</v>
      </c>
      <c r="V141">
        <v>34720</v>
      </c>
      <c r="W141">
        <v>50689</v>
      </c>
      <c r="X141">
        <v>46296</v>
      </c>
      <c r="Y141">
        <v>137998</v>
      </c>
      <c r="Z141">
        <v>5.6</v>
      </c>
      <c r="AA141">
        <v>4.9000000000000004</v>
      </c>
      <c r="AB141">
        <v>89.5</v>
      </c>
      <c r="AC141">
        <v>20.9</v>
      </c>
      <c r="AD141">
        <v>60.5</v>
      </c>
      <c r="AE141">
        <v>18.600000000000001</v>
      </c>
      <c r="AF141">
        <v>47848</v>
      </c>
      <c r="AG141">
        <v>2053</v>
      </c>
      <c r="AH141">
        <v>12833</v>
      </c>
      <c r="AI141">
        <v>17526</v>
      </c>
      <c r="AJ141">
        <v>9917</v>
      </c>
      <c r="AK141">
        <v>5519</v>
      </c>
      <c r="AL141">
        <v>4.29</v>
      </c>
      <c r="AM141">
        <v>86562</v>
      </c>
      <c r="AN141">
        <v>117159</v>
      </c>
      <c r="AO141">
        <v>16.399999999999999</v>
      </c>
      <c r="AP141">
        <v>40.5</v>
      </c>
      <c r="AQ141">
        <v>43.1</v>
      </c>
      <c r="AR141">
        <v>2701.25</v>
      </c>
      <c r="AS141">
        <v>71172.08</v>
      </c>
      <c r="AT141">
        <v>73873.33</v>
      </c>
      <c r="AU141">
        <v>3.66</v>
      </c>
      <c r="AV141">
        <v>96.34</v>
      </c>
      <c r="AW141">
        <v>2.95</v>
      </c>
      <c r="AX141">
        <v>4198.3999999999996</v>
      </c>
      <c r="AY141">
        <v>48562</v>
      </c>
      <c r="AZ141">
        <v>17.88</v>
      </c>
      <c r="BA141">
        <v>1.02</v>
      </c>
      <c r="BB141">
        <v>2014</v>
      </c>
      <c r="BC141" t="s">
        <v>534</v>
      </c>
      <c r="BD141">
        <v>1</v>
      </c>
      <c r="BE141">
        <v>3</v>
      </c>
      <c r="BF141">
        <v>3990343.2429999998</v>
      </c>
      <c r="BG141">
        <v>37695.120000000003</v>
      </c>
      <c r="BH141">
        <v>35414.400000000001</v>
      </c>
      <c r="BI141">
        <v>51702.78</v>
      </c>
      <c r="BJ141">
        <v>88293.24</v>
      </c>
      <c r="BK141">
        <v>119502.18</v>
      </c>
      <c r="BL141">
        <v>3.0089999999999999</v>
      </c>
      <c r="BM141">
        <v>0</v>
      </c>
      <c r="BN141">
        <v>0</v>
      </c>
      <c r="BO141">
        <v>0</v>
      </c>
      <c r="BR141">
        <v>0</v>
      </c>
      <c r="BT141">
        <v>0</v>
      </c>
      <c r="BU141">
        <v>0</v>
      </c>
      <c r="BV141">
        <v>0</v>
      </c>
      <c r="BW141">
        <v>2</v>
      </c>
      <c r="BX141">
        <v>2</v>
      </c>
      <c r="BY141" t="s">
        <v>187</v>
      </c>
      <c r="BZ141">
        <v>31</v>
      </c>
      <c r="CB141">
        <v>70861</v>
      </c>
      <c r="CC141">
        <v>78.900000000000006</v>
      </c>
      <c r="CD141">
        <v>11</v>
      </c>
      <c r="CE141">
        <v>0.6</v>
      </c>
      <c r="CF141">
        <v>3.1</v>
      </c>
      <c r="CG141">
        <v>1.1000000000000001</v>
      </c>
      <c r="CH141">
        <v>1.3</v>
      </c>
      <c r="CI141">
        <v>4</v>
      </c>
      <c r="CK141">
        <v>1.1191383589999999</v>
      </c>
      <c r="CL141">
        <v>4183.7735560000001</v>
      </c>
      <c r="CM141" t="s">
        <v>177</v>
      </c>
      <c r="CN141">
        <v>31</v>
      </c>
    </row>
    <row r="142" spans="1:92" x14ac:dyDescent="0.2">
      <c r="A142">
        <v>2497</v>
      </c>
      <c r="B142">
        <v>34980</v>
      </c>
      <c r="C142" t="s">
        <v>535</v>
      </c>
      <c r="D142" t="s">
        <v>174</v>
      </c>
      <c r="E142">
        <v>2017</v>
      </c>
      <c r="F142">
        <v>9132237</v>
      </c>
      <c r="G142">
        <v>6263805</v>
      </c>
      <c r="H142">
        <v>9573928</v>
      </c>
      <c r="I142">
        <v>1.0483661339999999</v>
      </c>
      <c r="J142">
        <v>2002</v>
      </c>
      <c r="K142">
        <v>2018</v>
      </c>
      <c r="L142">
        <v>1.0483661339999999</v>
      </c>
      <c r="Q142">
        <v>1904226</v>
      </c>
      <c r="R142">
        <v>1012689</v>
      </c>
      <c r="S142">
        <v>716342</v>
      </c>
      <c r="T142">
        <v>20803</v>
      </c>
      <c r="U142">
        <v>31500</v>
      </c>
      <c r="V142">
        <v>28639</v>
      </c>
      <c r="W142">
        <v>36554</v>
      </c>
      <c r="X142">
        <v>32630</v>
      </c>
      <c r="Y142">
        <v>1866893</v>
      </c>
      <c r="Z142">
        <v>10.9</v>
      </c>
      <c r="AA142">
        <v>7.6</v>
      </c>
      <c r="AB142">
        <v>81.5</v>
      </c>
      <c r="AC142">
        <v>23.3</v>
      </c>
      <c r="AD142">
        <v>63.9</v>
      </c>
      <c r="AE142">
        <v>12.8</v>
      </c>
      <c r="AF142">
        <v>717370</v>
      </c>
      <c r="AG142">
        <v>30518</v>
      </c>
      <c r="AH142">
        <v>213595</v>
      </c>
      <c r="AI142">
        <v>291271</v>
      </c>
      <c r="AJ142">
        <v>123631</v>
      </c>
      <c r="AK142">
        <v>58355</v>
      </c>
      <c r="AL142">
        <v>4.25</v>
      </c>
      <c r="AM142">
        <v>63939</v>
      </c>
      <c r="AN142">
        <v>87562</v>
      </c>
      <c r="AO142">
        <v>24.6</v>
      </c>
      <c r="AP142">
        <v>47.3</v>
      </c>
      <c r="AQ142">
        <v>28.1</v>
      </c>
      <c r="AR142">
        <v>27697.58</v>
      </c>
      <c r="AS142">
        <v>937926.5</v>
      </c>
      <c r="AT142">
        <v>965624.08</v>
      </c>
      <c r="AU142">
        <v>2.87</v>
      </c>
      <c r="AV142">
        <v>97.13</v>
      </c>
      <c r="AW142">
        <v>2.41</v>
      </c>
      <c r="AX142">
        <v>20492.8</v>
      </c>
      <c r="AY142">
        <v>126269</v>
      </c>
      <c r="AZ142">
        <v>12.64</v>
      </c>
      <c r="BA142">
        <v>1.02</v>
      </c>
      <c r="BB142">
        <v>2013</v>
      </c>
      <c r="BC142" t="s">
        <v>536</v>
      </c>
      <c r="BD142">
        <v>1</v>
      </c>
      <c r="BE142">
        <v>4</v>
      </c>
      <c r="BF142">
        <v>53644146</v>
      </c>
      <c r="BG142">
        <v>32130</v>
      </c>
      <c r="BH142">
        <v>29211.78</v>
      </c>
      <c r="BI142">
        <v>37285.08</v>
      </c>
      <c r="BJ142">
        <v>65217.78</v>
      </c>
      <c r="BK142">
        <v>89313.24</v>
      </c>
      <c r="BL142">
        <v>2.4582000000000002</v>
      </c>
      <c r="BM142">
        <v>36</v>
      </c>
      <c r="BN142">
        <v>1</v>
      </c>
      <c r="BO142">
        <v>0</v>
      </c>
      <c r="BP142">
        <v>2013</v>
      </c>
      <c r="BR142">
        <v>1</v>
      </c>
      <c r="BS142" t="s">
        <v>537</v>
      </c>
      <c r="BT142">
        <v>0</v>
      </c>
      <c r="BU142">
        <v>0</v>
      </c>
      <c r="BV142">
        <v>0</v>
      </c>
      <c r="BW142">
        <v>3</v>
      </c>
      <c r="BX142">
        <v>3</v>
      </c>
      <c r="BY142" t="s">
        <v>202</v>
      </c>
      <c r="BZ142">
        <v>24</v>
      </c>
      <c r="CB142">
        <v>981549</v>
      </c>
      <c r="CC142">
        <v>80.7</v>
      </c>
      <c r="CD142">
        <v>9.5</v>
      </c>
      <c r="CE142">
        <v>1</v>
      </c>
      <c r="CF142">
        <v>1.3</v>
      </c>
      <c r="CG142">
        <v>0.1</v>
      </c>
      <c r="CH142">
        <v>1</v>
      </c>
      <c r="CI142">
        <v>6.4</v>
      </c>
      <c r="CK142">
        <v>1.0693334569999999</v>
      </c>
      <c r="CL142">
        <v>1800.8682759999999</v>
      </c>
      <c r="CM142" t="s">
        <v>177</v>
      </c>
      <c r="CN142">
        <v>24</v>
      </c>
    </row>
    <row r="143" spans="1:92" x14ac:dyDescent="0.2">
      <c r="A143">
        <v>2526</v>
      </c>
      <c r="B143">
        <v>35300</v>
      </c>
      <c r="C143" t="s">
        <v>538</v>
      </c>
      <c r="D143" t="s">
        <v>174</v>
      </c>
      <c r="E143">
        <v>2017</v>
      </c>
      <c r="F143">
        <v>9078578.0700000003</v>
      </c>
      <c r="G143">
        <v>4508511.8150000004</v>
      </c>
      <c r="H143">
        <v>8471254.8430000003</v>
      </c>
      <c r="I143">
        <v>0.93310370600000003</v>
      </c>
      <c r="J143">
        <v>2002</v>
      </c>
      <c r="K143">
        <v>2018</v>
      </c>
      <c r="L143">
        <v>0.93310370600000003</v>
      </c>
      <c r="Q143">
        <v>860435</v>
      </c>
      <c r="R143">
        <v>525506</v>
      </c>
      <c r="S143">
        <v>192145</v>
      </c>
      <c r="T143">
        <v>40154</v>
      </c>
      <c r="U143">
        <v>34790</v>
      </c>
      <c r="V143">
        <v>35132</v>
      </c>
      <c r="W143">
        <v>39951</v>
      </c>
      <c r="X143">
        <v>22097</v>
      </c>
      <c r="Y143">
        <v>834225</v>
      </c>
      <c r="Z143">
        <v>10.7</v>
      </c>
      <c r="AA143">
        <v>6.6</v>
      </c>
      <c r="AB143">
        <v>82.6</v>
      </c>
      <c r="AC143">
        <v>20.3</v>
      </c>
      <c r="AD143">
        <v>62.8</v>
      </c>
      <c r="AE143">
        <v>16.899999999999999</v>
      </c>
      <c r="AF143">
        <v>324837</v>
      </c>
      <c r="AG143">
        <v>35733</v>
      </c>
      <c r="AH143">
        <v>116165</v>
      </c>
      <c r="AI143">
        <v>111675</v>
      </c>
      <c r="AJ143">
        <v>42333</v>
      </c>
      <c r="AK143">
        <v>18931</v>
      </c>
      <c r="AL143">
        <v>11</v>
      </c>
      <c r="AM143">
        <v>66863</v>
      </c>
      <c r="AN143">
        <v>90654</v>
      </c>
      <c r="AO143">
        <v>25.1</v>
      </c>
      <c r="AP143">
        <v>42.5</v>
      </c>
      <c r="AQ143">
        <v>32.4</v>
      </c>
      <c r="AR143">
        <v>23251.919999999998</v>
      </c>
      <c r="AS143">
        <v>439129.67</v>
      </c>
      <c r="AT143">
        <v>462381.58</v>
      </c>
      <c r="AU143">
        <v>5.03</v>
      </c>
      <c r="AV143">
        <v>94.97</v>
      </c>
      <c r="AW143">
        <v>2.5299999999999998</v>
      </c>
      <c r="AX143">
        <v>17996.8</v>
      </c>
      <c r="AY143">
        <v>210070</v>
      </c>
      <c r="AZ143">
        <v>11.39</v>
      </c>
      <c r="BA143">
        <v>1.02</v>
      </c>
      <c r="BB143">
        <v>2014</v>
      </c>
      <c r="BC143" t="s">
        <v>205</v>
      </c>
      <c r="BD143">
        <v>1</v>
      </c>
      <c r="BE143">
        <v>3</v>
      </c>
      <c r="BF143">
        <v>14459212.460000001</v>
      </c>
      <c r="BG143">
        <v>35485.800000000003</v>
      </c>
      <c r="BH143">
        <v>35834.639999999999</v>
      </c>
      <c r="BI143">
        <v>40750.019999999997</v>
      </c>
      <c r="BJ143">
        <v>68200.259999999995</v>
      </c>
      <c r="BK143">
        <v>92467.08</v>
      </c>
      <c r="BL143">
        <v>2.5806</v>
      </c>
      <c r="BM143">
        <v>0</v>
      </c>
      <c r="BN143">
        <v>0</v>
      </c>
      <c r="BO143">
        <v>0</v>
      </c>
      <c r="BP143">
        <v>2018</v>
      </c>
      <c r="BR143">
        <v>0</v>
      </c>
      <c r="BS143" t="s">
        <v>539</v>
      </c>
      <c r="BT143">
        <v>0</v>
      </c>
      <c r="BU143">
        <v>0</v>
      </c>
      <c r="BV143">
        <v>0</v>
      </c>
      <c r="BW143">
        <v>1</v>
      </c>
      <c r="BX143">
        <v>1</v>
      </c>
      <c r="BY143" t="s">
        <v>176</v>
      </c>
      <c r="BZ143">
        <v>21</v>
      </c>
      <c r="CB143">
        <v>420722</v>
      </c>
      <c r="CC143">
        <v>78.5</v>
      </c>
      <c r="CD143">
        <v>8.3000000000000007</v>
      </c>
      <c r="CE143">
        <v>3.5</v>
      </c>
      <c r="CF143">
        <v>3.6</v>
      </c>
      <c r="CG143">
        <v>0.6</v>
      </c>
      <c r="CH143">
        <v>1.1000000000000001</v>
      </c>
      <c r="CI143">
        <v>4.4000000000000004</v>
      </c>
      <c r="CK143">
        <v>0.95176578000000001</v>
      </c>
      <c r="CL143">
        <v>3908.3321900000001</v>
      </c>
      <c r="CM143" t="s">
        <v>177</v>
      </c>
      <c r="CN143">
        <v>21</v>
      </c>
    </row>
    <row r="144" spans="1:92" x14ac:dyDescent="0.2">
      <c r="A144">
        <v>2538</v>
      </c>
      <c r="B144">
        <v>35380</v>
      </c>
      <c r="C144" t="s">
        <v>540</v>
      </c>
      <c r="D144" t="s">
        <v>174</v>
      </c>
      <c r="E144">
        <v>2017</v>
      </c>
      <c r="F144">
        <v>12453107.880000001</v>
      </c>
      <c r="G144">
        <v>7058130.0920000002</v>
      </c>
      <c r="H144">
        <v>13937027.039999999</v>
      </c>
      <c r="I144">
        <v>1.119160548</v>
      </c>
      <c r="J144">
        <v>2007</v>
      </c>
      <c r="K144">
        <v>2018</v>
      </c>
      <c r="L144">
        <v>1.119160548</v>
      </c>
      <c r="Q144">
        <v>1275762</v>
      </c>
      <c r="R144">
        <v>930000</v>
      </c>
      <c r="S144">
        <v>237772</v>
      </c>
      <c r="T144">
        <v>12628</v>
      </c>
      <c r="U144">
        <v>27192</v>
      </c>
      <c r="V144">
        <v>26198</v>
      </c>
      <c r="W144">
        <v>31893</v>
      </c>
      <c r="X144">
        <v>27040</v>
      </c>
      <c r="Y144">
        <v>1253970</v>
      </c>
      <c r="Z144">
        <v>18.600000000000001</v>
      </c>
      <c r="AA144">
        <v>9.4</v>
      </c>
      <c r="AB144">
        <v>72</v>
      </c>
      <c r="AC144">
        <v>22.3</v>
      </c>
      <c r="AD144">
        <v>62.7</v>
      </c>
      <c r="AE144">
        <v>15</v>
      </c>
      <c r="AF144">
        <v>481828</v>
      </c>
      <c r="AG144">
        <v>48855</v>
      </c>
      <c r="AH144">
        <v>189070</v>
      </c>
      <c r="AI144">
        <v>170735</v>
      </c>
      <c r="AJ144">
        <v>53634</v>
      </c>
      <c r="AK144">
        <v>19534</v>
      </c>
      <c r="AL144">
        <v>10.14</v>
      </c>
      <c r="AM144">
        <v>50528</v>
      </c>
      <c r="AN144">
        <v>72130</v>
      </c>
      <c r="AO144">
        <v>37.4</v>
      </c>
      <c r="AP144">
        <v>39.6</v>
      </c>
      <c r="AQ144">
        <v>23</v>
      </c>
      <c r="AR144">
        <v>27816.42</v>
      </c>
      <c r="AS144">
        <v>559500</v>
      </c>
      <c r="AT144">
        <v>587316.42000000004</v>
      </c>
      <c r="AU144">
        <v>4.74</v>
      </c>
      <c r="AV144">
        <v>95.26</v>
      </c>
      <c r="AW144">
        <v>2.2999999999999998</v>
      </c>
      <c r="AX144">
        <v>42624</v>
      </c>
      <c r="AY144">
        <v>446188</v>
      </c>
      <c r="AZ144">
        <v>12.52</v>
      </c>
      <c r="BA144">
        <v>1.02</v>
      </c>
      <c r="BB144">
        <v>2015</v>
      </c>
      <c r="BC144" t="s">
        <v>541</v>
      </c>
      <c r="BD144">
        <v>1</v>
      </c>
      <c r="BE144">
        <v>2</v>
      </c>
      <c r="BF144">
        <v>84508806.760000005</v>
      </c>
      <c r="BG144">
        <v>27735.84</v>
      </c>
      <c r="BH144">
        <v>26721.96</v>
      </c>
      <c r="BI144">
        <v>32530.86</v>
      </c>
      <c r="BJ144">
        <v>51538.559999999998</v>
      </c>
      <c r="BK144">
        <v>73572.600000000006</v>
      </c>
      <c r="BL144">
        <v>2.3460000000000001</v>
      </c>
      <c r="BM144">
        <v>75</v>
      </c>
      <c r="BN144">
        <v>0</v>
      </c>
      <c r="BO144">
        <v>0</v>
      </c>
      <c r="BP144">
        <v>2017</v>
      </c>
      <c r="BR144">
        <v>1</v>
      </c>
      <c r="BS144" t="s">
        <v>542</v>
      </c>
      <c r="BT144">
        <v>0</v>
      </c>
      <c r="BU144">
        <v>0</v>
      </c>
      <c r="BV144">
        <v>0</v>
      </c>
      <c r="BW144">
        <v>10</v>
      </c>
      <c r="BX144">
        <v>2</v>
      </c>
      <c r="BY144" t="s">
        <v>315</v>
      </c>
      <c r="BZ144">
        <v>21</v>
      </c>
      <c r="CB144">
        <v>578657</v>
      </c>
      <c r="CC144">
        <v>78.3</v>
      </c>
      <c r="CD144">
        <v>9.3000000000000007</v>
      </c>
      <c r="CE144">
        <v>2.2999999999999998</v>
      </c>
      <c r="CF144">
        <v>2.5</v>
      </c>
      <c r="CG144">
        <v>1.2</v>
      </c>
      <c r="CH144">
        <v>1.6</v>
      </c>
      <c r="CI144">
        <v>4.7</v>
      </c>
      <c r="CK144">
        <v>1.1415437589999999</v>
      </c>
      <c r="CL144">
        <v>4624.3164070000003</v>
      </c>
      <c r="CM144" t="s">
        <v>177</v>
      </c>
      <c r="CN144">
        <v>21</v>
      </c>
    </row>
    <row r="145" spans="1:92" x14ac:dyDescent="0.2">
      <c r="A145">
        <v>2567</v>
      </c>
      <c r="B145">
        <v>35620</v>
      </c>
      <c r="C145" t="s">
        <v>543</v>
      </c>
      <c r="D145" t="s">
        <v>174</v>
      </c>
      <c r="E145">
        <v>2017</v>
      </c>
      <c r="F145">
        <v>942661585.60000002</v>
      </c>
      <c r="G145">
        <v>230935447.40000001</v>
      </c>
      <c r="H145">
        <v>1602334658</v>
      </c>
      <c r="I145">
        <v>1.699798403</v>
      </c>
      <c r="J145">
        <v>2002</v>
      </c>
      <c r="K145">
        <v>2018</v>
      </c>
      <c r="L145">
        <v>1.699798403</v>
      </c>
      <c r="Q145">
        <v>20320876</v>
      </c>
      <c r="R145">
        <v>11010111</v>
      </c>
      <c r="S145">
        <v>2813861</v>
      </c>
      <c r="T145">
        <v>568436</v>
      </c>
      <c r="U145">
        <v>35241</v>
      </c>
      <c r="V145">
        <v>36549</v>
      </c>
      <c r="W145">
        <v>50576</v>
      </c>
      <c r="X145">
        <v>21897</v>
      </c>
      <c r="Y145">
        <v>19964088</v>
      </c>
      <c r="Z145">
        <v>12.8</v>
      </c>
      <c r="AA145">
        <v>7.5</v>
      </c>
      <c r="AB145">
        <v>79.7</v>
      </c>
      <c r="AC145">
        <v>21.5</v>
      </c>
      <c r="AD145">
        <v>63.3</v>
      </c>
      <c r="AE145">
        <v>15.2</v>
      </c>
      <c r="AF145">
        <v>7204800</v>
      </c>
      <c r="AG145">
        <v>2161092</v>
      </c>
      <c r="AH145">
        <v>2307409</v>
      </c>
      <c r="AI145">
        <v>1806848</v>
      </c>
      <c r="AJ145">
        <v>633206</v>
      </c>
      <c r="AK145">
        <v>296245</v>
      </c>
      <c r="AL145">
        <v>30</v>
      </c>
      <c r="AM145">
        <v>75368</v>
      </c>
      <c r="AN145">
        <v>110849</v>
      </c>
      <c r="AO145">
        <v>25.7</v>
      </c>
      <c r="AP145">
        <v>35.6</v>
      </c>
      <c r="AQ145">
        <v>38.700000000000003</v>
      </c>
      <c r="AR145">
        <v>438706.58</v>
      </c>
      <c r="AS145">
        <v>9347518.6699999999</v>
      </c>
      <c r="AT145">
        <v>9786225.25</v>
      </c>
      <c r="AU145">
        <v>4.4800000000000004</v>
      </c>
      <c r="AV145">
        <v>95.52</v>
      </c>
      <c r="AW145">
        <v>2.64</v>
      </c>
      <c r="AX145">
        <v>542944</v>
      </c>
      <c r="AY145">
        <v>13672194</v>
      </c>
      <c r="AZ145">
        <v>10.64</v>
      </c>
      <c r="BA145">
        <v>1.02</v>
      </c>
      <c r="BB145">
        <v>2011</v>
      </c>
      <c r="BC145" t="s">
        <v>544</v>
      </c>
      <c r="BD145">
        <v>1</v>
      </c>
      <c r="BE145">
        <v>6</v>
      </c>
      <c r="BF145">
        <v>9505935628</v>
      </c>
      <c r="BG145">
        <v>35945.82</v>
      </c>
      <c r="BH145">
        <v>37279.980000000003</v>
      </c>
      <c r="BI145">
        <v>51587.519999999997</v>
      </c>
      <c r="BJ145">
        <v>76875.360000000001</v>
      </c>
      <c r="BK145">
        <v>113065.98</v>
      </c>
      <c r="BL145">
        <v>2.6928000000000001</v>
      </c>
      <c r="BM145">
        <v>889</v>
      </c>
      <c r="BN145">
        <v>0</v>
      </c>
      <c r="BO145">
        <v>0</v>
      </c>
      <c r="BT145">
        <v>0</v>
      </c>
      <c r="BU145">
        <v>0</v>
      </c>
      <c r="BV145">
        <v>0</v>
      </c>
      <c r="BW145">
        <v>100</v>
      </c>
      <c r="BX145">
        <v>100</v>
      </c>
      <c r="BY145">
        <v>100</v>
      </c>
      <c r="BZ145">
        <v>100</v>
      </c>
      <c r="CA145" t="s">
        <v>545</v>
      </c>
      <c r="CB145">
        <v>9821147</v>
      </c>
      <c r="CC145">
        <v>50.1</v>
      </c>
      <c r="CD145">
        <v>6.3</v>
      </c>
      <c r="CE145">
        <v>31</v>
      </c>
      <c r="CF145">
        <v>5.9</v>
      </c>
      <c r="CG145">
        <v>0.7</v>
      </c>
      <c r="CH145">
        <v>1.5</v>
      </c>
      <c r="CI145">
        <v>4.5</v>
      </c>
      <c r="CK145">
        <v>1.7337943709999999</v>
      </c>
      <c r="CL145">
        <v>32921.028709999999</v>
      </c>
      <c r="CM145" t="s">
        <v>177</v>
      </c>
      <c r="CN145">
        <v>100</v>
      </c>
    </row>
    <row r="146" spans="1:92" x14ac:dyDescent="0.2">
      <c r="A146">
        <v>2601</v>
      </c>
      <c r="B146">
        <v>35660</v>
      </c>
      <c r="C146" t="s">
        <v>546</v>
      </c>
      <c r="D146" t="s">
        <v>174</v>
      </c>
      <c r="E146">
        <v>2017</v>
      </c>
      <c r="F146">
        <v>159886.70879999999</v>
      </c>
      <c r="G146">
        <v>130030.18859999999</v>
      </c>
      <c r="H146">
        <v>122340.7224</v>
      </c>
      <c r="I146">
        <v>0.76517131000000005</v>
      </c>
      <c r="J146">
        <v>2002</v>
      </c>
      <c r="K146">
        <v>2018</v>
      </c>
      <c r="L146">
        <v>0.76517131000000005</v>
      </c>
      <c r="Q146">
        <v>154259</v>
      </c>
      <c r="R146">
        <v>93421</v>
      </c>
      <c r="S146">
        <v>51832</v>
      </c>
      <c r="T146">
        <v>962</v>
      </c>
      <c r="U146">
        <v>25469</v>
      </c>
      <c r="V146">
        <v>25284</v>
      </c>
      <c r="W146">
        <v>24577</v>
      </c>
      <c r="X146">
        <v>29470</v>
      </c>
      <c r="Y146">
        <v>150427</v>
      </c>
      <c r="Z146">
        <v>17.7</v>
      </c>
      <c r="AA146">
        <v>8.9</v>
      </c>
      <c r="AB146">
        <v>73.3</v>
      </c>
      <c r="AC146">
        <v>22</v>
      </c>
      <c r="AD146">
        <v>58.8</v>
      </c>
      <c r="AE146">
        <v>19.2</v>
      </c>
      <c r="AF146">
        <v>64166</v>
      </c>
      <c r="AG146">
        <v>5518</v>
      </c>
      <c r="AH146">
        <v>22351</v>
      </c>
      <c r="AI146">
        <v>24081</v>
      </c>
      <c r="AJ146">
        <v>7815</v>
      </c>
      <c r="AK146">
        <v>4401</v>
      </c>
      <c r="AL146">
        <v>8.6</v>
      </c>
      <c r="AM146">
        <v>48629</v>
      </c>
      <c r="AN146">
        <v>67006</v>
      </c>
      <c r="AO146">
        <v>36.700000000000003</v>
      </c>
      <c r="AP146">
        <v>45.1</v>
      </c>
      <c r="AQ146">
        <v>18.2</v>
      </c>
      <c r="AR146">
        <v>3667.58</v>
      </c>
      <c r="AS146">
        <v>70122</v>
      </c>
      <c r="AT146">
        <v>73789.58</v>
      </c>
      <c r="AU146">
        <v>4.97</v>
      </c>
      <c r="AV146">
        <v>95.03</v>
      </c>
      <c r="AW146">
        <v>2.41</v>
      </c>
      <c r="AZ146">
        <v>13.63</v>
      </c>
      <c r="BA146">
        <v>1.02</v>
      </c>
      <c r="BB146">
        <v>2017</v>
      </c>
      <c r="BC146" t="s">
        <v>547</v>
      </c>
      <c r="BD146">
        <v>1</v>
      </c>
      <c r="BE146">
        <v>0</v>
      </c>
      <c r="BF146">
        <v>249575.07370000001</v>
      </c>
      <c r="BG146">
        <v>25978.38</v>
      </c>
      <c r="BH146">
        <v>25789.68</v>
      </c>
      <c r="BI146">
        <v>25068.54</v>
      </c>
      <c r="BJ146">
        <v>49601.58</v>
      </c>
      <c r="BK146">
        <v>68346.12</v>
      </c>
      <c r="BL146">
        <v>2.4582000000000002</v>
      </c>
      <c r="BM146">
        <v>0</v>
      </c>
      <c r="BN146">
        <v>0</v>
      </c>
      <c r="BO146">
        <v>0</v>
      </c>
      <c r="BR146">
        <v>0</v>
      </c>
      <c r="BT146">
        <v>0</v>
      </c>
      <c r="BU146">
        <v>0</v>
      </c>
      <c r="BV146">
        <v>0</v>
      </c>
      <c r="BW146">
        <v>7</v>
      </c>
      <c r="BX146">
        <v>3</v>
      </c>
      <c r="BY146" t="s">
        <v>229</v>
      </c>
      <c r="BZ146">
        <v>34</v>
      </c>
      <c r="CB146">
        <v>71819</v>
      </c>
      <c r="CC146">
        <v>81.400000000000006</v>
      </c>
      <c r="CD146">
        <v>9.1999999999999993</v>
      </c>
      <c r="CE146">
        <v>0.8</v>
      </c>
      <c r="CF146">
        <v>2.5</v>
      </c>
      <c r="CG146">
        <v>0</v>
      </c>
      <c r="CH146">
        <v>1.4</v>
      </c>
      <c r="CI146">
        <v>4.5999999999999996</v>
      </c>
      <c r="CK146">
        <v>0.78047473599999995</v>
      </c>
      <c r="CL146">
        <v>1055.523005</v>
      </c>
      <c r="CM146" t="s">
        <v>177</v>
      </c>
      <c r="CN146">
        <v>34</v>
      </c>
    </row>
    <row r="147" spans="1:92" x14ac:dyDescent="0.2">
      <c r="A147">
        <v>2617</v>
      </c>
      <c r="B147">
        <v>35980</v>
      </c>
      <c r="C147" t="s">
        <v>548</v>
      </c>
      <c r="D147" t="s">
        <v>174</v>
      </c>
      <c r="E147">
        <v>2017</v>
      </c>
      <c r="F147">
        <v>868092.89919999999</v>
      </c>
      <c r="G147">
        <v>888286.68770000001</v>
      </c>
      <c r="H147">
        <v>1048907.5330000001</v>
      </c>
      <c r="I147">
        <v>1.2082894980000001</v>
      </c>
      <c r="J147">
        <v>2002</v>
      </c>
      <c r="K147">
        <v>2018</v>
      </c>
      <c r="L147">
        <v>1.2082894980000001</v>
      </c>
      <c r="Q147">
        <v>269033</v>
      </c>
      <c r="R147">
        <v>138623</v>
      </c>
      <c r="S147">
        <v>101486</v>
      </c>
      <c r="T147">
        <v>6036</v>
      </c>
      <c r="U147">
        <v>35088</v>
      </c>
      <c r="V147">
        <v>34479</v>
      </c>
      <c r="W147">
        <v>36884</v>
      </c>
      <c r="X147">
        <v>14827</v>
      </c>
      <c r="Y147">
        <v>256641</v>
      </c>
      <c r="Z147">
        <v>8.1999999999999993</v>
      </c>
      <c r="AA147">
        <v>6.2</v>
      </c>
      <c r="AB147">
        <v>85.7</v>
      </c>
      <c r="AC147">
        <v>19.600000000000001</v>
      </c>
      <c r="AD147">
        <v>62.8</v>
      </c>
      <c r="AE147">
        <v>17.600000000000001</v>
      </c>
      <c r="AF147">
        <v>107229</v>
      </c>
      <c r="AG147">
        <v>5781</v>
      </c>
      <c r="AH147">
        <v>36383</v>
      </c>
      <c r="AI147">
        <v>39621</v>
      </c>
      <c r="AJ147">
        <v>17608</v>
      </c>
      <c r="AK147">
        <v>7836</v>
      </c>
      <c r="AL147">
        <v>5.39</v>
      </c>
      <c r="AM147">
        <v>71987</v>
      </c>
      <c r="AN147">
        <v>94134</v>
      </c>
      <c r="AO147">
        <v>22.4</v>
      </c>
      <c r="AP147">
        <v>44.6</v>
      </c>
      <c r="AQ147">
        <v>33</v>
      </c>
      <c r="AR147">
        <v>6252.92</v>
      </c>
      <c r="AS147">
        <v>133190.82999999999</v>
      </c>
      <c r="AT147">
        <v>139443.75</v>
      </c>
      <c r="AU147">
        <v>4.4800000000000004</v>
      </c>
      <c r="AV147">
        <v>95.52</v>
      </c>
      <c r="AW147">
        <v>2.5299999999999998</v>
      </c>
      <c r="AX147">
        <v>1856</v>
      </c>
      <c r="AY147">
        <v>16234</v>
      </c>
      <c r="AZ147">
        <v>15.47</v>
      </c>
      <c r="BA147">
        <v>1.02</v>
      </c>
      <c r="BB147">
        <v>2016</v>
      </c>
      <c r="BC147" t="s">
        <v>205</v>
      </c>
      <c r="BD147">
        <v>1</v>
      </c>
      <c r="BE147">
        <v>1</v>
      </c>
      <c r="BF147">
        <v>2139771.3670000001</v>
      </c>
      <c r="BG147">
        <v>35789.760000000002</v>
      </c>
      <c r="BH147">
        <v>35168.58</v>
      </c>
      <c r="BI147">
        <v>37621.68</v>
      </c>
      <c r="BJ147">
        <v>73426.740000000005</v>
      </c>
      <c r="BK147">
        <v>96016.68</v>
      </c>
      <c r="BL147">
        <v>2.5806</v>
      </c>
      <c r="BM147">
        <v>0</v>
      </c>
      <c r="BN147">
        <v>0</v>
      </c>
      <c r="BO147">
        <v>0</v>
      </c>
      <c r="BT147">
        <v>0</v>
      </c>
      <c r="BU147">
        <v>0</v>
      </c>
      <c r="BV147">
        <v>0</v>
      </c>
      <c r="BW147">
        <v>4</v>
      </c>
      <c r="BX147">
        <v>3</v>
      </c>
      <c r="BY147" t="s">
        <v>206</v>
      </c>
      <c r="BZ147">
        <v>34</v>
      </c>
      <c r="CB147">
        <v>134718</v>
      </c>
      <c r="CC147">
        <v>81.7</v>
      </c>
      <c r="CD147">
        <v>7.6</v>
      </c>
      <c r="CE147">
        <v>1.5</v>
      </c>
      <c r="CF147">
        <v>3.3</v>
      </c>
      <c r="CG147">
        <v>0.2</v>
      </c>
      <c r="CH147">
        <v>0.6</v>
      </c>
      <c r="CI147">
        <v>5.0999999999999996</v>
      </c>
      <c r="CK147">
        <v>1.2324552879999999</v>
      </c>
      <c r="CL147">
        <v>1502.585439</v>
      </c>
      <c r="CM147" t="s">
        <v>177</v>
      </c>
      <c r="CN147">
        <v>34</v>
      </c>
    </row>
    <row r="148" spans="1:92" x14ac:dyDescent="0.2">
      <c r="A148">
        <v>2625</v>
      </c>
      <c r="B148">
        <v>36100</v>
      </c>
      <c r="C148" t="s">
        <v>549</v>
      </c>
      <c r="D148" t="s">
        <v>174</v>
      </c>
      <c r="E148">
        <v>2017</v>
      </c>
      <c r="F148">
        <v>413882</v>
      </c>
      <c r="G148">
        <v>484512</v>
      </c>
      <c r="H148">
        <v>303338</v>
      </c>
      <c r="I148">
        <v>0.73290938000000005</v>
      </c>
      <c r="J148">
        <v>2002</v>
      </c>
      <c r="K148">
        <v>2018</v>
      </c>
      <c r="L148">
        <v>0.73290938000000005</v>
      </c>
      <c r="Q148">
        <v>354353</v>
      </c>
      <c r="R148">
        <v>135109</v>
      </c>
      <c r="S148">
        <v>179998</v>
      </c>
      <c r="T148">
        <v>13656</v>
      </c>
      <c r="U148">
        <v>24137</v>
      </c>
      <c r="V148">
        <v>21818</v>
      </c>
      <c r="W148">
        <v>25175</v>
      </c>
      <c r="X148">
        <v>22517</v>
      </c>
      <c r="Y148">
        <v>344056</v>
      </c>
      <c r="Z148">
        <v>16.100000000000001</v>
      </c>
      <c r="AA148">
        <v>12.4</v>
      </c>
      <c r="AB148">
        <v>71.5</v>
      </c>
      <c r="AC148">
        <v>18.899999999999999</v>
      </c>
      <c r="AD148">
        <v>52.6</v>
      </c>
      <c r="AE148">
        <v>28.5</v>
      </c>
      <c r="AF148">
        <v>140620</v>
      </c>
      <c r="AG148">
        <v>6194</v>
      </c>
      <c r="AH148">
        <v>63070</v>
      </c>
      <c r="AI148">
        <v>50547</v>
      </c>
      <c r="AJ148">
        <v>15883</v>
      </c>
      <c r="AK148">
        <v>4926</v>
      </c>
      <c r="AL148">
        <v>4.4000000000000004</v>
      </c>
      <c r="AM148">
        <v>43910</v>
      </c>
      <c r="AN148">
        <v>60694</v>
      </c>
      <c r="AO148">
        <v>38.5</v>
      </c>
      <c r="AP148">
        <v>48.4</v>
      </c>
      <c r="AQ148">
        <v>13.1</v>
      </c>
      <c r="AR148">
        <v>6619.33</v>
      </c>
      <c r="AS148">
        <v>126933.75</v>
      </c>
      <c r="AT148">
        <v>133553.07999999999</v>
      </c>
      <c r="AU148">
        <v>4.96</v>
      </c>
      <c r="AV148">
        <v>95.04</v>
      </c>
      <c r="AW148">
        <v>2.46</v>
      </c>
      <c r="AX148">
        <v>1344</v>
      </c>
      <c r="AY148">
        <v>2564</v>
      </c>
      <c r="AZ148">
        <v>15.62</v>
      </c>
      <c r="BA148">
        <v>1.02</v>
      </c>
      <c r="BB148">
        <v>2014</v>
      </c>
      <c r="BC148" t="s">
        <v>550</v>
      </c>
      <c r="BD148">
        <v>1</v>
      </c>
      <c r="BE148">
        <v>3</v>
      </c>
      <c r="BF148">
        <v>928214.28</v>
      </c>
      <c r="BG148">
        <v>24619.74</v>
      </c>
      <c r="BH148">
        <v>22254.36</v>
      </c>
      <c r="BI148">
        <v>25678.5</v>
      </c>
      <c r="BJ148">
        <v>44788.2</v>
      </c>
      <c r="BK148">
        <v>61907.88</v>
      </c>
      <c r="BL148">
        <v>2.5091999999999999</v>
      </c>
      <c r="BM148">
        <v>0</v>
      </c>
      <c r="BN148">
        <v>0</v>
      </c>
      <c r="BO148">
        <v>0</v>
      </c>
      <c r="BR148">
        <v>0</v>
      </c>
      <c r="BT148">
        <v>0</v>
      </c>
      <c r="BU148">
        <v>0</v>
      </c>
      <c r="BV148">
        <v>0</v>
      </c>
      <c r="BW148">
        <v>4</v>
      </c>
      <c r="BX148">
        <v>3</v>
      </c>
      <c r="BY148" t="s">
        <v>206</v>
      </c>
      <c r="BZ148">
        <v>34</v>
      </c>
      <c r="CB148">
        <v>120643</v>
      </c>
      <c r="CC148">
        <v>81.900000000000006</v>
      </c>
      <c r="CD148">
        <v>8.1</v>
      </c>
      <c r="CE148">
        <v>1.3</v>
      </c>
      <c r="CF148">
        <v>0.7</v>
      </c>
      <c r="CG148">
        <v>0.1</v>
      </c>
      <c r="CH148">
        <v>2</v>
      </c>
      <c r="CI148">
        <v>5.9</v>
      </c>
      <c r="CK148">
        <v>0.74756756800000002</v>
      </c>
      <c r="CL148">
        <v>864.05918970000005</v>
      </c>
      <c r="CM148" t="s">
        <v>177</v>
      </c>
      <c r="CN148">
        <v>34</v>
      </c>
    </row>
    <row r="149" spans="1:92" x14ac:dyDescent="0.2">
      <c r="A149">
        <v>2642</v>
      </c>
      <c r="B149">
        <v>36420</v>
      </c>
      <c r="C149" t="s">
        <v>551</v>
      </c>
      <c r="D149" t="s">
        <v>174</v>
      </c>
      <c r="E149">
        <v>2017</v>
      </c>
      <c r="F149">
        <v>3052877</v>
      </c>
      <c r="G149">
        <v>2849224</v>
      </c>
      <c r="H149">
        <v>2470244</v>
      </c>
      <c r="I149">
        <v>0.80915280899999997</v>
      </c>
      <c r="J149">
        <v>2002</v>
      </c>
      <c r="K149">
        <v>2018</v>
      </c>
      <c r="L149">
        <v>0.80915280899999997</v>
      </c>
      <c r="Q149">
        <v>1383737</v>
      </c>
      <c r="R149">
        <v>844914</v>
      </c>
      <c r="S149">
        <v>421507</v>
      </c>
      <c r="T149">
        <v>15496</v>
      </c>
      <c r="U149">
        <v>29433</v>
      </c>
      <c r="V149">
        <v>27721</v>
      </c>
      <c r="W149">
        <v>31794</v>
      </c>
      <c r="X149">
        <v>37069</v>
      </c>
      <c r="Y149">
        <v>1351660</v>
      </c>
      <c r="Z149">
        <v>13.9</v>
      </c>
      <c r="AA149">
        <v>9.6</v>
      </c>
      <c r="AB149">
        <v>76.5</v>
      </c>
      <c r="AC149">
        <v>24.8</v>
      </c>
      <c r="AD149">
        <v>61.7</v>
      </c>
      <c r="AE149">
        <v>13.5</v>
      </c>
      <c r="AF149">
        <v>511242</v>
      </c>
      <c r="AG149">
        <v>25511</v>
      </c>
      <c r="AH149">
        <v>167021</v>
      </c>
      <c r="AI149">
        <v>207514</v>
      </c>
      <c r="AJ149">
        <v>77305</v>
      </c>
      <c r="AK149">
        <v>33891</v>
      </c>
      <c r="AL149">
        <v>4.99</v>
      </c>
      <c r="AM149">
        <v>56260</v>
      </c>
      <c r="AN149">
        <v>77056</v>
      </c>
      <c r="AO149">
        <v>30.8</v>
      </c>
      <c r="AP149">
        <v>45.5</v>
      </c>
      <c r="AQ149">
        <v>23.7</v>
      </c>
      <c r="AR149">
        <v>25892.080000000002</v>
      </c>
      <c r="AS149">
        <v>644953.42000000004</v>
      </c>
      <c r="AT149">
        <v>670845.5</v>
      </c>
      <c r="AU149">
        <v>3.86</v>
      </c>
      <c r="AV149">
        <v>96.14</v>
      </c>
      <c r="AW149">
        <v>2.41</v>
      </c>
      <c r="AX149">
        <v>26688</v>
      </c>
      <c r="AY149">
        <v>207424</v>
      </c>
      <c r="AZ149">
        <v>15.31</v>
      </c>
      <c r="BA149">
        <v>1.02</v>
      </c>
      <c r="BB149">
        <v>2013</v>
      </c>
      <c r="BC149" t="s">
        <v>552</v>
      </c>
      <c r="BD149">
        <v>1</v>
      </c>
      <c r="BE149">
        <v>4</v>
      </c>
      <c r="BF149">
        <v>17637542.16</v>
      </c>
      <c r="BG149">
        <v>30021.66</v>
      </c>
      <c r="BH149">
        <v>28275.42</v>
      </c>
      <c r="BI149">
        <v>32429.88</v>
      </c>
      <c r="BJ149">
        <v>57385.2</v>
      </c>
      <c r="BK149">
        <v>78597.119999999995</v>
      </c>
      <c r="BL149">
        <v>2.4582000000000002</v>
      </c>
      <c r="BM149">
        <v>8</v>
      </c>
      <c r="BN149">
        <v>0</v>
      </c>
      <c r="BO149">
        <v>0</v>
      </c>
      <c r="BP149">
        <v>2012</v>
      </c>
      <c r="BR149">
        <v>1</v>
      </c>
      <c r="BS149" t="s">
        <v>553</v>
      </c>
      <c r="BT149">
        <v>0</v>
      </c>
      <c r="BU149">
        <v>0</v>
      </c>
      <c r="BV149">
        <v>0</v>
      </c>
      <c r="BW149">
        <v>3</v>
      </c>
      <c r="BX149">
        <v>3</v>
      </c>
      <c r="BY149" t="s">
        <v>202</v>
      </c>
      <c r="BZ149">
        <v>24</v>
      </c>
      <c r="CB149">
        <v>662055</v>
      </c>
      <c r="CC149">
        <v>82.9</v>
      </c>
      <c r="CD149">
        <v>9.6999999999999993</v>
      </c>
      <c r="CE149">
        <v>0.4</v>
      </c>
      <c r="CF149">
        <v>1.7</v>
      </c>
      <c r="CG149">
        <v>0.4</v>
      </c>
      <c r="CH149">
        <v>0.8</v>
      </c>
      <c r="CI149">
        <v>4.0999999999999996</v>
      </c>
      <c r="CK149">
        <v>0.825335865</v>
      </c>
      <c r="CL149">
        <v>2723.3372319999999</v>
      </c>
      <c r="CM149" t="s">
        <v>177</v>
      </c>
      <c r="CN149">
        <v>24</v>
      </c>
    </row>
    <row r="150" spans="1:92" x14ac:dyDescent="0.2">
      <c r="A150">
        <v>2659</v>
      </c>
      <c r="B150">
        <v>36500</v>
      </c>
      <c r="C150" t="s">
        <v>554</v>
      </c>
      <c r="D150" t="s">
        <v>174</v>
      </c>
      <c r="E150">
        <v>2017</v>
      </c>
      <c r="F150">
        <v>3924162</v>
      </c>
      <c r="G150">
        <v>2842365</v>
      </c>
      <c r="H150">
        <v>2567215</v>
      </c>
      <c r="I150">
        <v>0.65420719100000002</v>
      </c>
      <c r="J150">
        <v>2002</v>
      </c>
      <c r="K150">
        <v>2018</v>
      </c>
      <c r="L150">
        <v>0.65420719100000002</v>
      </c>
      <c r="Q150">
        <v>280588</v>
      </c>
      <c r="R150">
        <v>127779</v>
      </c>
      <c r="S150">
        <v>122343</v>
      </c>
      <c r="T150">
        <v>7348</v>
      </c>
      <c r="U150">
        <v>35974</v>
      </c>
      <c r="V150">
        <v>33849</v>
      </c>
      <c r="W150">
        <v>38568</v>
      </c>
      <c r="X150">
        <v>51015</v>
      </c>
      <c r="Y150">
        <v>277061</v>
      </c>
      <c r="Z150">
        <v>10.7</v>
      </c>
      <c r="AA150">
        <v>6.4</v>
      </c>
      <c r="AB150">
        <v>82.8</v>
      </c>
      <c r="AC150">
        <v>21.8</v>
      </c>
      <c r="AD150">
        <v>61.2</v>
      </c>
      <c r="AE150">
        <v>17</v>
      </c>
      <c r="AF150">
        <v>112075</v>
      </c>
      <c r="AG150">
        <v>4670</v>
      </c>
      <c r="AH150">
        <v>32647</v>
      </c>
      <c r="AI150">
        <v>45211</v>
      </c>
      <c r="AJ150">
        <v>21112</v>
      </c>
      <c r="AK150">
        <v>8435</v>
      </c>
      <c r="AL150">
        <v>4.17</v>
      </c>
      <c r="AM150">
        <v>71765</v>
      </c>
      <c r="AN150">
        <v>86453</v>
      </c>
      <c r="AO150">
        <v>21</v>
      </c>
      <c r="AP150">
        <v>50.2</v>
      </c>
      <c r="AQ150">
        <v>28.8</v>
      </c>
      <c r="AR150">
        <v>6696.58</v>
      </c>
      <c r="AS150">
        <v>128149.83</v>
      </c>
      <c r="AT150">
        <v>134846.42000000001</v>
      </c>
      <c r="AU150">
        <v>4.97</v>
      </c>
      <c r="AV150">
        <v>95.03</v>
      </c>
      <c r="AW150">
        <v>2.95</v>
      </c>
      <c r="AX150">
        <v>3532.8</v>
      </c>
      <c r="AY150">
        <v>16190</v>
      </c>
      <c r="AZ150">
        <v>13.94</v>
      </c>
      <c r="BA150">
        <v>1.02</v>
      </c>
      <c r="BB150">
        <v>2016</v>
      </c>
      <c r="BC150" t="s">
        <v>555</v>
      </c>
      <c r="BD150">
        <v>1</v>
      </c>
      <c r="BE150">
        <v>1</v>
      </c>
      <c r="BF150">
        <v>10474237.199999999</v>
      </c>
      <c r="BG150">
        <v>36693.480000000003</v>
      </c>
      <c r="BH150">
        <v>34525.980000000003</v>
      </c>
      <c r="BI150">
        <v>39339.360000000001</v>
      </c>
      <c r="BJ150">
        <v>73200.3</v>
      </c>
      <c r="BK150">
        <v>88182.06</v>
      </c>
      <c r="BL150">
        <v>3.0089999999999999</v>
      </c>
      <c r="BM150">
        <v>0</v>
      </c>
      <c r="BN150">
        <v>0</v>
      </c>
      <c r="BO150">
        <v>0</v>
      </c>
      <c r="BR150">
        <v>0</v>
      </c>
      <c r="BT150">
        <v>0</v>
      </c>
      <c r="BU150">
        <v>0</v>
      </c>
      <c r="BV150">
        <v>0</v>
      </c>
      <c r="BW150">
        <v>4</v>
      </c>
      <c r="BX150">
        <v>3</v>
      </c>
      <c r="BY150" t="s">
        <v>206</v>
      </c>
      <c r="BZ150">
        <v>23</v>
      </c>
      <c r="CB150">
        <v>130646</v>
      </c>
      <c r="CC150">
        <v>80.8</v>
      </c>
      <c r="CD150">
        <v>8.4</v>
      </c>
      <c r="CE150">
        <v>1.8</v>
      </c>
      <c r="CF150">
        <v>1.6</v>
      </c>
      <c r="CG150">
        <v>0.5</v>
      </c>
      <c r="CH150">
        <v>1.8</v>
      </c>
      <c r="CI150">
        <v>5</v>
      </c>
      <c r="CK150">
        <v>0.66729133500000004</v>
      </c>
      <c r="CL150">
        <v>1852.8033129999999</v>
      </c>
      <c r="CM150" t="s">
        <v>177</v>
      </c>
      <c r="CN150">
        <v>23</v>
      </c>
    </row>
    <row r="151" spans="1:92" x14ac:dyDescent="0.2">
      <c r="A151">
        <v>2676</v>
      </c>
      <c r="B151">
        <v>36540</v>
      </c>
      <c r="C151" t="s">
        <v>556</v>
      </c>
      <c r="D151" t="s">
        <v>174</v>
      </c>
      <c r="E151">
        <v>2017</v>
      </c>
      <c r="F151">
        <v>3592502</v>
      </c>
      <c r="G151">
        <v>4021512</v>
      </c>
      <c r="H151">
        <v>4146313</v>
      </c>
      <c r="I151">
        <v>1.1541574649999999</v>
      </c>
      <c r="J151">
        <v>2002</v>
      </c>
      <c r="K151">
        <v>2018</v>
      </c>
      <c r="L151">
        <v>1.1541574649999999</v>
      </c>
      <c r="Q151">
        <v>934184</v>
      </c>
      <c r="R151">
        <v>542062</v>
      </c>
      <c r="S151">
        <v>308981</v>
      </c>
      <c r="T151">
        <v>9934</v>
      </c>
      <c r="U151">
        <v>34684</v>
      </c>
      <c r="V151">
        <v>35042</v>
      </c>
      <c r="W151">
        <v>36023</v>
      </c>
      <c r="X151">
        <v>42216</v>
      </c>
      <c r="Y151">
        <v>914676</v>
      </c>
      <c r="Z151">
        <v>9.6</v>
      </c>
      <c r="AA151">
        <v>7.6</v>
      </c>
      <c r="AB151">
        <v>82.8</v>
      </c>
      <c r="AC151">
        <v>25.7</v>
      </c>
      <c r="AD151">
        <v>60.8</v>
      </c>
      <c r="AE151">
        <v>13.5</v>
      </c>
      <c r="AF151">
        <v>359372</v>
      </c>
      <c r="AG151">
        <v>21856</v>
      </c>
      <c r="AH151">
        <v>111648</v>
      </c>
      <c r="AI151">
        <v>146228</v>
      </c>
      <c r="AJ151">
        <v>53148</v>
      </c>
      <c r="AK151">
        <v>26492</v>
      </c>
      <c r="AL151">
        <v>6.08</v>
      </c>
      <c r="AM151">
        <v>65619</v>
      </c>
      <c r="AN151">
        <v>84781</v>
      </c>
      <c r="AO151">
        <v>24.2</v>
      </c>
      <c r="AP151">
        <v>46.8</v>
      </c>
      <c r="AQ151">
        <v>29</v>
      </c>
      <c r="AR151">
        <v>14542.25</v>
      </c>
      <c r="AS151">
        <v>464094.33</v>
      </c>
      <c r="AT151">
        <v>478636.58</v>
      </c>
      <c r="AU151">
        <v>3.04</v>
      </c>
      <c r="AV151">
        <v>96.96</v>
      </c>
      <c r="AW151">
        <v>2.41</v>
      </c>
      <c r="AX151">
        <v>26406.400000000001</v>
      </c>
      <c r="AY151">
        <v>216702</v>
      </c>
      <c r="AZ151">
        <v>14.01</v>
      </c>
      <c r="BA151">
        <v>1.02</v>
      </c>
      <c r="BB151">
        <v>2014</v>
      </c>
      <c r="BC151" t="s">
        <v>557</v>
      </c>
      <c r="BD151">
        <v>1</v>
      </c>
      <c r="BE151">
        <v>3</v>
      </c>
      <c r="BF151">
        <v>16916957.039999999</v>
      </c>
      <c r="BG151">
        <v>35377.68</v>
      </c>
      <c r="BH151">
        <v>35742.839999999997</v>
      </c>
      <c r="BI151">
        <v>36743.46</v>
      </c>
      <c r="BJ151">
        <v>66931.38</v>
      </c>
      <c r="BK151">
        <v>86476.62</v>
      </c>
      <c r="BL151">
        <v>2.4582000000000002</v>
      </c>
      <c r="BM151">
        <v>35</v>
      </c>
      <c r="BN151">
        <v>0</v>
      </c>
      <c r="BO151">
        <v>0</v>
      </c>
      <c r="BP151">
        <v>2014</v>
      </c>
      <c r="BR151">
        <v>1</v>
      </c>
      <c r="BS151" t="s">
        <v>558</v>
      </c>
      <c r="BT151">
        <v>0</v>
      </c>
      <c r="BU151">
        <v>0</v>
      </c>
      <c r="BV151">
        <v>0</v>
      </c>
      <c r="BW151">
        <v>2</v>
      </c>
      <c r="BX151">
        <v>2</v>
      </c>
      <c r="BY151" t="s">
        <v>187</v>
      </c>
      <c r="BZ151">
        <v>32</v>
      </c>
      <c r="CB151">
        <v>489041</v>
      </c>
      <c r="CC151">
        <v>83</v>
      </c>
      <c r="CD151">
        <v>8.8000000000000007</v>
      </c>
      <c r="CE151">
        <v>0.9</v>
      </c>
      <c r="CF151">
        <v>1.9</v>
      </c>
      <c r="CG151">
        <v>0.2</v>
      </c>
      <c r="CH151">
        <v>1</v>
      </c>
      <c r="CI151">
        <v>4.3</v>
      </c>
      <c r="CK151">
        <v>1.177240614</v>
      </c>
      <c r="CL151">
        <v>3242.8740039999998</v>
      </c>
      <c r="CM151" t="s">
        <v>177</v>
      </c>
      <c r="CN151">
        <v>32</v>
      </c>
    </row>
    <row r="152" spans="1:92" x14ac:dyDescent="0.2">
      <c r="A152">
        <v>2693</v>
      </c>
      <c r="B152">
        <v>36740</v>
      </c>
      <c r="C152" t="s">
        <v>559</v>
      </c>
      <c r="D152" t="s">
        <v>174</v>
      </c>
      <c r="E152">
        <v>2017</v>
      </c>
      <c r="F152">
        <v>25325690.050000001</v>
      </c>
      <c r="G152">
        <v>16489060.23</v>
      </c>
      <c r="H152">
        <v>23324366.030000001</v>
      </c>
      <c r="I152">
        <v>0.92097652600000002</v>
      </c>
      <c r="J152">
        <v>2002</v>
      </c>
      <c r="K152">
        <v>2018</v>
      </c>
      <c r="L152">
        <v>0.92097652600000002</v>
      </c>
      <c r="Q152">
        <v>2509831</v>
      </c>
      <c r="R152">
        <v>900783</v>
      </c>
      <c r="S152">
        <v>912068</v>
      </c>
      <c r="T152">
        <v>228154</v>
      </c>
      <c r="U152">
        <v>26789</v>
      </c>
      <c r="V152">
        <v>25696</v>
      </c>
      <c r="W152">
        <v>31255</v>
      </c>
      <c r="X152">
        <v>21939</v>
      </c>
      <c r="Y152">
        <v>2465956</v>
      </c>
      <c r="Z152">
        <v>14.1</v>
      </c>
      <c r="AA152">
        <v>10.7</v>
      </c>
      <c r="AB152">
        <v>75.2</v>
      </c>
      <c r="AC152">
        <v>22.1</v>
      </c>
      <c r="AD152">
        <v>63.4</v>
      </c>
      <c r="AE152">
        <v>14.5</v>
      </c>
      <c r="AF152">
        <v>875259</v>
      </c>
      <c r="AG152">
        <v>45443</v>
      </c>
      <c r="AH152">
        <v>318254</v>
      </c>
      <c r="AI152">
        <v>357768</v>
      </c>
      <c r="AJ152">
        <v>113456</v>
      </c>
      <c r="AK152">
        <v>40338</v>
      </c>
      <c r="AL152">
        <v>5.19</v>
      </c>
      <c r="AM152">
        <v>55089</v>
      </c>
      <c r="AN152">
        <v>77135</v>
      </c>
      <c r="AO152">
        <v>30.8</v>
      </c>
      <c r="AP152">
        <v>45.6</v>
      </c>
      <c r="AQ152">
        <v>23.6</v>
      </c>
      <c r="AR152">
        <v>49070.67</v>
      </c>
      <c r="AS152">
        <v>1253852.83</v>
      </c>
      <c r="AT152">
        <v>1302923.5</v>
      </c>
      <c r="AU152">
        <v>3.77</v>
      </c>
      <c r="AV152">
        <v>96.23</v>
      </c>
      <c r="AW152">
        <v>2.46</v>
      </c>
      <c r="AX152">
        <v>34297.599999999999</v>
      </c>
      <c r="AY152">
        <v>257728</v>
      </c>
      <c r="AZ152">
        <v>13.62</v>
      </c>
      <c r="BA152">
        <v>1.02</v>
      </c>
      <c r="BB152">
        <v>2014</v>
      </c>
      <c r="BC152" t="s">
        <v>560</v>
      </c>
      <c r="BD152">
        <v>1</v>
      </c>
      <c r="BE152">
        <v>3</v>
      </c>
      <c r="BF152">
        <v>165747054.30000001</v>
      </c>
      <c r="BG152">
        <v>27324.78</v>
      </c>
      <c r="BH152">
        <v>26209.919999999998</v>
      </c>
      <c r="BI152">
        <v>31880.1</v>
      </c>
      <c r="BJ152">
        <v>56190.78</v>
      </c>
      <c r="BK152">
        <v>78677.7</v>
      </c>
      <c r="BL152">
        <v>2.5091999999999999</v>
      </c>
      <c r="BM152">
        <v>37</v>
      </c>
      <c r="BN152">
        <v>0</v>
      </c>
      <c r="BO152">
        <v>0</v>
      </c>
      <c r="BP152">
        <v>2015</v>
      </c>
      <c r="BR152">
        <v>1</v>
      </c>
      <c r="BS152" t="s">
        <v>561</v>
      </c>
      <c r="BT152">
        <v>0</v>
      </c>
      <c r="BU152">
        <v>0</v>
      </c>
      <c r="BV152">
        <v>0</v>
      </c>
      <c r="BW152">
        <v>3</v>
      </c>
      <c r="BX152">
        <v>3</v>
      </c>
      <c r="BY152" t="s">
        <v>202</v>
      </c>
      <c r="BZ152">
        <v>24</v>
      </c>
      <c r="CB152">
        <v>1199750</v>
      </c>
      <c r="CC152">
        <v>79.2</v>
      </c>
      <c r="CD152">
        <v>9.6999999999999993</v>
      </c>
      <c r="CE152">
        <v>1.8</v>
      </c>
      <c r="CF152">
        <v>1.3</v>
      </c>
      <c r="CG152">
        <v>0.4</v>
      </c>
      <c r="CH152">
        <v>1.8</v>
      </c>
      <c r="CI152">
        <v>5.8</v>
      </c>
      <c r="CK152">
        <v>0.93939605599999998</v>
      </c>
      <c r="CL152">
        <v>3065.1215000000002</v>
      </c>
      <c r="CM152" t="s">
        <v>177</v>
      </c>
      <c r="CN152">
        <v>24</v>
      </c>
    </row>
    <row r="153" spans="1:92" x14ac:dyDescent="0.2">
      <c r="A153">
        <v>2714</v>
      </c>
      <c r="B153">
        <v>36780</v>
      </c>
      <c r="C153" t="s">
        <v>562</v>
      </c>
      <c r="D153" t="s">
        <v>174</v>
      </c>
      <c r="E153">
        <v>2017</v>
      </c>
      <c r="F153">
        <v>901710</v>
      </c>
      <c r="G153">
        <v>547109</v>
      </c>
      <c r="H153">
        <v>476005</v>
      </c>
      <c r="I153">
        <v>0.52789145100000001</v>
      </c>
      <c r="J153">
        <v>2002</v>
      </c>
      <c r="K153">
        <v>2018</v>
      </c>
      <c r="L153">
        <v>0.52789145100000001</v>
      </c>
      <c r="Q153">
        <v>170414</v>
      </c>
      <c r="R153">
        <v>131600</v>
      </c>
      <c r="S153">
        <v>31582</v>
      </c>
      <c r="T153">
        <v>1763</v>
      </c>
      <c r="U153">
        <v>29975</v>
      </c>
      <c r="V153">
        <v>29555</v>
      </c>
      <c r="W153">
        <v>34146</v>
      </c>
      <c r="X153">
        <v>16296</v>
      </c>
      <c r="Y153">
        <v>162831</v>
      </c>
      <c r="Z153">
        <v>12.1</v>
      </c>
      <c r="AA153">
        <v>6.4</v>
      </c>
      <c r="AB153">
        <v>81.5</v>
      </c>
      <c r="AC153">
        <v>20.6</v>
      </c>
      <c r="AD153">
        <v>63.7</v>
      </c>
      <c r="AE153">
        <v>15.7</v>
      </c>
      <c r="AF153">
        <v>70008</v>
      </c>
      <c r="AG153">
        <v>3929</v>
      </c>
      <c r="AH153">
        <v>22694</v>
      </c>
      <c r="AI153">
        <v>29465</v>
      </c>
      <c r="AJ153">
        <v>9452</v>
      </c>
      <c r="AK153">
        <v>4468</v>
      </c>
      <c r="AL153">
        <v>5.61</v>
      </c>
      <c r="AM153">
        <v>56678</v>
      </c>
      <c r="AN153">
        <v>74758</v>
      </c>
      <c r="AO153">
        <v>29.9</v>
      </c>
      <c r="AP153">
        <v>46.8</v>
      </c>
      <c r="AQ153">
        <v>23.3</v>
      </c>
      <c r="AR153">
        <v>2806.92</v>
      </c>
      <c r="AS153">
        <v>91437.33</v>
      </c>
      <c r="AT153">
        <v>94244.25</v>
      </c>
      <c r="AU153">
        <v>2.98</v>
      </c>
      <c r="AV153">
        <v>97.02</v>
      </c>
      <c r="AW153">
        <v>2.41</v>
      </c>
      <c r="AX153">
        <v>4371.2</v>
      </c>
      <c r="AY153">
        <v>28509</v>
      </c>
      <c r="AZ153">
        <v>14.99</v>
      </c>
      <c r="BA153">
        <v>1.02</v>
      </c>
      <c r="BB153">
        <v>2015</v>
      </c>
      <c r="BC153" t="s">
        <v>563</v>
      </c>
      <c r="BD153">
        <v>1</v>
      </c>
      <c r="BE153">
        <v>2</v>
      </c>
      <c r="BF153">
        <v>2642280.9900000002</v>
      </c>
      <c r="BG153">
        <v>30574.5</v>
      </c>
      <c r="BH153">
        <v>30146.1</v>
      </c>
      <c r="BI153">
        <v>34828.92</v>
      </c>
      <c r="BJ153">
        <v>57811.56</v>
      </c>
      <c r="BK153">
        <v>76253.16</v>
      </c>
      <c r="BL153">
        <v>2.4582000000000002</v>
      </c>
      <c r="BM153">
        <v>0</v>
      </c>
      <c r="BN153">
        <v>0</v>
      </c>
      <c r="BO153">
        <v>0</v>
      </c>
      <c r="BR153">
        <v>0</v>
      </c>
      <c r="BT153">
        <v>0</v>
      </c>
      <c r="BU153">
        <v>0</v>
      </c>
      <c r="BV153">
        <v>0</v>
      </c>
      <c r="BW153">
        <v>3</v>
      </c>
      <c r="BX153">
        <v>3</v>
      </c>
      <c r="BY153" t="s">
        <v>202</v>
      </c>
      <c r="BZ153">
        <v>32</v>
      </c>
      <c r="CB153">
        <v>87358</v>
      </c>
      <c r="CC153">
        <v>83.5</v>
      </c>
      <c r="CD153">
        <v>8.8000000000000007</v>
      </c>
      <c r="CE153">
        <v>0.7</v>
      </c>
      <c r="CF153">
        <v>2.8</v>
      </c>
      <c r="CG153">
        <v>0.4</v>
      </c>
      <c r="CH153">
        <v>0.7</v>
      </c>
      <c r="CI153">
        <v>3.1</v>
      </c>
      <c r="CK153">
        <v>0.53844928000000003</v>
      </c>
      <c r="CL153">
        <v>2636.4754069999999</v>
      </c>
      <c r="CM153" t="s">
        <v>177</v>
      </c>
      <c r="CN153">
        <v>32</v>
      </c>
    </row>
    <row r="154" spans="1:92" x14ac:dyDescent="0.2">
      <c r="A154">
        <v>2729</v>
      </c>
      <c r="B154">
        <v>37100</v>
      </c>
      <c r="C154" t="s">
        <v>564</v>
      </c>
      <c r="D154" t="s">
        <v>174</v>
      </c>
      <c r="E154">
        <v>2017</v>
      </c>
      <c r="F154">
        <v>4261569</v>
      </c>
      <c r="G154">
        <v>3820643</v>
      </c>
      <c r="H154">
        <v>4154002</v>
      </c>
      <c r="I154">
        <v>0.97475882700000005</v>
      </c>
      <c r="J154">
        <v>2004</v>
      </c>
      <c r="K154">
        <v>2018</v>
      </c>
      <c r="L154">
        <v>0.97475882700000005</v>
      </c>
      <c r="Q154">
        <v>854223</v>
      </c>
      <c r="R154">
        <v>505931</v>
      </c>
      <c r="S154">
        <v>155897</v>
      </c>
      <c r="T154">
        <v>7989</v>
      </c>
      <c r="U154">
        <v>32235</v>
      </c>
      <c r="V154">
        <v>32359</v>
      </c>
      <c r="W154">
        <v>45102</v>
      </c>
      <c r="X154">
        <v>53564</v>
      </c>
      <c r="Y154">
        <v>842331</v>
      </c>
      <c r="Z154">
        <v>9.3000000000000007</v>
      </c>
      <c r="AA154">
        <v>8.1999999999999993</v>
      </c>
      <c r="AB154">
        <v>82.4</v>
      </c>
      <c r="AC154">
        <v>23.2</v>
      </c>
      <c r="AD154">
        <v>61.8</v>
      </c>
      <c r="AE154">
        <v>15</v>
      </c>
      <c r="AF154">
        <v>272085</v>
      </c>
      <c r="AG154">
        <v>11737</v>
      </c>
      <c r="AH154">
        <v>65347</v>
      </c>
      <c r="AI154">
        <v>107760</v>
      </c>
      <c r="AJ154">
        <v>52258</v>
      </c>
      <c r="AK154">
        <v>34983</v>
      </c>
      <c r="AL154">
        <v>4.3099999999999996</v>
      </c>
      <c r="AM154">
        <v>82857</v>
      </c>
      <c r="AN154">
        <v>110266</v>
      </c>
      <c r="AO154">
        <v>19.5</v>
      </c>
      <c r="AP154">
        <v>40.4</v>
      </c>
      <c r="AQ154">
        <v>40.1</v>
      </c>
      <c r="AR154">
        <v>19140.419999999998</v>
      </c>
      <c r="AS154">
        <v>406976</v>
      </c>
      <c r="AT154">
        <v>426116.42</v>
      </c>
      <c r="AU154">
        <v>4.49</v>
      </c>
      <c r="AV154">
        <v>95.51</v>
      </c>
      <c r="AW154">
        <v>2.95</v>
      </c>
      <c r="AX154">
        <v>33715.199999999997</v>
      </c>
      <c r="AY154">
        <v>409598</v>
      </c>
      <c r="AZ154">
        <v>14.18</v>
      </c>
      <c r="BA154">
        <v>1.02</v>
      </c>
      <c r="BB154">
        <v>2014</v>
      </c>
      <c r="BC154" t="s">
        <v>565</v>
      </c>
      <c r="BD154">
        <v>1</v>
      </c>
      <c r="BE154">
        <v>3</v>
      </c>
      <c r="BF154">
        <v>9716191.5600000005</v>
      </c>
      <c r="BG154">
        <v>32879.699999999997</v>
      </c>
      <c r="BH154">
        <v>33006.18</v>
      </c>
      <c r="BI154">
        <v>46004.04</v>
      </c>
      <c r="BJ154">
        <v>84514.14</v>
      </c>
      <c r="BK154">
        <v>112471.32</v>
      </c>
      <c r="BL154">
        <v>3.0089999999999999</v>
      </c>
      <c r="BM154">
        <v>0</v>
      </c>
      <c r="BN154">
        <v>0</v>
      </c>
      <c r="BO154">
        <v>0</v>
      </c>
      <c r="BR154">
        <v>0</v>
      </c>
      <c r="BT154">
        <v>0</v>
      </c>
      <c r="BU154">
        <v>0</v>
      </c>
      <c r="BV154">
        <v>0</v>
      </c>
      <c r="BW154">
        <v>2</v>
      </c>
      <c r="BX154">
        <v>2</v>
      </c>
      <c r="BY154" t="s">
        <v>187</v>
      </c>
      <c r="BZ154">
        <v>22</v>
      </c>
      <c r="CB154">
        <v>409760</v>
      </c>
      <c r="CC154">
        <v>79.7</v>
      </c>
      <c r="CD154">
        <v>9.9</v>
      </c>
      <c r="CE154">
        <v>0.9</v>
      </c>
      <c r="CF154">
        <v>1.6</v>
      </c>
      <c r="CG154">
        <v>0.3</v>
      </c>
      <c r="CH154">
        <v>0.9</v>
      </c>
      <c r="CI154">
        <v>6.7</v>
      </c>
      <c r="CK154">
        <v>0.99425400399999997</v>
      </c>
      <c r="CL154">
        <v>5692.7125679999999</v>
      </c>
      <c r="CM154" t="s">
        <v>177</v>
      </c>
      <c r="CN154">
        <v>22</v>
      </c>
    </row>
    <row r="155" spans="1:92" x14ac:dyDescent="0.2">
      <c r="A155">
        <v>2746</v>
      </c>
      <c r="B155">
        <v>37340</v>
      </c>
      <c r="C155" t="s">
        <v>566</v>
      </c>
      <c r="D155" t="s">
        <v>174</v>
      </c>
      <c r="E155">
        <v>2017</v>
      </c>
      <c r="F155">
        <v>2130513</v>
      </c>
      <c r="G155">
        <v>1830134</v>
      </c>
      <c r="H155">
        <v>834452</v>
      </c>
      <c r="I155">
        <v>0.39166717099999998</v>
      </c>
      <c r="J155">
        <v>2002</v>
      </c>
      <c r="K155">
        <v>2018</v>
      </c>
      <c r="L155">
        <v>0.39166717099999998</v>
      </c>
      <c r="Q155">
        <v>589162</v>
      </c>
      <c r="R155">
        <v>193007</v>
      </c>
      <c r="S155">
        <v>327557</v>
      </c>
      <c r="T155">
        <v>20358</v>
      </c>
      <c r="U155">
        <v>26641</v>
      </c>
      <c r="V155">
        <v>22299</v>
      </c>
      <c r="W155">
        <v>28524</v>
      </c>
      <c r="X155">
        <v>27174</v>
      </c>
      <c r="Y155">
        <v>582362</v>
      </c>
      <c r="Z155">
        <v>12.3</v>
      </c>
      <c r="AA155">
        <v>8.1</v>
      </c>
      <c r="AB155">
        <v>79.5</v>
      </c>
      <c r="AC155">
        <v>18.5</v>
      </c>
      <c r="AD155">
        <v>58.5</v>
      </c>
      <c r="AE155">
        <v>23</v>
      </c>
      <c r="AF155">
        <v>228385</v>
      </c>
      <c r="AG155">
        <v>11222</v>
      </c>
      <c r="AH155">
        <v>92837</v>
      </c>
      <c r="AI155">
        <v>89922</v>
      </c>
      <c r="AJ155">
        <v>25647</v>
      </c>
      <c r="AK155">
        <v>8757</v>
      </c>
      <c r="AL155">
        <v>4.91</v>
      </c>
      <c r="AM155">
        <v>52540</v>
      </c>
      <c r="AN155">
        <v>73082</v>
      </c>
      <c r="AO155">
        <v>31.8</v>
      </c>
      <c r="AP155">
        <v>45.9</v>
      </c>
      <c r="AQ155">
        <v>22.3</v>
      </c>
      <c r="AR155">
        <v>11392.25</v>
      </c>
      <c r="AS155">
        <v>257364.92</v>
      </c>
      <c r="AT155">
        <v>268757.17</v>
      </c>
      <c r="AU155">
        <v>4.24</v>
      </c>
      <c r="AV155">
        <v>95.76</v>
      </c>
      <c r="AW155">
        <v>2.46</v>
      </c>
      <c r="AZ155">
        <v>18.670000000000002</v>
      </c>
      <c r="BA155">
        <v>1.02</v>
      </c>
      <c r="BB155">
        <v>2014</v>
      </c>
      <c r="BC155" t="s">
        <v>567</v>
      </c>
      <c r="BD155">
        <v>1</v>
      </c>
      <c r="BE155">
        <v>3</v>
      </c>
      <c r="BF155">
        <v>3404564.16</v>
      </c>
      <c r="BG155">
        <v>27173.82</v>
      </c>
      <c r="BH155">
        <v>22744.98</v>
      </c>
      <c r="BI155">
        <v>29094.48</v>
      </c>
      <c r="BJ155">
        <v>53590.8</v>
      </c>
      <c r="BK155">
        <v>74543.64</v>
      </c>
      <c r="BL155">
        <v>2.5091999999999999</v>
      </c>
      <c r="BM155">
        <v>0</v>
      </c>
      <c r="BN155">
        <v>0</v>
      </c>
      <c r="BO155">
        <v>0</v>
      </c>
      <c r="BR155">
        <v>0</v>
      </c>
      <c r="BT155">
        <v>0</v>
      </c>
      <c r="BU155">
        <v>0</v>
      </c>
      <c r="BV155">
        <v>0</v>
      </c>
      <c r="BW155">
        <v>4</v>
      </c>
      <c r="BX155">
        <v>3</v>
      </c>
      <c r="BY155" t="s">
        <v>206</v>
      </c>
      <c r="BZ155">
        <v>32</v>
      </c>
      <c r="CB155">
        <v>250312</v>
      </c>
      <c r="CC155">
        <v>80.2</v>
      </c>
      <c r="CD155">
        <v>7.8</v>
      </c>
      <c r="CE155">
        <v>0.6</v>
      </c>
      <c r="CF155">
        <v>0.9</v>
      </c>
      <c r="CG155">
        <v>1.1000000000000001</v>
      </c>
      <c r="CH155">
        <v>2.2999999999999998</v>
      </c>
      <c r="CI155">
        <v>7.2</v>
      </c>
      <c r="CK155">
        <v>0.399500515</v>
      </c>
      <c r="CL155">
        <v>2253.9735500000002</v>
      </c>
      <c r="CM155" t="s">
        <v>177</v>
      </c>
      <c r="CN155">
        <v>32</v>
      </c>
    </row>
    <row r="156" spans="1:92" x14ac:dyDescent="0.2">
      <c r="A156">
        <v>2763</v>
      </c>
      <c r="B156">
        <v>37860</v>
      </c>
      <c r="C156" t="s">
        <v>568</v>
      </c>
      <c r="D156" t="s">
        <v>174</v>
      </c>
      <c r="E156">
        <v>2017</v>
      </c>
      <c r="F156">
        <v>1450764.554</v>
      </c>
      <c r="G156">
        <v>1568716.5549999999</v>
      </c>
      <c r="H156">
        <v>998749.53359999997</v>
      </c>
      <c r="I156">
        <v>0.68842978700000002</v>
      </c>
      <c r="J156">
        <v>2002</v>
      </c>
      <c r="K156">
        <v>2018</v>
      </c>
      <c r="L156">
        <v>0.68842978700000002</v>
      </c>
      <c r="Q156">
        <v>487784</v>
      </c>
      <c r="R156">
        <v>201929</v>
      </c>
      <c r="S156">
        <v>250321</v>
      </c>
      <c r="T156">
        <v>12309</v>
      </c>
      <c r="U156">
        <v>26801</v>
      </c>
      <c r="V156">
        <v>22523</v>
      </c>
      <c r="W156">
        <v>30470</v>
      </c>
      <c r="X156">
        <v>26734</v>
      </c>
      <c r="Y156">
        <v>464286</v>
      </c>
      <c r="Z156">
        <v>13.7</v>
      </c>
      <c r="AA156">
        <v>9.9</v>
      </c>
      <c r="AB156">
        <v>76.400000000000006</v>
      </c>
      <c r="AC156">
        <v>21.3</v>
      </c>
      <c r="AD156">
        <v>62.7</v>
      </c>
      <c r="AE156">
        <v>16</v>
      </c>
      <c r="AF156">
        <v>184622</v>
      </c>
      <c r="AG156">
        <v>9241</v>
      </c>
      <c r="AH156">
        <v>63676</v>
      </c>
      <c r="AI156">
        <v>76695</v>
      </c>
      <c r="AJ156">
        <v>27466</v>
      </c>
      <c r="AK156">
        <v>7544</v>
      </c>
      <c r="AL156">
        <v>5.01</v>
      </c>
      <c r="AM156">
        <v>53378</v>
      </c>
      <c r="AN156">
        <v>68929</v>
      </c>
      <c r="AO156">
        <v>32.1</v>
      </c>
      <c r="AP156">
        <v>48.3</v>
      </c>
      <c r="AQ156">
        <v>19.600000000000001</v>
      </c>
      <c r="AR156">
        <v>8987.67</v>
      </c>
      <c r="AS156">
        <v>214150.08</v>
      </c>
      <c r="AT156">
        <v>223137.75</v>
      </c>
      <c r="AU156">
        <v>4.03</v>
      </c>
      <c r="AV156">
        <v>95.97</v>
      </c>
      <c r="AW156">
        <v>2.46</v>
      </c>
      <c r="AX156">
        <v>4972.8</v>
      </c>
      <c r="AY156">
        <v>16655</v>
      </c>
      <c r="AZ156">
        <v>14.93</v>
      </c>
      <c r="BA156">
        <v>1.02</v>
      </c>
      <c r="BB156">
        <v>2014</v>
      </c>
      <c r="BC156" t="s">
        <v>550</v>
      </c>
      <c r="BD156">
        <v>1</v>
      </c>
      <c r="BE156">
        <v>3</v>
      </c>
      <c r="BF156">
        <v>3122834.9589999998</v>
      </c>
      <c r="BG156">
        <v>27337.02</v>
      </c>
      <c r="BH156">
        <v>22973.46</v>
      </c>
      <c r="BI156">
        <v>31079.4</v>
      </c>
      <c r="BJ156">
        <v>54445.56</v>
      </c>
      <c r="BK156">
        <v>70307.58</v>
      </c>
      <c r="BL156">
        <v>2.5091999999999999</v>
      </c>
      <c r="BM156">
        <v>0</v>
      </c>
      <c r="BN156">
        <v>0</v>
      </c>
      <c r="BO156">
        <v>0</v>
      </c>
      <c r="BR156">
        <v>0</v>
      </c>
      <c r="BT156">
        <v>0</v>
      </c>
      <c r="BU156">
        <v>0</v>
      </c>
      <c r="BV156">
        <v>0</v>
      </c>
      <c r="BW156">
        <v>4</v>
      </c>
      <c r="BX156">
        <v>3</v>
      </c>
      <c r="BY156" t="s">
        <v>206</v>
      </c>
      <c r="BZ156">
        <v>34</v>
      </c>
      <c r="CB156">
        <v>221358</v>
      </c>
      <c r="CC156">
        <v>78.900000000000006</v>
      </c>
      <c r="CD156">
        <v>10.199999999999999</v>
      </c>
      <c r="CE156">
        <v>0.3</v>
      </c>
      <c r="CF156">
        <v>2.1</v>
      </c>
      <c r="CG156">
        <v>0.5</v>
      </c>
      <c r="CH156">
        <v>1.5</v>
      </c>
      <c r="CI156">
        <v>6.4</v>
      </c>
      <c r="CK156">
        <v>0.70219838300000004</v>
      </c>
      <c r="CL156">
        <v>1540.6503270000001</v>
      </c>
      <c r="CM156" t="s">
        <v>177</v>
      </c>
      <c r="CN156">
        <v>34</v>
      </c>
    </row>
    <row r="157" spans="1:92" x14ac:dyDescent="0.2">
      <c r="A157">
        <v>2776</v>
      </c>
      <c r="B157">
        <v>37900</v>
      </c>
      <c r="C157" t="s">
        <v>569</v>
      </c>
      <c r="D157" t="s">
        <v>174</v>
      </c>
      <c r="E157">
        <v>2017</v>
      </c>
      <c r="F157">
        <v>2662549</v>
      </c>
      <c r="G157">
        <v>2009794</v>
      </c>
      <c r="H157">
        <v>1582189</v>
      </c>
      <c r="I157">
        <v>0.594238453</v>
      </c>
      <c r="J157">
        <v>2006</v>
      </c>
      <c r="K157">
        <v>2018</v>
      </c>
      <c r="L157">
        <v>0.594238453</v>
      </c>
      <c r="Q157">
        <v>373637</v>
      </c>
      <c r="R157">
        <v>292982</v>
      </c>
      <c r="S157">
        <v>62448</v>
      </c>
      <c r="T157">
        <v>2373</v>
      </c>
      <c r="U157">
        <v>31086</v>
      </c>
      <c r="V157">
        <v>31382</v>
      </c>
      <c r="W157">
        <v>29739</v>
      </c>
      <c r="X157">
        <v>21545</v>
      </c>
      <c r="Y157">
        <v>364364</v>
      </c>
      <c r="Z157">
        <v>11.5</v>
      </c>
      <c r="AA157">
        <v>7.6</v>
      </c>
      <c r="AB157">
        <v>80.8</v>
      </c>
      <c r="AC157">
        <v>23.2</v>
      </c>
      <c r="AD157">
        <v>59.2</v>
      </c>
      <c r="AE157">
        <v>17.600000000000001</v>
      </c>
      <c r="AF157">
        <v>147367</v>
      </c>
      <c r="AG157">
        <v>11255</v>
      </c>
      <c r="AH157">
        <v>48123</v>
      </c>
      <c r="AI157">
        <v>58630</v>
      </c>
      <c r="AJ157">
        <v>20203</v>
      </c>
      <c r="AK157">
        <v>9156</v>
      </c>
      <c r="AL157">
        <v>7.64</v>
      </c>
      <c r="AM157">
        <v>57453</v>
      </c>
      <c r="AN157">
        <v>80337</v>
      </c>
      <c r="AO157">
        <v>29</v>
      </c>
      <c r="AP157">
        <v>44.8</v>
      </c>
      <c r="AQ157">
        <v>26.2</v>
      </c>
      <c r="AR157">
        <v>9590.75</v>
      </c>
      <c r="AS157">
        <v>167153.42000000001</v>
      </c>
      <c r="AT157">
        <v>176744.17</v>
      </c>
      <c r="AU157">
        <v>5.43</v>
      </c>
      <c r="AV157">
        <v>94.57</v>
      </c>
      <c r="AW157">
        <v>2.41</v>
      </c>
      <c r="AX157">
        <v>4313.6000000000004</v>
      </c>
      <c r="AY157">
        <v>34430</v>
      </c>
      <c r="AZ157">
        <v>18.2</v>
      </c>
      <c r="BA157">
        <v>1.02</v>
      </c>
      <c r="BB157">
        <v>2015</v>
      </c>
      <c r="BC157" t="s">
        <v>570</v>
      </c>
      <c r="BD157">
        <v>1</v>
      </c>
      <c r="BE157">
        <v>2</v>
      </c>
      <c r="BF157">
        <v>4841498.34</v>
      </c>
      <c r="BG157">
        <v>31707.72</v>
      </c>
      <c r="BH157">
        <v>32009.64</v>
      </c>
      <c r="BI157">
        <v>30333.78</v>
      </c>
      <c r="BJ157">
        <v>58602.06</v>
      </c>
      <c r="BK157">
        <v>81943.740000000005</v>
      </c>
      <c r="BL157">
        <v>2.4582000000000002</v>
      </c>
      <c r="BM157">
        <v>6</v>
      </c>
      <c r="BN157">
        <v>0</v>
      </c>
      <c r="BO157">
        <v>0</v>
      </c>
      <c r="BP157">
        <v>2017</v>
      </c>
      <c r="BR157">
        <v>1</v>
      </c>
      <c r="BS157" t="s">
        <v>571</v>
      </c>
      <c r="BT157">
        <v>0</v>
      </c>
      <c r="BU157">
        <v>0</v>
      </c>
      <c r="BV157">
        <v>0</v>
      </c>
      <c r="BW157">
        <v>7</v>
      </c>
      <c r="BX157">
        <v>3</v>
      </c>
      <c r="BY157" t="s">
        <v>229</v>
      </c>
      <c r="BZ157">
        <v>33</v>
      </c>
      <c r="CB157">
        <v>165414</v>
      </c>
      <c r="CC157">
        <v>85.8</v>
      </c>
      <c r="CD157">
        <v>5.9</v>
      </c>
      <c r="CE157">
        <v>1.1000000000000001</v>
      </c>
      <c r="CF157">
        <v>2.6</v>
      </c>
      <c r="CG157">
        <v>0.4</v>
      </c>
      <c r="CH157">
        <v>0.9</v>
      </c>
      <c r="CI157">
        <v>3.3</v>
      </c>
      <c r="CK157">
        <v>0.60612322299999999</v>
      </c>
      <c r="CL157">
        <v>1539.3334219999999</v>
      </c>
      <c r="CM157" t="s">
        <v>177</v>
      </c>
      <c r="CN157">
        <v>33</v>
      </c>
    </row>
    <row r="158" spans="1:92" x14ac:dyDescent="0.2">
      <c r="A158">
        <v>2793</v>
      </c>
      <c r="B158">
        <v>37980</v>
      </c>
      <c r="C158" t="s">
        <v>572</v>
      </c>
      <c r="D158" t="s">
        <v>174</v>
      </c>
      <c r="E158">
        <v>2017</v>
      </c>
      <c r="F158">
        <v>176206175.30000001</v>
      </c>
      <c r="G158">
        <v>48806551.240000002</v>
      </c>
      <c r="H158">
        <v>184856055.30000001</v>
      </c>
      <c r="I158">
        <v>1.04908954</v>
      </c>
      <c r="J158">
        <v>2002</v>
      </c>
      <c r="K158">
        <v>2018</v>
      </c>
      <c r="L158">
        <v>1.04908954</v>
      </c>
      <c r="Q158">
        <v>6096120</v>
      </c>
      <c r="R158">
        <v>3788694</v>
      </c>
      <c r="S158">
        <v>1504177</v>
      </c>
      <c r="T158">
        <v>126945</v>
      </c>
      <c r="U158">
        <v>34131</v>
      </c>
      <c r="V158">
        <v>32334</v>
      </c>
      <c r="W158">
        <v>40298</v>
      </c>
      <c r="X158">
        <v>24271</v>
      </c>
      <c r="Y158">
        <v>5945354</v>
      </c>
      <c r="Z158">
        <v>12.8</v>
      </c>
      <c r="AA158">
        <v>6.3</v>
      </c>
      <c r="AB158">
        <v>80.900000000000006</v>
      </c>
      <c r="AC158">
        <v>21.8</v>
      </c>
      <c r="AD158">
        <v>62.6</v>
      </c>
      <c r="AE158">
        <v>15.6</v>
      </c>
      <c r="AF158">
        <v>2282935</v>
      </c>
      <c r="AG158">
        <v>310303</v>
      </c>
      <c r="AH158">
        <v>787513</v>
      </c>
      <c r="AI158">
        <v>791858</v>
      </c>
      <c r="AJ158">
        <v>279326</v>
      </c>
      <c r="AK158">
        <v>113935</v>
      </c>
      <c r="AL158">
        <v>13.59</v>
      </c>
      <c r="AM158">
        <v>68572</v>
      </c>
      <c r="AN158">
        <v>95595</v>
      </c>
      <c r="AO158">
        <v>27.9</v>
      </c>
      <c r="AP158">
        <v>37.9</v>
      </c>
      <c r="AQ158">
        <v>34.200000000000003</v>
      </c>
      <c r="AR158">
        <v>146748.92000000001</v>
      </c>
      <c r="AS158">
        <v>2945307.83</v>
      </c>
      <c r="AT158">
        <v>3092056.75</v>
      </c>
      <c r="AU158">
        <v>4.75</v>
      </c>
      <c r="AV158">
        <v>95.25</v>
      </c>
      <c r="AW158">
        <v>2.64</v>
      </c>
      <c r="AX158">
        <v>166681.60000000001</v>
      </c>
      <c r="AY158">
        <v>2526376</v>
      </c>
      <c r="AZ158">
        <v>10.43</v>
      </c>
      <c r="BA158">
        <v>1.02</v>
      </c>
      <c r="BB158">
        <v>2012</v>
      </c>
      <c r="BC158" t="s">
        <v>573</v>
      </c>
      <c r="BD158">
        <v>1</v>
      </c>
      <c r="BE158">
        <v>5</v>
      </c>
      <c r="BF158">
        <v>1472504239</v>
      </c>
      <c r="BG158">
        <v>34813.620000000003</v>
      </c>
      <c r="BH158">
        <v>32980.68</v>
      </c>
      <c r="BI158">
        <v>41103.96</v>
      </c>
      <c r="BJ158">
        <v>69943.44</v>
      </c>
      <c r="BK158">
        <v>97506.9</v>
      </c>
      <c r="BL158">
        <v>2.6928000000000001</v>
      </c>
      <c r="BM158">
        <v>122</v>
      </c>
      <c r="BN158">
        <v>0</v>
      </c>
      <c r="BO158">
        <v>0</v>
      </c>
      <c r="BP158">
        <v>2015</v>
      </c>
      <c r="BR158">
        <v>1</v>
      </c>
      <c r="BS158" t="s">
        <v>574</v>
      </c>
      <c r="BT158">
        <v>0</v>
      </c>
      <c r="BU158">
        <v>0</v>
      </c>
      <c r="BV158">
        <v>0</v>
      </c>
      <c r="BW158">
        <v>8</v>
      </c>
      <c r="BX158">
        <v>5</v>
      </c>
      <c r="BY158" t="s">
        <v>255</v>
      </c>
      <c r="BZ158">
        <v>10</v>
      </c>
      <c r="CB158">
        <v>2915178</v>
      </c>
      <c r="CC158">
        <v>73.099999999999994</v>
      </c>
      <c r="CD158">
        <v>7.3</v>
      </c>
      <c r="CE158">
        <v>9</v>
      </c>
      <c r="CF158">
        <v>3.6</v>
      </c>
      <c r="CG158">
        <v>0.8</v>
      </c>
      <c r="CH158">
        <v>1</v>
      </c>
      <c r="CI158">
        <v>5.3</v>
      </c>
      <c r="CK158">
        <v>1.07007133</v>
      </c>
      <c r="CL158">
        <v>8046.3044369999998</v>
      </c>
      <c r="CM158" t="s">
        <v>177</v>
      </c>
      <c r="CN158">
        <v>11</v>
      </c>
    </row>
    <row r="159" spans="1:92" x14ac:dyDescent="0.2">
      <c r="A159">
        <v>2827</v>
      </c>
      <c r="B159">
        <v>38060</v>
      </c>
      <c r="C159" t="s">
        <v>575</v>
      </c>
      <c r="D159" t="s">
        <v>174</v>
      </c>
      <c r="E159">
        <v>2017</v>
      </c>
      <c r="F159">
        <v>53253258</v>
      </c>
      <c r="G159">
        <v>33119193</v>
      </c>
      <c r="H159">
        <v>38096168</v>
      </c>
      <c r="I159">
        <v>0.71537722599999998</v>
      </c>
      <c r="J159">
        <v>2002</v>
      </c>
      <c r="K159">
        <v>2018</v>
      </c>
      <c r="L159">
        <v>0.71537722599999998</v>
      </c>
      <c r="Q159">
        <v>4737270</v>
      </c>
      <c r="R159">
        <v>1833898</v>
      </c>
      <c r="S159">
        <v>2161541</v>
      </c>
      <c r="T159">
        <v>68501</v>
      </c>
      <c r="U159">
        <v>31160</v>
      </c>
      <c r="V159">
        <v>26729</v>
      </c>
      <c r="W159">
        <v>35538</v>
      </c>
      <c r="X159">
        <v>32056</v>
      </c>
      <c r="Y159">
        <v>4652439</v>
      </c>
      <c r="Z159">
        <v>13.3</v>
      </c>
      <c r="AA159">
        <v>9</v>
      </c>
      <c r="AB159">
        <v>77.7</v>
      </c>
      <c r="AC159">
        <v>24.1</v>
      </c>
      <c r="AD159">
        <v>60.6</v>
      </c>
      <c r="AE159">
        <v>15.3</v>
      </c>
      <c r="AF159">
        <v>1675676</v>
      </c>
      <c r="AG159">
        <v>90460</v>
      </c>
      <c r="AH159">
        <v>609596</v>
      </c>
      <c r="AI159">
        <v>639841</v>
      </c>
      <c r="AJ159">
        <v>234163</v>
      </c>
      <c r="AK159">
        <v>101616</v>
      </c>
      <c r="AL159">
        <v>5.4</v>
      </c>
      <c r="AM159">
        <v>61506</v>
      </c>
      <c r="AN159">
        <v>83688</v>
      </c>
      <c r="AO159">
        <v>26.8</v>
      </c>
      <c r="AP159">
        <v>45.7</v>
      </c>
      <c r="AQ159">
        <v>27.5</v>
      </c>
      <c r="AR159">
        <v>97574.75</v>
      </c>
      <c r="AS159">
        <v>2206217.83</v>
      </c>
      <c r="AT159">
        <v>2303792.58</v>
      </c>
      <c r="AU159">
        <v>4.24</v>
      </c>
      <c r="AV159">
        <v>95.76</v>
      </c>
      <c r="AW159">
        <v>2.95</v>
      </c>
      <c r="AX159">
        <v>161420.79999999999</v>
      </c>
      <c r="AY159">
        <v>1655564</v>
      </c>
      <c r="AZ159">
        <v>12.36</v>
      </c>
      <c r="BA159">
        <v>1.02</v>
      </c>
      <c r="BB159">
        <v>2012</v>
      </c>
      <c r="BC159" t="s">
        <v>576</v>
      </c>
      <c r="BD159">
        <v>1</v>
      </c>
      <c r="BE159">
        <v>5</v>
      </c>
      <c r="BF159">
        <v>127851671.5</v>
      </c>
      <c r="BG159">
        <v>31783.200000000001</v>
      </c>
      <c r="BH159">
        <v>27263.58</v>
      </c>
      <c r="BI159">
        <v>36248.76</v>
      </c>
      <c r="BJ159">
        <v>62736.12</v>
      </c>
      <c r="BK159">
        <v>85361.76</v>
      </c>
      <c r="BL159">
        <v>3.0089999999999999</v>
      </c>
      <c r="BM159">
        <v>113</v>
      </c>
      <c r="BN159">
        <v>6</v>
      </c>
      <c r="BO159">
        <v>0</v>
      </c>
      <c r="BP159">
        <v>2014</v>
      </c>
      <c r="BR159">
        <v>1</v>
      </c>
      <c r="BS159" t="s">
        <v>577</v>
      </c>
      <c r="BT159">
        <v>0</v>
      </c>
      <c r="BU159">
        <v>0</v>
      </c>
      <c r="BV159">
        <v>0</v>
      </c>
      <c r="BW159">
        <v>9</v>
      </c>
      <c r="BX159">
        <v>4</v>
      </c>
      <c r="BY159" t="s">
        <v>212</v>
      </c>
      <c r="BZ159">
        <v>10</v>
      </c>
      <c r="CB159">
        <v>2182537</v>
      </c>
      <c r="CC159">
        <v>76.2</v>
      </c>
      <c r="CD159">
        <v>11.3</v>
      </c>
      <c r="CE159">
        <v>1.8</v>
      </c>
      <c r="CF159">
        <v>1.6</v>
      </c>
      <c r="CG159">
        <v>0.7</v>
      </c>
      <c r="CH159">
        <v>1.6</v>
      </c>
      <c r="CI159">
        <v>6.8</v>
      </c>
      <c r="CK159">
        <v>0.72968477099999995</v>
      </c>
      <c r="CL159">
        <v>4772.5498289999996</v>
      </c>
      <c r="CM159" t="s">
        <v>177</v>
      </c>
      <c r="CN159">
        <v>14</v>
      </c>
    </row>
    <row r="160" spans="1:92" x14ac:dyDescent="0.2">
      <c r="A160">
        <v>2854</v>
      </c>
      <c r="B160">
        <v>38300</v>
      </c>
      <c r="C160" t="s">
        <v>578</v>
      </c>
      <c r="D160" t="s">
        <v>174</v>
      </c>
      <c r="E160">
        <v>2017</v>
      </c>
      <c r="F160">
        <v>54027880</v>
      </c>
      <c r="G160">
        <v>23305490</v>
      </c>
      <c r="H160">
        <v>81048459</v>
      </c>
      <c r="I160">
        <v>1.500122881</v>
      </c>
      <c r="J160">
        <v>2002</v>
      </c>
      <c r="K160">
        <v>2018</v>
      </c>
      <c r="L160">
        <v>1.500122881</v>
      </c>
      <c r="Q160">
        <v>2333367</v>
      </c>
      <c r="R160">
        <v>1877301</v>
      </c>
      <c r="S160">
        <v>348361</v>
      </c>
      <c r="T160">
        <v>19101</v>
      </c>
      <c r="U160">
        <v>30986</v>
      </c>
      <c r="V160">
        <v>30518</v>
      </c>
      <c r="W160">
        <v>33792</v>
      </c>
      <c r="X160">
        <v>28486</v>
      </c>
      <c r="Y160">
        <v>2274436</v>
      </c>
      <c r="Z160">
        <v>11</v>
      </c>
      <c r="AA160">
        <v>7.6</v>
      </c>
      <c r="AB160">
        <v>81.400000000000006</v>
      </c>
      <c r="AC160">
        <v>19</v>
      </c>
      <c r="AD160">
        <v>61.4</v>
      </c>
      <c r="AE160">
        <v>19.600000000000001</v>
      </c>
      <c r="AF160">
        <v>996798</v>
      </c>
      <c r="AG160">
        <v>99517</v>
      </c>
      <c r="AH160">
        <v>354516</v>
      </c>
      <c r="AI160">
        <v>373843</v>
      </c>
      <c r="AJ160">
        <v>122125</v>
      </c>
      <c r="AK160">
        <v>46797</v>
      </c>
      <c r="AL160">
        <v>9.98</v>
      </c>
      <c r="AM160">
        <v>58521</v>
      </c>
      <c r="AN160">
        <v>80012</v>
      </c>
      <c r="AO160">
        <v>31</v>
      </c>
      <c r="AP160">
        <v>43.1</v>
      </c>
      <c r="AQ160">
        <v>25.9</v>
      </c>
      <c r="AR160">
        <v>60969.83</v>
      </c>
      <c r="AS160">
        <v>1146982.92</v>
      </c>
      <c r="AT160">
        <v>1207952.75</v>
      </c>
      <c r="AU160">
        <v>5.05</v>
      </c>
      <c r="AV160">
        <v>94.95</v>
      </c>
      <c r="AW160">
        <v>2.64</v>
      </c>
      <c r="AX160">
        <v>46720</v>
      </c>
      <c r="AY160">
        <v>473742</v>
      </c>
      <c r="AZ160">
        <v>13.56</v>
      </c>
      <c r="BA160">
        <v>1.02</v>
      </c>
      <c r="BB160">
        <v>2014</v>
      </c>
      <c r="BC160" t="s">
        <v>579</v>
      </c>
      <c r="BD160">
        <v>1</v>
      </c>
      <c r="BE160">
        <v>3</v>
      </c>
      <c r="BF160">
        <v>413296025.60000002</v>
      </c>
      <c r="BG160">
        <v>31605.72</v>
      </c>
      <c r="BH160">
        <v>31128.36</v>
      </c>
      <c r="BI160">
        <v>34467.839999999997</v>
      </c>
      <c r="BJ160">
        <v>59691.42</v>
      </c>
      <c r="BK160">
        <v>81612.240000000005</v>
      </c>
      <c r="BL160">
        <v>2.6928000000000001</v>
      </c>
      <c r="BM160">
        <v>50</v>
      </c>
      <c r="BN160">
        <v>0</v>
      </c>
      <c r="BO160">
        <v>0</v>
      </c>
      <c r="BP160">
        <v>2015</v>
      </c>
      <c r="BR160">
        <v>1</v>
      </c>
      <c r="BS160" t="s">
        <v>580</v>
      </c>
      <c r="BT160">
        <v>0</v>
      </c>
      <c r="BU160">
        <v>0</v>
      </c>
      <c r="BV160">
        <v>0</v>
      </c>
      <c r="BW160">
        <v>6</v>
      </c>
      <c r="BX160">
        <v>4</v>
      </c>
      <c r="BY160" t="s">
        <v>212</v>
      </c>
      <c r="BZ160">
        <v>10</v>
      </c>
      <c r="CB160">
        <v>1138591</v>
      </c>
      <c r="CC160">
        <v>77.2</v>
      </c>
      <c r="CD160">
        <v>7.9</v>
      </c>
      <c r="CE160">
        <v>5.7</v>
      </c>
      <c r="CF160">
        <v>3.3</v>
      </c>
      <c r="CG160">
        <v>0.3</v>
      </c>
      <c r="CH160">
        <v>0.7</v>
      </c>
      <c r="CI160">
        <v>4.9000000000000004</v>
      </c>
      <c r="CK160">
        <v>1.530125339</v>
      </c>
      <c r="CL160">
        <v>2955.125689</v>
      </c>
      <c r="CM160" t="s">
        <v>177</v>
      </c>
      <c r="CN160">
        <v>14</v>
      </c>
    </row>
    <row r="161" spans="1:92" x14ac:dyDescent="0.2">
      <c r="A161">
        <v>2886</v>
      </c>
      <c r="B161">
        <v>38340</v>
      </c>
      <c r="C161" t="s">
        <v>581</v>
      </c>
      <c r="D161" t="s">
        <v>174</v>
      </c>
      <c r="E161">
        <v>2017</v>
      </c>
      <c r="F161">
        <v>543091</v>
      </c>
      <c r="G161">
        <v>977478</v>
      </c>
      <c r="H161">
        <v>701078</v>
      </c>
      <c r="I161">
        <v>1.290903366</v>
      </c>
      <c r="J161">
        <v>2004</v>
      </c>
      <c r="K161">
        <v>2018</v>
      </c>
      <c r="L161">
        <v>1.290903366</v>
      </c>
      <c r="Q161">
        <v>126313</v>
      </c>
      <c r="R161">
        <v>78971</v>
      </c>
      <c r="S161">
        <v>36061</v>
      </c>
      <c r="T161">
        <v>2640</v>
      </c>
      <c r="U161">
        <v>30294</v>
      </c>
      <c r="V161">
        <v>28661</v>
      </c>
      <c r="W161">
        <v>35187</v>
      </c>
      <c r="X161">
        <v>32137</v>
      </c>
      <c r="Y161">
        <v>119910</v>
      </c>
      <c r="Z161">
        <v>9</v>
      </c>
      <c r="AA161">
        <v>8</v>
      </c>
      <c r="AB161">
        <v>82.9</v>
      </c>
      <c r="AC161">
        <v>17.100000000000001</v>
      </c>
      <c r="AD161">
        <v>60.4</v>
      </c>
      <c r="AE161">
        <v>22.5</v>
      </c>
      <c r="AF161">
        <v>54193</v>
      </c>
      <c r="AG161">
        <v>5430</v>
      </c>
      <c r="AH161">
        <v>21273</v>
      </c>
      <c r="AI161">
        <v>20350</v>
      </c>
      <c r="AJ161">
        <v>4959</v>
      </c>
      <c r="AK161">
        <v>2181</v>
      </c>
      <c r="AL161">
        <v>10.02</v>
      </c>
      <c r="AM161">
        <v>57054</v>
      </c>
      <c r="AN161">
        <v>78821</v>
      </c>
      <c r="AO161">
        <v>31.5</v>
      </c>
      <c r="AP161">
        <v>40.700000000000003</v>
      </c>
      <c r="AQ161">
        <v>27.8</v>
      </c>
      <c r="AR161">
        <v>2826</v>
      </c>
      <c r="AS161">
        <v>62326.5</v>
      </c>
      <c r="AT161">
        <v>65152.5</v>
      </c>
      <c r="AU161">
        <v>4.34</v>
      </c>
      <c r="AV161">
        <v>95.66</v>
      </c>
      <c r="AW161">
        <v>2.5299999999999998</v>
      </c>
      <c r="AZ161">
        <v>17.239999999999998</v>
      </c>
      <c r="BA161">
        <v>1.02</v>
      </c>
      <c r="BB161">
        <v>2017</v>
      </c>
      <c r="BC161" t="s">
        <v>582</v>
      </c>
      <c r="BD161">
        <v>1</v>
      </c>
      <c r="BE161">
        <v>0</v>
      </c>
      <c r="BF161">
        <v>2145298.6800000002</v>
      </c>
      <c r="BG161">
        <v>30899.88</v>
      </c>
      <c r="BH161">
        <v>29234.22</v>
      </c>
      <c r="BI161">
        <v>35890.74</v>
      </c>
      <c r="BJ161">
        <v>58195.08</v>
      </c>
      <c r="BK161">
        <v>80397.42</v>
      </c>
      <c r="BL161">
        <v>2.5806</v>
      </c>
      <c r="BM161">
        <v>0</v>
      </c>
      <c r="BN161">
        <v>0</v>
      </c>
      <c r="BO161">
        <v>0</v>
      </c>
      <c r="BR161">
        <v>0</v>
      </c>
      <c r="BT161">
        <v>0</v>
      </c>
      <c r="BU161">
        <v>0</v>
      </c>
      <c r="BV161">
        <v>0</v>
      </c>
      <c r="BW161">
        <v>1</v>
      </c>
      <c r="BX161">
        <v>1</v>
      </c>
      <c r="BY161" t="s">
        <v>176</v>
      </c>
      <c r="BZ161">
        <v>34</v>
      </c>
      <c r="CB161">
        <v>61768</v>
      </c>
      <c r="CC161">
        <v>79.7</v>
      </c>
      <c r="CD161">
        <v>6.5</v>
      </c>
      <c r="CE161">
        <v>1.6</v>
      </c>
      <c r="CF161">
        <v>5.6</v>
      </c>
      <c r="CG161">
        <v>1.2</v>
      </c>
      <c r="CH161">
        <v>0.4</v>
      </c>
      <c r="CI161">
        <v>4.9000000000000004</v>
      </c>
      <c r="CK161">
        <v>1.3167214330000001</v>
      </c>
      <c r="CL161">
        <v>1159.5405760000001</v>
      </c>
      <c r="CM161" t="s">
        <v>177</v>
      </c>
      <c r="CN161">
        <v>34</v>
      </c>
    </row>
    <row r="162" spans="1:92" x14ac:dyDescent="0.2">
      <c r="A162">
        <v>2966</v>
      </c>
      <c r="B162">
        <v>38940</v>
      </c>
      <c r="C162" t="s">
        <v>588</v>
      </c>
      <c r="D162" t="s">
        <v>174</v>
      </c>
      <c r="E162">
        <v>2017</v>
      </c>
      <c r="F162">
        <v>277513</v>
      </c>
      <c r="G162">
        <v>498905</v>
      </c>
      <c r="H162">
        <v>232205</v>
      </c>
      <c r="I162">
        <v>0.83673557600000004</v>
      </c>
      <c r="J162">
        <v>2002</v>
      </c>
      <c r="K162">
        <v>2018</v>
      </c>
      <c r="L162">
        <v>0.83673557600000004</v>
      </c>
      <c r="Q162">
        <v>473429</v>
      </c>
      <c r="R162">
        <v>158493</v>
      </c>
      <c r="S162">
        <v>238702</v>
      </c>
      <c r="T162">
        <v>8994</v>
      </c>
      <c r="U162">
        <v>25535</v>
      </c>
      <c r="V162">
        <v>22003</v>
      </c>
      <c r="W162">
        <v>28113</v>
      </c>
      <c r="X162">
        <v>13877</v>
      </c>
      <c r="Y162">
        <v>467756</v>
      </c>
      <c r="Z162">
        <v>11.4</v>
      </c>
      <c r="AA162">
        <v>11.1</v>
      </c>
      <c r="AB162">
        <v>77.400000000000006</v>
      </c>
      <c r="AC162">
        <v>18.899999999999999</v>
      </c>
      <c r="AD162">
        <v>55.1</v>
      </c>
      <c r="AE162">
        <v>26</v>
      </c>
      <c r="AF162">
        <v>176539</v>
      </c>
      <c r="AG162">
        <v>8311</v>
      </c>
      <c r="AH162">
        <v>73005</v>
      </c>
      <c r="AI162">
        <v>68284</v>
      </c>
      <c r="AJ162">
        <v>19620</v>
      </c>
      <c r="AK162">
        <v>7319</v>
      </c>
      <c r="AL162">
        <v>4.71</v>
      </c>
      <c r="AM162">
        <v>51392</v>
      </c>
      <c r="AN162">
        <v>76888</v>
      </c>
      <c r="AO162">
        <v>32.799999999999997</v>
      </c>
      <c r="AP162">
        <v>46</v>
      </c>
      <c r="AQ162">
        <v>21.2</v>
      </c>
      <c r="AR162">
        <v>9979.42</v>
      </c>
      <c r="AS162">
        <v>200457.83</v>
      </c>
      <c r="AT162">
        <v>210437.25</v>
      </c>
      <c r="AU162">
        <v>4.74</v>
      </c>
      <c r="AV162">
        <v>95.26</v>
      </c>
      <c r="AW162">
        <v>2.46</v>
      </c>
      <c r="AX162">
        <v>2035.2</v>
      </c>
      <c r="AY162">
        <v>10965</v>
      </c>
      <c r="AZ162">
        <v>17.29</v>
      </c>
      <c r="BA162">
        <v>1.02</v>
      </c>
      <c r="BB162">
        <v>2016</v>
      </c>
      <c r="BC162" t="s">
        <v>205</v>
      </c>
      <c r="BD162">
        <v>1</v>
      </c>
      <c r="BE162">
        <v>1</v>
      </c>
      <c r="BF162">
        <v>647243.04</v>
      </c>
      <c r="BG162">
        <v>26045.7</v>
      </c>
      <c r="BH162">
        <v>22443.06</v>
      </c>
      <c r="BI162">
        <v>28675.26</v>
      </c>
      <c r="BJ162">
        <v>52419.839999999997</v>
      </c>
      <c r="BK162">
        <v>78425.759999999995</v>
      </c>
      <c r="BL162">
        <v>2.5091999999999999</v>
      </c>
      <c r="BM162">
        <v>0</v>
      </c>
      <c r="BN162">
        <v>0</v>
      </c>
      <c r="BO162">
        <v>0</v>
      </c>
      <c r="BP162">
        <v>2018</v>
      </c>
      <c r="BR162">
        <v>0</v>
      </c>
      <c r="BS162" t="s">
        <v>589</v>
      </c>
      <c r="BT162">
        <v>0</v>
      </c>
      <c r="BU162">
        <v>0</v>
      </c>
      <c r="BV162">
        <v>0</v>
      </c>
      <c r="BW162">
        <v>4</v>
      </c>
      <c r="BX162">
        <v>3</v>
      </c>
      <c r="BY162" t="s">
        <v>206</v>
      </c>
      <c r="BZ162">
        <v>32</v>
      </c>
      <c r="CB162">
        <v>194466</v>
      </c>
      <c r="CC162">
        <v>79.3</v>
      </c>
      <c r="CD162">
        <v>11.2</v>
      </c>
      <c r="CE162">
        <v>0.3</v>
      </c>
      <c r="CF162">
        <v>1.8</v>
      </c>
      <c r="CG162">
        <v>0.7</v>
      </c>
      <c r="CH162">
        <v>1.4</v>
      </c>
      <c r="CI162">
        <v>5.2</v>
      </c>
      <c r="CK162">
        <v>0.85347028800000002</v>
      </c>
      <c r="CL162">
        <v>2076.3102370000001</v>
      </c>
      <c r="CM162" t="s">
        <v>177</v>
      </c>
      <c r="CN162">
        <v>32</v>
      </c>
    </row>
    <row r="163" spans="1:92" x14ac:dyDescent="0.2">
      <c r="A163">
        <v>2903</v>
      </c>
      <c r="B163">
        <v>38860</v>
      </c>
      <c r="C163" t="s">
        <v>583</v>
      </c>
      <c r="D163" t="s">
        <v>174</v>
      </c>
      <c r="E163">
        <v>2017</v>
      </c>
      <c r="F163">
        <v>1850686</v>
      </c>
      <c r="G163">
        <v>1025084</v>
      </c>
      <c r="H163">
        <v>1942610</v>
      </c>
      <c r="I163">
        <v>1.04967023</v>
      </c>
      <c r="J163">
        <v>2002</v>
      </c>
      <c r="K163">
        <v>2018</v>
      </c>
      <c r="L163">
        <v>1.04967023</v>
      </c>
      <c r="Q163">
        <v>532083</v>
      </c>
      <c r="R163">
        <v>295415</v>
      </c>
      <c r="S163">
        <v>205631</v>
      </c>
      <c r="T163">
        <v>6680</v>
      </c>
      <c r="U163">
        <v>33265</v>
      </c>
      <c r="V163">
        <v>30879</v>
      </c>
      <c r="W163">
        <v>37383</v>
      </c>
      <c r="X163">
        <v>46428</v>
      </c>
      <c r="Y163">
        <v>520989</v>
      </c>
      <c r="Z163">
        <v>7.8</v>
      </c>
      <c r="AA163">
        <v>6.1</v>
      </c>
      <c r="AB163">
        <v>86.1</v>
      </c>
      <c r="AC163">
        <v>18.899999999999999</v>
      </c>
      <c r="AD163">
        <v>62.1</v>
      </c>
      <c r="AE163">
        <v>19</v>
      </c>
      <c r="AF163">
        <v>216114</v>
      </c>
      <c r="AG163">
        <v>11878</v>
      </c>
      <c r="AH163">
        <v>74230</v>
      </c>
      <c r="AI163">
        <v>87952</v>
      </c>
      <c r="AJ163">
        <v>29264</v>
      </c>
      <c r="AK163">
        <v>12790</v>
      </c>
      <c r="AL163">
        <v>5.5</v>
      </c>
      <c r="AM163">
        <v>68570</v>
      </c>
      <c r="AN163">
        <v>87700</v>
      </c>
      <c r="AO163">
        <v>24.4</v>
      </c>
      <c r="AP163">
        <v>45.4</v>
      </c>
      <c r="AQ163">
        <v>30.2</v>
      </c>
      <c r="AR163">
        <v>8029</v>
      </c>
      <c r="AS163">
        <v>290126.58</v>
      </c>
      <c r="AT163">
        <v>298155.58</v>
      </c>
      <c r="AU163">
        <v>2.7</v>
      </c>
      <c r="AV163">
        <v>97.3</v>
      </c>
      <c r="AW163">
        <v>2.5299999999999998</v>
      </c>
      <c r="AX163">
        <v>4006.4</v>
      </c>
      <c r="AY163">
        <v>40641</v>
      </c>
      <c r="AZ163">
        <v>12.48</v>
      </c>
      <c r="BA163">
        <v>1.02</v>
      </c>
      <c r="BB163">
        <v>2014</v>
      </c>
      <c r="BC163" t="s">
        <v>584</v>
      </c>
      <c r="BD163">
        <v>1</v>
      </c>
      <c r="BE163">
        <v>3</v>
      </c>
      <c r="BF163">
        <v>3962924.4</v>
      </c>
      <c r="BG163">
        <v>33930.300000000003</v>
      </c>
      <c r="BH163">
        <v>31496.58</v>
      </c>
      <c r="BI163">
        <v>38130.660000000003</v>
      </c>
      <c r="BJ163">
        <v>69941.399999999994</v>
      </c>
      <c r="BK163">
        <v>89454</v>
      </c>
      <c r="BL163">
        <v>2.5806</v>
      </c>
      <c r="BM163">
        <v>0</v>
      </c>
      <c r="BN163">
        <v>0</v>
      </c>
      <c r="BO163">
        <v>0</v>
      </c>
      <c r="BR163">
        <v>0</v>
      </c>
      <c r="BT163">
        <v>0</v>
      </c>
      <c r="BU163">
        <v>0</v>
      </c>
      <c r="BV163">
        <v>0</v>
      </c>
      <c r="BW163">
        <v>4</v>
      </c>
      <c r="BX163">
        <v>3</v>
      </c>
      <c r="BY163" t="s">
        <v>206</v>
      </c>
      <c r="BZ163">
        <v>23</v>
      </c>
      <c r="CB163">
        <v>287570</v>
      </c>
      <c r="CC163">
        <v>78.099999999999994</v>
      </c>
      <c r="CD163">
        <v>8.4</v>
      </c>
      <c r="CE163">
        <v>0.8</v>
      </c>
      <c r="CF163">
        <v>4.3</v>
      </c>
      <c r="CG163">
        <v>0.7</v>
      </c>
      <c r="CH163">
        <v>1</v>
      </c>
      <c r="CI163">
        <v>6.7</v>
      </c>
      <c r="CK163">
        <v>1.0706636350000001</v>
      </c>
      <c r="CL163">
        <v>1523.5202180000001</v>
      </c>
      <c r="CM163" t="s">
        <v>177</v>
      </c>
      <c r="CN163">
        <v>23</v>
      </c>
    </row>
    <row r="164" spans="1:92" x14ac:dyDescent="0.2">
      <c r="A164">
        <v>2932</v>
      </c>
      <c r="B164">
        <v>38900</v>
      </c>
      <c r="C164" t="s">
        <v>585</v>
      </c>
      <c r="D164" t="s">
        <v>174</v>
      </c>
      <c r="E164">
        <v>2017</v>
      </c>
      <c r="F164">
        <v>63132816.090000004</v>
      </c>
      <c r="G164">
        <v>25001216.629999999</v>
      </c>
      <c r="H164">
        <v>71742958.989999995</v>
      </c>
      <c r="I164">
        <v>1.1363814169999999</v>
      </c>
      <c r="J164">
        <v>2002</v>
      </c>
      <c r="K164">
        <v>2018</v>
      </c>
      <c r="L164">
        <v>1.1363814169999999</v>
      </c>
      <c r="Q164">
        <v>2451560</v>
      </c>
      <c r="R164">
        <v>1052522</v>
      </c>
      <c r="S164">
        <v>1057515</v>
      </c>
      <c r="T164">
        <v>35386</v>
      </c>
      <c r="U164">
        <v>34781</v>
      </c>
      <c r="V164">
        <v>32023</v>
      </c>
      <c r="W164">
        <v>38326</v>
      </c>
      <c r="X164">
        <v>32879</v>
      </c>
      <c r="Y164">
        <v>2416359</v>
      </c>
      <c r="Z164">
        <v>10.9</v>
      </c>
      <c r="AA164">
        <v>6.8</v>
      </c>
      <c r="AB164">
        <v>82.3</v>
      </c>
      <c r="AC164">
        <v>21.7</v>
      </c>
      <c r="AD164">
        <v>63.7</v>
      </c>
      <c r="AE164">
        <v>14.6</v>
      </c>
      <c r="AF164">
        <v>935722</v>
      </c>
      <c r="AG164">
        <v>71442</v>
      </c>
      <c r="AH164">
        <v>292856</v>
      </c>
      <c r="AI164">
        <v>357894</v>
      </c>
      <c r="AJ164">
        <v>140344</v>
      </c>
      <c r="AK164">
        <v>73186</v>
      </c>
      <c r="AL164">
        <v>7.63</v>
      </c>
      <c r="AM164">
        <v>71931</v>
      </c>
      <c r="AN164">
        <v>92750</v>
      </c>
      <c r="AO164">
        <v>22.9</v>
      </c>
      <c r="AP164">
        <v>43.2</v>
      </c>
      <c r="AQ164">
        <v>33.9</v>
      </c>
      <c r="AR164">
        <v>51334.75</v>
      </c>
      <c r="AS164">
        <v>1259174.5</v>
      </c>
      <c r="AT164">
        <v>1310509.25</v>
      </c>
      <c r="AU164">
        <v>3.92</v>
      </c>
      <c r="AV164">
        <v>96.08</v>
      </c>
      <c r="AW164">
        <v>2.95</v>
      </c>
      <c r="AX164">
        <v>94400</v>
      </c>
      <c r="AY164">
        <v>983765</v>
      </c>
      <c r="AZ164">
        <v>11.53</v>
      </c>
      <c r="BA164">
        <v>1.02</v>
      </c>
      <c r="BB164">
        <v>2014</v>
      </c>
      <c r="BC164" t="s">
        <v>586</v>
      </c>
      <c r="BD164">
        <v>1</v>
      </c>
      <c r="BE164">
        <v>3</v>
      </c>
      <c r="BF164">
        <v>493493496.5</v>
      </c>
      <c r="BG164">
        <v>35476.620000000003</v>
      </c>
      <c r="BH164">
        <v>32663.46</v>
      </c>
      <c r="BI164">
        <v>39092.519999999997</v>
      </c>
      <c r="BJ164">
        <v>73369.62</v>
      </c>
      <c r="BK164">
        <v>94605</v>
      </c>
      <c r="BL164">
        <v>3.0089999999999999</v>
      </c>
      <c r="BM164">
        <v>142</v>
      </c>
      <c r="BN164">
        <v>0</v>
      </c>
      <c r="BO164">
        <v>0</v>
      </c>
      <c r="BP164">
        <v>2016</v>
      </c>
      <c r="BR164">
        <v>1</v>
      </c>
      <c r="BS164" t="s">
        <v>587</v>
      </c>
      <c r="BT164">
        <v>0</v>
      </c>
      <c r="BU164">
        <v>0</v>
      </c>
      <c r="BV164">
        <v>0</v>
      </c>
      <c r="BW164">
        <v>9</v>
      </c>
      <c r="BX164">
        <v>4</v>
      </c>
      <c r="BY164" t="s">
        <v>212</v>
      </c>
      <c r="BZ164">
        <v>10</v>
      </c>
      <c r="CB164">
        <v>1245566</v>
      </c>
      <c r="CC164">
        <v>70.099999999999994</v>
      </c>
      <c r="CD164">
        <v>9.1999999999999993</v>
      </c>
      <c r="CE164">
        <v>6.3</v>
      </c>
      <c r="CF164">
        <v>3.4</v>
      </c>
      <c r="CG164">
        <v>2.2000000000000002</v>
      </c>
      <c r="CH164">
        <v>1</v>
      </c>
      <c r="CI164">
        <v>7.7</v>
      </c>
      <c r="CK164">
        <v>1.1591090449999999</v>
      </c>
      <c r="CL164">
        <v>4748.1081800000002</v>
      </c>
      <c r="CM164" t="s">
        <v>177</v>
      </c>
      <c r="CN164">
        <v>13</v>
      </c>
    </row>
    <row r="165" spans="1:92" x14ac:dyDescent="0.2">
      <c r="A165">
        <v>2983</v>
      </c>
      <c r="B165">
        <v>39300</v>
      </c>
      <c r="C165" t="s">
        <v>590</v>
      </c>
      <c r="D165" t="s">
        <v>174</v>
      </c>
      <c r="E165">
        <v>2017</v>
      </c>
      <c r="F165">
        <v>18846877.289999999</v>
      </c>
      <c r="G165">
        <v>11548393.82</v>
      </c>
      <c r="H165">
        <v>21738031.879999999</v>
      </c>
      <c r="I165">
        <v>1.153402314</v>
      </c>
      <c r="J165">
        <v>2002</v>
      </c>
      <c r="K165">
        <v>2018</v>
      </c>
      <c r="L165">
        <v>1.153402314</v>
      </c>
      <c r="Q165">
        <v>1621122</v>
      </c>
      <c r="R165">
        <v>961214</v>
      </c>
      <c r="S165">
        <v>403590</v>
      </c>
      <c r="T165">
        <v>36043</v>
      </c>
      <c r="U165">
        <v>31063</v>
      </c>
      <c r="V165">
        <v>31788</v>
      </c>
      <c r="W165">
        <v>34883</v>
      </c>
      <c r="X165">
        <v>21630</v>
      </c>
      <c r="Y165">
        <v>1563712</v>
      </c>
      <c r="Z165">
        <v>11.4</v>
      </c>
      <c r="AA165">
        <v>7.6</v>
      </c>
      <c r="AB165">
        <v>81</v>
      </c>
      <c r="AC165">
        <v>19.899999999999999</v>
      </c>
      <c r="AD165">
        <v>63.5</v>
      </c>
      <c r="AE165">
        <v>16.600000000000001</v>
      </c>
      <c r="AF165">
        <v>627318</v>
      </c>
      <c r="AG165">
        <v>58996</v>
      </c>
      <c r="AH165">
        <v>220400</v>
      </c>
      <c r="AI165">
        <v>229208</v>
      </c>
      <c r="AJ165">
        <v>83650</v>
      </c>
      <c r="AK165">
        <v>35064</v>
      </c>
      <c r="AL165">
        <v>9.4</v>
      </c>
      <c r="AM165">
        <v>65226</v>
      </c>
      <c r="AN165">
        <v>86816</v>
      </c>
      <c r="AO165">
        <v>29</v>
      </c>
      <c r="AP165">
        <v>40</v>
      </c>
      <c r="AQ165">
        <v>31</v>
      </c>
      <c r="AR165">
        <v>38661.5</v>
      </c>
      <c r="AS165">
        <v>808338.67</v>
      </c>
      <c r="AT165">
        <v>847000.17</v>
      </c>
      <c r="AU165">
        <v>4.5599999999999996</v>
      </c>
      <c r="AV165">
        <v>95.44</v>
      </c>
      <c r="AW165">
        <v>2.5299999999999998</v>
      </c>
      <c r="AX165">
        <v>27270.400000000001</v>
      </c>
      <c r="AY165">
        <v>357128</v>
      </c>
      <c r="AZ165">
        <v>13.3</v>
      </c>
      <c r="BA165">
        <v>1.02</v>
      </c>
      <c r="BB165">
        <v>2017</v>
      </c>
      <c r="BC165" t="s">
        <v>591</v>
      </c>
      <c r="BD165">
        <v>1</v>
      </c>
      <c r="BE165">
        <v>0</v>
      </c>
      <c r="BF165">
        <v>103211469.2</v>
      </c>
      <c r="BG165">
        <v>31684.26</v>
      </c>
      <c r="BH165">
        <v>32423.759999999998</v>
      </c>
      <c r="BI165">
        <v>35580.660000000003</v>
      </c>
      <c r="BJ165">
        <v>66530.52</v>
      </c>
      <c r="BK165">
        <v>88552.320000000007</v>
      </c>
      <c r="BL165">
        <v>2.5806</v>
      </c>
      <c r="BM165">
        <v>0</v>
      </c>
      <c r="BN165">
        <v>0</v>
      </c>
      <c r="BO165">
        <v>0</v>
      </c>
      <c r="BP165">
        <v>2019</v>
      </c>
      <c r="BR165">
        <v>0</v>
      </c>
      <c r="BS165" t="s">
        <v>592</v>
      </c>
      <c r="BT165">
        <v>0</v>
      </c>
      <c r="BU165">
        <v>0</v>
      </c>
      <c r="BV165">
        <v>0</v>
      </c>
      <c r="BW165">
        <v>10</v>
      </c>
      <c r="BX165">
        <v>2</v>
      </c>
      <c r="BY165" t="s">
        <v>315</v>
      </c>
      <c r="BZ165">
        <v>22</v>
      </c>
      <c r="CB165">
        <v>803869</v>
      </c>
      <c r="CC165">
        <v>80.099999999999994</v>
      </c>
      <c r="CD165">
        <v>9.1</v>
      </c>
      <c r="CE165">
        <v>2.2999999999999998</v>
      </c>
      <c r="CF165">
        <v>3.2</v>
      </c>
      <c r="CG165">
        <v>0.2</v>
      </c>
      <c r="CH165">
        <v>0.7</v>
      </c>
      <c r="CI165">
        <v>4.4000000000000004</v>
      </c>
      <c r="CK165">
        <v>1.176470361</v>
      </c>
      <c r="CL165">
        <v>4809.44445</v>
      </c>
      <c r="CM165" t="s">
        <v>177</v>
      </c>
      <c r="CN165">
        <v>22</v>
      </c>
    </row>
    <row r="166" spans="1:92" x14ac:dyDescent="0.2">
      <c r="A166">
        <v>3000</v>
      </c>
      <c r="B166">
        <v>39380</v>
      </c>
      <c r="C166" t="s">
        <v>593</v>
      </c>
      <c r="D166" t="s">
        <v>174</v>
      </c>
      <c r="E166">
        <v>2017</v>
      </c>
      <c r="F166">
        <v>819660</v>
      </c>
      <c r="G166">
        <v>552347</v>
      </c>
      <c r="H166">
        <v>666808</v>
      </c>
      <c r="I166">
        <v>0.81351779999999996</v>
      </c>
      <c r="J166">
        <v>2002</v>
      </c>
      <c r="K166">
        <v>2018</v>
      </c>
      <c r="L166">
        <v>0.81351779999999996</v>
      </c>
      <c r="Q166">
        <v>166475</v>
      </c>
      <c r="R166">
        <v>103486</v>
      </c>
      <c r="S166">
        <v>55931</v>
      </c>
      <c r="T166">
        <v>1039</v>
      </c>
      <c r="U166">
        <v>23497</v>
      </c>
      <c r="V166">
        <v>24006</v>
      </c>
      <c r="W166">
        <v>23385</v>
      </c>
      <c r="X166">
        <v>20229</v>
      </c>
      <c r="Y166">
        <v>162192</v>
      </c>
      <c r="Z166">
        <v>18.100000000000001</v>
      </c>
      <c r="AA166">
        <v>10.5</v>
      </c>
      <c r="AB166">
        <v>71.400000000000006</v>
      </c>
      <c r="AC166">
        <v>22.7</v>
      </c>
      <c r="AD166">
        <v>59.3</v>
      </c>
      <c r="AE166">
        <v>18</v>
      </c>
      <c r="AF166">
        <v>65098</v>
      </c>
      <c r="AG166">
        <v>4901</v>
      </c>
      <c r="AH166">
        <v>20367</v>
      </c>
      <c r="AI166">
        <v>21991</v>
      </c>
      <c r="AJ166">
        <v>11132</v>
      </c>
      <c r="AK166">
        <v>6707</v>
      </c>
      <c r="AL166">
        <v>7.53</v>
      </c>
      <c r="AM166">
        <v>43148</v>
      </c>
      <c r="AN166">
        <v>58202</v>
      </c>
      <c r="AO166">
        <v>40.799999999999997</v>
      </c>
      <c r="AP166">
        <v>43.8</v>
      </c>
      <c r="AQ166">
        <v>15.4</v>
      </c>
      <c r="AR166">
        <v>3226.58</v>
      </c>
      <c r="AS166">
        <v>71352.67</v>
      </c>
      <c r="AT166">
        <v>74579.25</v>
      </c>
      <c r="AU166">
        <v>4.33</v>
      </c>
      <c r="AV166">
        <v>95.67</v>
      </c>
      <c r="AW166">
        <v>2.5</v>
      </c>
      <c r="AX166">
        <v>1728</v>
      </c>
      <c r="AY166">
        <v>16069</v>
      </c>
      <c r="AZ166">
        <v>14.33</v>
      </c>
      <c r="BA166">
        <v>1.02</v>
      </c>
      <c r="BB166">
        <v>2016</v>
      </c>
      <c r="BC166" t="s">
        <v>205</v>
      </c>
      <c r="BD166">
        <v>1</v>
      </c>
      <c r="BE166">
        <v>1</v>
      </c>
      <c r="BF166">
        <v>1360288.32</v>
      </c>
      <c r="BG166">
        <v>23966.94</v>
      </c>
      <c r="BH166">
        <v>24486.12</v>
      </c>
      <c r="BI166">
        <v>23852.7</v>
      </c>
      <c r="BJ166">
        <v>44010.96</v>
      </c>
      <c r="BK166">
        <v>59366.04</v>
      </c>
      <c r="BL166">
        <v>2.5499999999999998</v>
      </c>
      <c r="BM166">
        <v>0</v>
      </c>
      <c r="BN166">
        <v>0</v>
      </c>
      <c r="BO166">
        <v>0</v>
      </c>
      <c r="BR166">
        <v>0</v>
      </c>
      <c r="BT166">
        <v>0</v>
      </c>
      <c r="BU166">
        <v>0</v>
      </c>
      <c r="BV166">
        <v>0</v>
      </c>
      <c r="BW166">
        <v>1</v>
      </c>
      <c r="BX166">
        <v>1</v>
      </c>
      <c r="BY166" t="s">
        <v>176</v>
      </c>
      <c r="BZ166">
        <v>32</v>
      </c>
      <c r="CB166">
        <v>67638</v>
      </c>
      <c r="CC166">
        <v>84.6</v>
      </c>
      <c r="CD166">
        <v>9.5</v>
      </c>
      <c r="CE166">
        <v>0.6</v>
      </c>
      <c r="CF166">
        <v>1.6</v>
      </c>
      <c r="CG166">
        <v>0.3</v>
      </c>
      <c r="CH166">
        <v>0.3</v>
      </c>
      <c r="CI166">
        <v>3</v>
      </c>
      <c r="CK166">
        <v>0.829788156</v>
      </c>
      <c r="CL166">
        <v>2717.1257900000001</v>
      </c>
      <c r="CM166" t="s">
        <v>177</v>
      </c>
      <c r="CN166">
        <v>32</v>
      </c>
    </row>
    <row r="167" spans="1:92" x14ac:dyDescent="0.2">
      <c r="A167">
        <v>3016</v>
      </c>
      <c r="B167">
        <v>39540</v>
      </c>
      <c r="C167" t="s">
        <v>594</v>
      </c>
      <c r="D167" t="s">
        <v>174</v>
      </c>
      <c r="E167">
        <v>2017</v>
      </c>
      <c r="F167">
        <v>1174891.628</v>
      </c>
      <c r="G167">
        <v>1158796.7590000001</v>
      </c>
      <c r="H167">
        <v>1177568.635</v>
      </c>
      <c r="I167">
        <v>1.0022785139999999</v>
      </c>
      <c r="J167">
        <v>2003</v>
      </c>
      <c r="K167">
        <v>2018</v>
      </c>
      <c r="L167">
        <v>1.0022785139999999</v>
      </c>
      <c r="Q167">
        <v>196071</v>
      </c>
      <c r="R167">
        <v>145501</v>
      </c>
      <c r="S167">
        <v>42380</v>
      </c>
      <c r="T167">
        <v>880</v>
      </c>
      <c r="U167">
        <v>31134</v>
      </c>
      <c r="V167">
        <v>31161</v>
      </c>
      <c r="W167">
        <v>30836</v>
      </c>
      <c r="X167">
        <v>26116</v>
      </c>
      <c r="Y167">
        <v>190946</v>
      </c>
      <c r="Z167">
        <v>10.3</v>
      </c>
      <c r="AA167">
        <v>10.5</v>
      </c>
      <c r="AB167">
        <v>79.2</v>
      </c>
      <c r="AC167">
        <v>23.2</v>
      </c>
      <c r="AD167">
        <v>60.8</v>
      </c>
      <c r="AE167">
        <v>16</v>
      </c>
      <c r="AF167">
        <v>77473</v>
      </c>
      <c r="AG167">
        <v>4772</v>
      </c>
      <c r="AH167">
        <v>25378</v>
      </c>
      <c r="AI167">
        <v>30852</v>
      </c>
      <c r="AJ167">
        <v>12254</v>
      </c>
      <c r="AK167">
        <v>4217</v>
      </c>
      <c r="AL167">
        <v>6.16</v>
      </c>
      <c r="AM167">
        <v>60897</v>
      </c>
      <c r="AN167">
        <v>80199</v>
      </c>
      <c r="AO167">
        <v>29.4</v>
      </c>
      <c r="AP167">
        <v>42.4</v>
      </c>
      <c r="AQ167">
        <v>28.2</v>
      </c>
      <c r="AR167">
        <v>4076.5</v>
      </c>
      <c r="AS167">
        <v>96065.42</v>
      </c>
      <c r="AT167">
        <v>100141.92</v>
      </c>
      <c r="AU167">
        <v>4.07</v>
      </c>
      <c r="AV167">
        <v>95.93</v>
      </c>
      <c r="AW167">
        <v>2.41</v>
      </c>
      <c r="AX167">
        <v>3148.8</v>
      </c>
      <c r="AY167">
        <v>33340</v>
      </c>
      <c r="AZ167">
        <v>13.58</v>
      </c>
      <c r="BA167">
        <v>1.02</v>
      </c>
      <c r="BB167">
        <v>2015</v>
      </c>
      <c r="BC167" t="s">
        <v>595</v>
      </c>
      <c r="BD167">
        <v>1</v>
      </c>
      <c r="BE167">
        <v>2</v>
      </c>
      <c r="BF167">
        <v>6005600.04</v>
      </c>
      <c r="BG167">
        <v>31756.68</v>
      </c>
      <c r="BH167">
        <v>31784.22</v>
      </c>
      <c r="BI167">
        <v>31452.720000000001</v>
      </c>
      <c r="BJ167">
        <v>62114.94</v>
      </c>
      <c r="BK167">
        <v>81802.98</v>
      </c>
      <c r="BL167">
        <v>2.4582000000000002</v>
      </c>
      <c r="BM167">
        <v>0</v>
      </c>
      <c r="BN167">
        <v>0</v>
      </c>
      <c r="BO167">
        <v>0</v>
      </c>
      <c r="BR167">
        <v>0</v>
      </c>
      <c r="BT167">
        <v>0</v>
      </c>
      <c r="BU167">
        <v>0</v>
      </c>
      <c r="BV167">
        <v>0</v>
      </c>
      <c r="BW167">
        <v>7</v>
      </c>
      <c r="BX167">
        <v>3</v>
      </c>
      <c r="BY167" t="s">
        <v>229</v>
      </c>
      <c r="BZ167">
        <v>31</v>
      </c>
      <c r="CB167">
        <v>95456</v>
      </c>
      <c r="CC167">
        <v>86.2</v>
      </c>
      <c r="CD167">
        <v>6.4</v>
      </c>
      <c r="CE167">
        <v>1.5</v>
      </c>
      <c r="CF167">
        <v>1.1000000000000001</v>
      </c>
      <c r="CG167">
        <v>0.1</v>
      </c>
      <c r="CH167">
        <v>1.1000000000000001</v>
      </c>
      <c r="CI167">
        <v>3.7</v>
      </c>
      <c r="CK167">
        <v>1.0223240840000001</v>
      </c>
      <c r="CL167">
        <v>2869.3212760000001</v>
      </c>
      <c r="CM167" t="s">
        <v>177</v>
      </c>
      <c r="CN167">
        <v>31</v>
      </c>
    </row>
    <row r="168" spans="1:92" x14ac:dyDescent="0.2">
      <c r="A168">
        <v>3033</v>
      </c>
      <c r="B168">
        <v>39580</v>
      </c>
      <c r="C168" t="s">
        <v>596</v>
      </c>
      <c r="D168" t="s">
        <v>174</v>
      </c>
      <c r="E168">
        <v>2017</v>
      </c>
      <c r="F168">
        <v>4712341.5939999996</v>
      </c>
      <c r="G168">
        <v>3078682.8029999998</v>
      </c>
      <c r="H168">
        <v>3337808.1740000001</v>
      </c>
      <c r="I168">
        <v>0.70831201600000004</v>
      </c>
      <c r="J168">
        <v>2002</v>
      </c>
      <c r="K168">
        <v>2018</v>
      </c>
      <c r="L168">
        <v>0.70831201600000004</v>
      </c>
      <c r="Q168">
        <v>1335079</v>
      </c>
      <c r="R168">
        <v>621014</v>
      </c>
      <c r="S168">
        <v>521690</v>
      </c>
      <c r="T168">
        <v>21481</v>
      </c>
      <c r="U168">
        <v>36032</v>
      </c>
      <c r="V168">
        <v>30966</v>
      </c>
      <c r="W168">
        <v>41750</v>
      </c>
      <c r="X168">
        <v>39430</v>
      </c>
      <c r="Y168">
        <v>1311431</v>
      </c>
      <c r="Z168">
        <v>10.5</v>
      </c>
      <c r="AA168">
        <v>6.4</v>
      </c>
      <c r="AB168">
        <v>83.1</v>
      </c>
      <c r="AC168">
        <v>24.4</v>
      </c>
      <c r="AD168">
        <v>63.9</v>
      </c>
      <c r="AE168">
        <v>11.7</v>
      </c>
      <c r="AF168">
        <v>493879</v>
      </c>
      <c r="AG168">
        <v>18075</v>
      </c>
      <c r="AH168">
        <v>141213</v>
      </c>
      <c r="AI168">
        <v>217081</v>
      </c>
      <c r="AJ168">
        <v>81664</v>
      </c>
      <c r="AK168">
        <v>35846</v>
      </c>
      <c r="AL168">
        <v>3.66</v>
      </c>
      <c r="AM168">
        <v>72576</v>
      </c>
      <c r="AN168">
        <v>95164</v>
      </c>
      <c r="AO168">
        <v>20.9</v>
      </c>
      <c r="AP168">
        <v>43.9</v>
      </c>
      <c r="AQ168">
        <v>35.200000000000003</v>
      </c>
      <c r="AR168">
        <v>27777.919999999998</v>
      </c>
      <c r="AS168">
        <v>669105.07999999996</v>
      </c>
      <c r="AT168">
        <v>696883</v>
      </c>
      <c r="AU168">
        <v>3.99</v>
      </c>
      <c r="AV168">
        <v>96.01</v>
      </c>
      <c r="AW168">
        <v>2.46</v>
      </c>
      <c r="AX168">
        <v>13849.6</v>
      </c>
      <c r="AY168">
        <v>97623</v>
      </c>
      <c r="AZ168">
        <v>11.9</v>
      </c>
      <c r="BA168">
        <v>1.02</v>
      </c>
      <c r="BB168">
        <v>2014</v>
      </c>
      <c r="BC168" t="s">
        <v>264</v>
      </c>
      <c r="BD168">
        <v>1</v>
      </c>
      <c r="BE168">
        <v>3</v>
      </c>
      <c r="BF168">
        <v>19017829.109999999</v>
      </c>
      <c r="BG168">
        <v>36752.639999999999</v>
      </c>
      <c r="BH168">
        <v>31585.32</v>
      </c>
      <c r="BI168">
        <v>42585</v>
      </c>
      <c r="BJ168">
        <v>74027.520000000004</v>
      </c>
      <c r="BK168">
        <v>97067.28</v>
      </c>
      <c r="BL168">
        <v>2.5091999999999999</v>
      </c>
      <c r="BM168">
        <v>0</v>
      </c>
      <c r="BN168">
        <v>0</v>
      </c>
      <c r="BO168">
        <v>0</v>
      </c>
      <c r="BR168">
        <v>0</v>
      </c>
      <c r="BS168" t="s">
        <v>597</v>
      </c>
      <c r="BT168">
        <v>0</v>
      </c>
      <c r="BU168">
        <v>0</v>
      </c>
      <c r="BV168">
        <v>0</v>
      </c>
      <c r="BW168">
        <v>3</v>
      </c>
      <c r="BX168">
        <v>3</v>
      </c>
      <c r="BY168" t="s">
        <v>202</v>
      </c>
      <c r="BZ168">
        <v>24</v>
      </c>
      <c r="CB168">
        <v>681956</v>
      </c>
      <c r="CC168">
        <v>80</v>
      </c>
      <c r="CD168">
        <v>8</v>
      </c>
      <c r="CE168">
        <v>0.8</v>
      </c>
      <c r="CF168">
        <v>1</v>
      </c>
      <c r="CG168">
        <v>0.2</v>
      </c>
      <c r="CH168">
        <v>0.9</v>
      </c>
      <c r="CI168">
        <v>9.1</v>
      </c>
      <c r="CK168">
        <v>0.72247825600000004</v>
      </c>
      <c r="CL168">
        <v>2049.6724960000001</v>
      </c>
      <c r="CM168" t="s">
        <v>177</v>
      </c>
      <c r="CN168">
        <v>24</v>
      </c>
    </row>
    <row r="169" spans="1:92" x14ac:dyDescent="0.2">
      <c r="A169">
        <v>3050</v>
      </c>
      <c r="B169">
        <v>39820</v>
      </c>
      <c r="C169" t="s">
        <v>598</v>
      </c>
      <c r="D169" t="s">
        <v>174</v>
      </c>
      <c r="E169">
        <v>2017</v>
      </c>
      <c r="F169">
        <v>686608</v>
      </c>
      <c r="G169">
        <v>731695</v>
      </c>
      <c r="H169">
        <v>696197</v>
      </c>
      <c r="I169">
        <v>1.0139657559999999</v>
      </c>
      <c r="J169">
        <v>2002</v>
      </c>
      <c r="K169">
        <v>2018</v>
      </c>
      <c r="L169">
        <v>1.0139657559999999</v>
      </c>
      <c r="Q169">
        <v>179921</v>
      </c>
      <c r="R169">
        <v>124372</v>
      </c>
      <c r="S169">
        <v>43175</v>
      </c>
      <c r="T169">
        <v>1519</v>
      </c>
      <c r="U169">
        <v>26919</v>
      </c>
      <c r="V169">
        <v>27180</v>
      </c>
      <c r="W169">
        <v>28109</v>
      </c>
      <c r="X169">
        <v>26574</v>
      </c>
      <c r="Y169">
        <v>177609</v>
      </c>
      <c r="Z169">
        <v>17.7</v>
      </c>
      <c r="AA169">
        <v>9.4</v>
      </c>
      <c r="AB169">
        <v>72.900000000000006</v>
      </c>
      <c r="AC169">
        <v>21.5</v>
      </c>
      <c r="AD169">
        <v>58.1</v>
      </c>
      <c r="AE169">
        <v>20.399999999999999</v>
      </c>
      <c r="AF169">
        <v>71968</v>
      </c>
      <c r="AG169">
        <v>5943</v>
      </c>
      <c r="AH169">
        <v>21295</v>
      </c>
      <c r="AI169">
        <v>26140</v>
      </c>
      <c r="AJ169">
        <v>12444</v>
      </c>
      <c r="AK169">
        <v>6146</v>
      </c>
      <c r="AL169">
        <v>8.26</v>
      </c>
      <c r="AM169">
        <v>52439</v>
      </c>
      <c r="AN169">
        <v>73496</v>
      </c>
      <c r="AO169">
        <v>33.700000000000003</v>
      </c>
      <c r="AP169">
        <v>44.3</v>
      </c>
      <c r="AQ169">
        <v>22</v>
      </c>
      <c r="AR169">
        <v>4321.33</v>
      </c>
      <c r="AS169">
        <v>70154.83</v>
      </c>
      <c r="AT169">
        <v>74476.17</v>
      </c>
      <c r="AU169">
        <v>5.8</v>
      </c>
      <c r="AV169">
        <v>94.2</v>
      </c>
      <c r="AW169">
        <v>2.95</v>
      </c>
      <c r="AX169">
        <v>339.2</v>
      </c>
      <c r="AY169">
        <v>1494</v>
      </c>
      <c r="AZ169">
        <v>16.59</v>
      </c>
      <c r="BA169">
        <v>1.02</v>
      </c>
      <c r="BB169">
        <v>2016</v>
      </c>
      <c r="BC169" t="s">
        <v>599</v>
      </c>
      <c r="BD169">
        <v>1</v>
      </c>
      <c r="BE169">
        <v>1</v>
      </c>
      <c r="BF169">
        <v>2130362.8199999998</v>
      </c>
      <c r="BG169">
        <v>27457.38</v>
      </c>
      <c r="BH169">
        <v>27723.599999999999</v>
      </c>
      <c r="BI169">
        <v>28671.18</v>
      </c>
      <c r="BJ169">
        <v>53487.78</v>
      </c>
      <c r="BK169">
        <v>74965.919999999998</v>
      </c>
      <c r="BL169">
        <v>3.0089999999999999</v>
      </c>
      <c r="BM169">
        <v>0</v>
      </c>
      <c r="BN169">
        <v>0</v>
      </c>
      <c r="BO169">
        <v>0</v>
      </c>
      <c r="BR169">
        <v>0</v>
      </c>
      <c r="BT169">
        <v>0</v>
      </c>
      <c r="BU169">
        <v>0</v>
      </c>
      <c r="BV169">
        <v>0</v>
      </c>
      <c r="BW169">
        <v>4</v>
      </c>
      <c r="BX169">
        <v>3</v>
      </c>
      <c r="BY169" t="s">
        <v>206</v>
      </c>
      <c r="BZ169">
        <v>34</v>
      </c>
      <c r="CB169">
        <v>75153</v>
      </c>
      <c r="CC169">
        <v>80.099999999999994</v>
      </c>
      <c r="CD169">
        <v>7.6</v>
      </c>
      <c r="CE169">
        <v>0.5</v>
      </c>
      <c r="CF169">
        <v>2.1</v>
      </c>
      <c r="CG169">
        <v>1.2</v>
      </c>
      <c r="CH169">
        <v>1</v>
      </c>
      <c r="CI169">
        <v>7.5</v>
      </c>
      <c r="CK169">
        <v>1.034245071</v>
      </c>
      <c r="CL169">
        <v>1369.69065</v>
      </c>
      <c r="CM169" t="s">
        <v>177</v>
      </c>
      <c r="CN169">
        <v>34</v>
      </c>
    </row>
    <row r="170" spans="1:92" x14ac:dyDescent="0.2">
      <c r="A170">
        <v>3065</v>
      </c>
      <c r="B170">
        <v>39900</v>
      </c>
      <c r="C170" t="s">
        <v>600</v>
      </c>
      <c r="D170" t="s">
        <v>174</v>
      </c>
      <c r="E170">
        <v>2017</v>
      </c>
      <c r="F170">
        <v>7426036</v>
      </c>
      <c r="G170">
        <v>2857568</v>
      </c>
      <c r="H170">
        <v>5716867</v>
      </c>
      <c r="I170">
        <v>0.76984100300000002</v>
      </c>
      <c r="J170">
        <v>2004</v>
      </c>
      <c r="K170">
        <v>2018</v>
      </c>
      <c r="L170">
        <v>0.76984100300000002</v>
      </c>
      <c r="Q170">
        <v>465208</v>
      </c>
      <c r="R170">
        <v>150421</v>
      </c>
      <c r="S170">
        <v>245951</v>
      </c>
      <c r="T170">
        <v>7133</v>
      </c>
      <c r="U170">
        <v>31981</v>
      </c>
      <c r="V170">
        <v>28857</v>
      </c>
      <c r="W170">
        <v>35323</v>
      </c>
      <c r="X170">
        <v>34698</v>
      </c>
      <c r="Y170">
        <v>459690</v>
      </c>
      <c r="Z170">
        <v>10.8</v>
      </c>
      <c r="AA170">
        <v>8.8000000000000007</v>
      </c>
      <c r="AB170">
        <v>80.400000000000006</v>
      </c>
      <c r="AC170">
        <v>21.7</v>
      </c>
      <c r="AD170">
        <v>62.2</v>
      </c>
      <c r="AE170">
        <v>16.100000000000001</v>
      </c>
      <c r="AF170">
        <v>182846</v>
      </c>
      <c r="AG170">
        <v>10525</v>
      </c>
      <c r="AH170">
        <v>58709</v>
      </c>
      <c r="AI170">
        <v>68983</v>
      </c>
      <c r="AJ170">
        <v>30588</v>
      </c>
      <c r="AK170">
        <v>14041</v>
      </c>
      <c r="AL170">
        <v>5.76</v>
      </c>
      <c r="AM170">
        <v>61360</v>
      </c>
      <c r="AN170">
        <v>84079</v>
      </c>
      <c r="AO170">
        <v>25.3</v>
      </c>
      <c r="AP170">
        <v>47.2</v>
      </c>
      <c r="AQ170">
        <v>27.5</v>
      </c>
      <c r="AR170">
        <v>10099.42</v>
      </c>
      <c r="AS170">
        <v>230988.92</v>
      </c>
      <c r="AT170">
        <v>241088.33</v>
      </c>
      <c r="AU170">
        <v>4.2</v>
      </c>
      <c r="AV170">
        <v>95.8</v>
      </c>
      <c r="AW170">
        <v>2.95</v>
      </c>
      <c r="AX170">
        <v>13542.4</v>
      </c>
      <c r="AY170">
        <v>143602</v>
      </c>
      <c r="AZ170">
        <v>11.37</v>
      </c>
      <c r="BA170">
        <v>1.02</v>
      </c>
      <c r="BB170">
        <v>2014</v>
      </c>
      <c r="BC170" t="s">
        <v>601</v>
      </c>
      <c r="BD170">
        <v>1</v>
      </c>
      <c r="BE170">
        <v>3</v>
      </c>
      <c r="BF170">
        <v>34987226.039999999</v>
      </c>
      <c r="BG170">
        <v>32620.62</v>
      </c>
      <c r="BH170">
        <v>29434.14</v>
      </c>
      <c r="BI170">
        <v>36029.46</v>
      </c>
      <c r="BJ170">
        <v>62587.199999999997</v>
      </c>
      <c r="BK170">
        <v>85760.58</v>
      </c>
      <c r="BL170">
        <v>3.0089999999999999</v>
      </c>
      <c r="BM170">
        <v>0</v>
      </c>
      <c r="BN170">
        <v>1</v>
      </c>
      <c r="BO170">
        <v>0</v>
      </c>
      <c r="BP170">
        <v>2018</v>
      </c>
      <c r="BR170">
        <v>0</v>
      </c>
      <c r="BS170" t="s">
        <v>602</v>
      </c>
      <c r="BT170">
        <v>0</v>
      </c>
      <c r="BU170">
        <v>0</v>
      </c>
      <c r="BV170">
        <v>0</v>
      </c>
      <c r="BW170">
        <v>1</v>
      </c>
      <c r="BX170">
        <v>1</v>
      </c>
      <c r="BY170" t="s">
        <v>176</v>
      </c>
      <c r="BZ170">
        <v>21</v>
      </c>
      <c r="CB170">
        <v>233122</v>
      </c>
      <c r="CC170">
        <v>77.900000000000006</v>
      </c>
      <c r="CD170">
        <v>11.2</v>
      </c>
      <c r="CE170">
        <v>1.8</v>
      </c>
      <c r="CF170">
        <v>2.2999999999999998</v>
      </c>
      <c r="CG170">
        <v>0.8</v>
      </c>
      <c r="CH170">
        <v>1.4</v>
      </c>
      <c r="CI170">
        <v>4.5999999999999996</v>
      </c>
      <c r="CK170">
        <v>0.785237823</v>
      </c>
      <c r="CL170">
        <v>3888.338733</v>
      </c>
      <c r="CM170" t="s">
        <v>177</v>
      </c>
      <c r="CN170">
        <v>21</v>
      </c>
    </row>
    <row r="171" spans="1:92" x14ac:dyDescent="0.2">
      <c r="A171">
        <v>3082</v>
      </c>
      <c r="B171">
        <v>40060</v>
      </c>
      <c r="C171" t="s">
        <v>603</v>
      </c>
      <c r="D171" t="s">
        <v>174</v>
      </c>
      <c r="E171">
        <v>2017</v>
      </c>
      <c r="F171">
        <v>7592598</v>
      </c>
      <c r="G171">
        <v>4128336</v>
      </c>
      <c r="H171">
        <v>7534918</v>
      </c>
      <c r="I171">
        <v>0.992403127</v>
      </c>
      <c r="J171">
        <v>2002</v>
      </c>
      <c r="K171">
        <v>2018</v>
      </c>
      <c r="L171">
        <v>0.992403127</v>
      </c>
      <c r="Q171">
        <v>1301540</v>
      </c>
      <c r="R171">
        <v>788974</v>
      </c>
      <c r="S171">
        <v>399559</v>
      </c>
      <c r="T171">
        <v>16723</v>
      </c>
      <c r="U171">
        <v>33484</v>
      </c>
      <c r="V171">
        <v>30592</v>
      </c>
      <c r="W171">
        <v>40309</v>
      </c>
      <c r="X171">
        <v>40659</v>
      </c>
      <c r="Y171">
        <v>1265982</v>
      </c>
      <c r="Z171">
        <v>11.2</v>
      </c>
      <c r="AA171">
        <v>7</v>
      </c>
      <c r="AB171">
        <v>81.8</v>
      </c>
      <c r="AC171">
        <v>21.8</v>
      </c>
      <c r="AD171">
        <v>63.2</v>
      </c>
      <c r="AE171">
        <v>15</v>
      </c>
      <c r="AF171">
        <v>481559</v>
      </c>
      <c r="AG171">
        <v>32697</v>
      </c>
      <c r="AH171">
        <v>145042</v>
      </c>
      <c r="AI171">
        <v>174972</v>
      </c>
      <c r="AJ171">
        <v>83465</v>
      </c>
      <c r="AK171">
        <v>45383</v>
      </c>
      <c r="AL171">
        <v>6.79</v>
      </c>
      <c r="AM171">
        <v>67633</v>
      </c>
      <c r="AN171">
        <v>89615</v>
      </c>
      <c r="AO171">
        <v>24.8</v>
      </c>
      <c r="AP171">
        <v>44</v>
      </c>
      <c r="AQ171">
        <v>31.2</v>
      </c>
      <c r="AR171">
        <v>27442.92</v>
      </c>
      <c r="AS171">
        <v>676117.17</v>
      </c>
      <c r="AT171">
        <v>703560.08</v>
      </c>
      <c r="AU171">
        <v>3.9</v>
      </c>
      <c r="AV171">
        <v>96.1</v>
      </c>
      <c r="AW171">
        <v>2.46</v>
      </c>
      <c r="AX171">
        <v>17824</v>
      </c>
      <c r="AY171">
        <v>124215</v>
      </c>
      <c r="AZ171">
        <v>10.84</v>
      </c>
      <c r="BA171">
        <v>1.02</v>
      </c>
      <c r="BB171">
        <v>2014</v>
      </c>
      <c r="BC171" t="s">
        <v>604</v>
      </c>
      <c r="BD171">
        <v>1</v>
      </c>
      <c r="BE171">
        <v>3</v>
      </c>
      <c r="BF171">
        <v>38428081.799999997</v>
      </c>
      <c r="BG171">
        <v>34153.68</v>
      </c>
      <c r="BH171">
        <v>31203.84</v>
      </c>
      <c r="BI171">
        <v>41115.18</v>
      </c>
      <c r="BJ171">
        <v>68985.66</v>
      </c>
      <c r="BK171">
        <v>91407.3</v>
      </c>
      <c r="BL171">
        <v>2.5091999999999999</v>
      </c>
      <c r="BM171">
        <v>17</v>
      </c>
      <c r="BN171">
        <v>0</v>
      </c>
      <c r="BO171">
        <v>0</v>
      </c>
      <c r="BR171">
        <v>0</v>
      </c>
      <c r="BS171" t="s">
        <v>605</v>
      </c>
      <c r="BT171">
        <v>0</v>
      </c>
      <c r="BU171">
        <v>0</v>
      </c>
      <c r="BV171">
        <v>0</v>
      </c>
      <c r="BW171">
        <v>4</v>
      </c>
      <c r="BX171">
        <v>3</v>
      </c>
      <c r="BY171" t="s">
        <v>206</v>
      </c>
      <c r="BZ171">
        <v>24</v>
      </c>
      <c r="CB171">
        <v>642899</v>
      </c>
      <c r="CC171">
        <v>81.099999999999994</v>
      </c>
      <c r="CD171">
        <v>8.1</v>
      </c>
      <c r="CE171">
        <v>1.3</v>
      </c>
      <c r="CF171">
        <v>1.9</v>
      </c>
      <c r="CG171">
        <v>0.4</v>
      </c>
      <c r="CH171">
        <v>1.4</v>
      </c>
      <c r="CI171">
        <v>5.8</v>
      </c>
      <c r="CK171">
        <v>1.01225119</v>
      </c>
      <c r="CL171">
        <v>2401.6887160000001</v>
      </c>
      <c r="CM171" t="s">
        <v>177</v>
      </c>
      <c r="CN171">
        <v>24</v>
      </c>
    </row>
    <row r="172" spans="1:92" x14ac:dyDescent="0.2">
      <c r="A172">
        <v>3099</v>
      </c>
      <c r="B172">
        <v>40140</v>
      </c>
      <c r="C172" t="s">
        <v>606</v>
      </c>
      <c r="D172" t="s">
        <v>174</v>
      </c>
      <c r="E172">
        <v>2017</v>
      </c>
      <c r="F172">
        <v>24857728</v>
      </c>
      <c r="G172">
        <v>25048123</v>
      </c>
      <c r="H172">
        <v>25163618</v>
      </c>
      <c r="I172">
        <v>1.01230563</v>
      </c>
      <c r="J172">
        <v>2002</v>
      </c>
      <c r="K172">
        <v>2018</v>
      </c>
      <c r="L172">
        <v>1.01230563</v>
      </c>
      <c r="Q172">
        <v>4580670</v>
      </c>
      <c r="R172">
        <v>2865904</v>
      </c>
      <c r="S172">
        <v>712819</v>
      </c>
      <c r="T172">
        <v>59209</v>
      </c>
      <c r="U172">
        <v>26421</v>
      </c>
      <c r="V172">
        <v>26015</v>
      </c>
      <c r="W172">
        <v>29962</v>
      </c>
      <c r="X172">
        <v>28848</v>
      </c>
      <c r="Y172">
        <v>4479602</v>
      </c>
      <c r="Z172">
        <v>14.4</v>
      </c>
      <c r="AA172">
        <v>9.9</v>
      </c>
      <c r="AB172">
        <v>75.599999999999994</v>
      </c>
      <c r="AC172">
        <v>25.9</v>
      </c>
      <c r="AD172">
        <v>61.3</v>
      </c>
      <c r="AE172">
        <v>12.8</v>
      </c>
      <c r="AF172">
        <v>1344956</v>
      </c>
      <c r="AG172">
        <v>62080</v>
      </c>
      <c r="AH172">
        <v>373193</v>
      </c>
      <c r="AI172">
        <v>494175</v>
      </c>
      <c r="AJ172">
        <v>260610</v>
      </c>
      <c r="AK172">
        <v>154898</v>
      </c>
      <c r="AL172">
        <v>4.62</v>
      </c>
      <c r="AM172">
        <v>61994</v>
      </c>
      <c r="AN172">
        <v>81378</v>
      </c>
      <c r="AO172">
        <v>28</v>
      </c>
      <c r="AP172">
        <v>43.4</v>
      </c>
      <c r="AQ172">
        <v>28.6</v>
      </c>
      <c r="AR172">
        <v>102833.92</v>
      </c>
      <c r="AS172">
        <v>1921774.42</v>
      </c>
      <c r="AT172">
        <v>2024608.33</v>
      </c>
      <c r="AU172">
        <v>5.08</v>
      </c>
      <c r="AV172">
        <v>94.92</v>
      </c>
      <c r="AW172">
        <v>2.95</v>
      </c>
      <c r="AX172">
        <v>146380.79999999999</v>
      </c>
      <c r="AY172">
        <v>1607271</v>
      </c>
      <c r="AZ172">
        <v>14.57</v>
      </c>
      <c r="BA172">
        <v>1.02</v>
      </c>
      <c r="BB172">
        <v>2014</v>
      </c>
      <c r="BC172" t="s">
        <v>205</v>
      </c>
      <c r="BD172">
        <v>1</v>
      </c>
      <c r="BE172">
        <v>3</v>
      </c>
      <c r="BF172">
        <v>106225793.7</v>
      </c>
      <c r="BG172">
        <v>26949.42</v>
      </c>
      <c r="BH172">
        <v>26535.3</v>
      </c>
      <c r="BI172">
        <v>30561.24</v>
      </c>
      <c r="BJ172">
        <v>63233.88</v>
      </c>
      <c r="BK172">
        <v>83005.56</v>
      </c>
      <c r="BL172">
        <v>3.0089999999999999</v>
      </c>
      <c r="BM172">
        <v>0</v>
      </c>
      <c r="BN172">
        <v>0</v>
      </c>
      <c r="BO172">
        <v>0</v>
      </c>
      <c r="BR172">
        <v>0</v>
      </c>
      <c r="BS172" t="s">
        <v>607</v>
      </c>
      <c r="BT172">
        <v>0</v>
      </c>
      <c r="BU172">
        <v>0</v>
      </c>
      <c r="BV172">
        <v>0</v>
      </c>
      <c r="BW172">
        <v>10</v>
      </c>
      <c r="BX172">
        <v>2</v>
      </c>
      <c r="BY172" t="s">
        <v>315</v>
      </c>
      <c r="BZ172">
        <v>22</v>
      </c>
      <c r="CB172">
        <v>1905982</v>
      </c>
      <c r="CC172">
        <v>78.900000000000006</v>
      </c>
      <c r="CD172">
        <v>11.4</v>
      </c>
      <c r="CE172">
        <v>1.3</v>
      </c>
      <c r="CF172">
        <v>1.6</v>
      </c>
      <c r="CG172">
        <v>0.2</v>
      </c>
      <c r="CH172">
        <v>1.3</v>
      </c>
      <c r="CI172">
        <v>5.2</v>
      </c>
      <c r="CK172">
        <v>1.0325517420000001</v>
      </c>
      <c r="CL172">
        <v>4493.8033690000002</v>
      </c>
      <c r="CM172" t="s">
        <v>177</v>
      </c>
      <c r="CN172">
        <v>22</v>
      </c>
    </row>
    <row r="173" spans="1:92" x14ac:dyDescent="0.2">
      <c r="A173">
        <v>3116</v>
      </c>
      <c r="B173">
        <v>40220</v>
      </c>
      <c r="C173" t="s">
        <v>608</v>
      </c>
      <c r="D173" t="s">
        <v>174</v>
      </c>
      <c r="E173">
        <v>2017</v>
      </c>
      <c r="F173">
        <v>2071298.4069999999</v>
      </c>
      <c r="G173">
        <v>1706276.044</v>
      </c>
      <c r="H173">
        <v>1830416.94</v>
      </c>
      <c r="I173">
        <v>0.88370508699999994</v>
      </c>
      <c r="J173">
        <v>2002</v>
      </c>
      <c r="K173">
        <v>2018</v>
      </c>
      <c r="L173">
        <v>0.88370508699999994</v>
      </c>
      <c r="Q173">
        <v>312688</v>
      </c>
      <c r="R173">
        <v>200317</v>
      </c>
      <c r="S173">
        <v>95083</v>
      </c>
      <c r="T173">
        <v>2140</v>
      </c>
      <c r="U173">
        <v>28659</v>
      </c>
      <c r="V173">
        <v>25182</v>
      </c>
      <c r="W173">
        <v>35262</v>
      </c>
      <c r="X173">
        <v>22012</v>
      </c>
      <c r="Y173">
        <v>303800</v>
      </c>
      <c r="Z173">
        <v>13.5</v>
      </c>
      <c r="AA173">
        <v>8.6</v>
      </c>
      <c r="AB173">
        <v>78</v>
      </c>
      <c r="AC173">
        <v>20</v>
      </c>
      <c r="AD173">
        <v>60</v>
      </c>
      <c r="AE173">
        <v>20</v>
      </c>
      <c r="AF173">
        <v>130863</v>
      </c>
      <c r="AG173">
        <v>11674</v>
      </c>
      <c r="AH173">
        <v>36243</v>
      </c>
      <c r="AI173">
        <v>47287</v>
      </c>
      <c r="AJ173">
        <v>23875</v>
      </c>
      <c r="AK173">
        <v>11784</v>
      </c>
      <c r="AL173">
        <v>8.92</v>
      </c>
      <c r="AM173">
        <v>54233</v>
      </c>
      <c r="AN173">
        <v>72559</v>
      </c>
      <c r="AO173">
        <v>32.700000000000003</v>
      </c>
      <c r="AP173">
        <v>46.4</v>
      </c>
      <c r="AQ173">
        <v>20.9</v>
      </c>
      <c r="AR173">
        <v>6015.92</v>
      </c>
      <c r="AS173">
        <v>150867.75</v>
      </c>
      <c r="AT173">
        <v>156883.67000000001</v>
      </c>
      <c r="AU173">
        <v>3.83</v>
      </c>
      <c r="AV173">
        <v>96.17</v>
      </c>
      <c r="AW173">
        <v>2.46</v>
      </c>
      <c r="AX173">
        <v>819.2</v>
      </c>
      <c r="AY173">
        <v>4471</v>
      </c>
      <c r="AZ173">
        <v>15.17</v>
      </c>
      <c r="BA173">
        <v>1.02</v>
      </c>
      <c r="BB173">
        <v>2014</v>
      </c>
      <c r="BC173" t="s">
        <v>609</v>
      </c>
      <c r="BD173">
        <v>1</v>
      </c>
      <c r="BE173">
        <v>3</v>
      </c>
      <c r="BF173">
        <v>5601075.8360000001</v>
      </c>
      <c r="BG173">
        <v>29232.18</v>
      </c>
      <c r="BH173">
        <v>25685.64</v>
      </c>
      <c r="BI173">
        <v>35967.24</v>
      </c>
      <c r="BJ173">
        <v>55317.66</v>
      </c>
      <c r="BK173">
        <v>74010.179999999993</v>
      </c>
      <c r="BL173">
        <v>2.5091999999999999</v>
      </c>
      <c r="BM173">
        <v>17</v>
      </c>
      <c r="BN173">
        <v>0</v>
      </c>
      <c r="BO173">
        <v>0</v>
      </c>
      <c r="BP173">
        <v>2017</v>
      </c>
      <c r="BR173">
        <v>1</v>
      </c>
      <c r="BS173" t="s">
        <v>610</v>
      </c>
      <c r="BT173">
        <v>0</v>
      </c>
      <c r="BU173">
        <v>0</v>
      </c>
      <c r="BV173">
        <v>0</v>
      </c>
      <c r="BW173">
        <v>7</v>
      </c>
      <c r="BX173">
        <v>3</v>
      </c>
      <c r="BY173" t="s">
        <v>229</v>
      </c>
      <c r="BZ173">
        <v>33</v>
      </c>
      <c r="CB173">
        <v>147602</v>
      </c>
      <c r="CC173">
        <v>81</v>
      </c>
      <c r="CD173">
        <v>6.8</v>
      </c>
      <c r="CE173">
        <v>1.2</v>
      </c>
      <c r="CF173">
        <v>2.9</v>
      </c>
      <c r="CG173">
        <v>0.3</v>
      </c>
      <c r="CH173">
        <v>1.4</v>
      </c>
      <c r="CI173">
        <v>6.4</v>
      </c>
      <c r="CK173">
        <v>0.90137918900000003</v>
      </c>
      <c r="CL173">
        <v>1540.8937559999999</v>
      </c>
      <c r="CM173" t="s">
        <v>177</v>
      </c>
      <c r="CN173">
        <v>33</v>
      </c>
    </row>
    <row r="174" spans="1:92" x14ac:dyDescent="0.2">
      <c r="A174">
        <v>3132</v>
      </c>
      <c r="B174">
        <v>40340</v>
      </c>
      <c r="C174" t="s">
        <v>611</v>
      </c>
      <c r="D174" t="s">
        <v>174</v>
      </c>
      <c r="E174">
        <v>2017</v>
      </c>
      <c r="F174">
        <v>1837990</v>
      </c>
      <c r="G174">
        <v>1193273</v>
      </c>
      <c r="H174">
        <v>2505786</v>
      </c>
      <c r="I174">
        <v>1.363329507</v>
      </c>
      <c r="J174">
        <v>2003</v>
      </c>
      <c r="K174">
        <v>2018</v>
      </c>
      <c r="L174">
        <v>1.363329507</v>
      </c>
      <c r="Q174">
        <v>218280</v>
      </c>
      <c r="R174">
        <v>141048</v>
      </c>
      <c r="S174">
        <v>56313</v>
      </c>
      <c r="T174">
        <v>1729</v>
      </c>
      <c r="U174">
        <v>37517</v>
      </c>
      <c r="V174">
        <v>36269</v>
      </c>
      <c r="W174">
        <v>41697</v>
      </c>
      <c r="X174">
        <v>40676</v>
      </c>
      <c r="Y174">
        <v>215591</v>
      </c>
      <c r="Z174">
        <v>8.3000000000000007</v>
      </c>
      <c r="AA174">
        <v>5.3</v>
      </c>
      <c r="AB174">
        <v>86.4</v>
      </c>
      <c r="AC174">
        <v>24.4</v>
      </c>
      <c r="AD174">
        <v>59.6</v>
      </c>
      <c r="AE174">
        <v>16</v>
      </c>
      <c r="AF174">
        <v>85994</v>
      </c>
      <c r="AG174">
        <v>4428</v>
      </c>
      <c r="AH174">
        <v>26338</v>
      </c>
      <c r="AI174">
        <v>33983</v>
      </c>
      <c r="AJ174">
        <v>15524</v>
      </c>
      <c r="AK174">
        <v>5721</v>
      </c>
      <c r="AL174">
        <v>5.15</v>
      </c>
      <c r="AM174">
        <v>71985</v>
      </c>
      <c r="AN174">
        <v>92058</v>
      </c>
      <c r="AO174">
        <v>21.3</v>
      </c>
      <c r="AP174">
        <v>44.2</v>
      </c>
      <c r="AQ174">
        <v>34.5</v>
      </c>
      <c r="AR174">
        <v>3135</v>
      </c>
      <c r="AS174">
        <v>107019.92</v>
      </c>
      <c r="AT174">
        <v>110154.92</v>
      </c>
      <c r="AU174">
        <v>2.85</v>
      </c>
      <c r="AV174">
        <v>97.15</v>
      </c>
      <c r="AW174">
        <v>2.41</v>
      </c>
      <c r="AX174">
        <v>1625.6</v>
      </c>
      <c r="AY174">
        <v>11446</v>
      </c>
      <c r="AZ174">
        <v>14.5</v>
      </c>
      <c r="BA174">
        <v>1.02</v>
      </c>
      <c r="BB174">
        <v>2017</v>
      </c>
      <c r="BC174" t="s">
        <v>612</v>
      </c>
      <c r="BD174">
        <v>1</v>
      </c>
      <c r="BE174">
        <v>0</v>
      </c>
      <c r="BF174">
        <v>5111803.4400000004</v>
      </c>
      <c r="BG174">
        <v>38267.339999999997</v>
      </c>
      <c r="BH174">
        <v>36994.379999999997</v>
      </c>
      <c r="BI174">
        <v>42530.94</v>
      </c>
      <c r="BJ174">
        <v>73424.7</v>
      </c>
      <c r="BK174">
        <v>93899.16</v>
      </c>
      <c r="BL174">
        <v>2.4582000000000002</v>
      </c>
      <c r="BM174">
        <v>0</v>
      </c>
      <c r="BN174">
        <v>0</v>
      </c>
      <c r="BO174">
        <v>0</v>
      </c>
      <c r="BP174">
        <v>2019</v>
      </c>
      <c r="BR174">
        <v>0</v>
      </c>
      <c r="BT174">
        <v>0</v>
      </c>
      <c r="BU174">
        <v>0</v>
      </c>
      <c r="BV174">
        <v>0</v>
      </c>
      <c r="BW174">
        <v>4</v>
      </c>
      <c r="BX174">
        <v>3</v>
      </c>
      <c r="BY174" t="s">
        <v>206</v>
      </c>
      <c r="BZ174">
        <v>33</v>
      </c>
      <c r="CB174">
        <v>113366</v>
      </c>
      <c r="CC174">
        <v>74.900000000000006</v>
      </c>
      <c r="CD174">
        <v>9.6999999999999993</v>
      </c>
      <c r="CE174">
        <v>4.2</v>
      </c>
      <c r="CF174">
        <v>4.0999999999999996</v>
      </c>
      <c r="CG174">
        <v>0.6</v>
      </c>
      <c r="CH174">
        <v>0.5</v>
      </c>
      <c r="CI174">
        <v>6</v>
      </c>
      <c r="CK174">
        <v>1.390596097</v>
      </c>
      <c r="CL174">
        <v>1472.737431</v>
      </c>
      <c r="CM174" t="s">
        <v>177</v>
      </c>
      <c r="CN174">
        <v>33</v>
      </c>
    </row>
    <row r="175" spans="1:92" x14ac:dyDescent="0.2">
      <c r="A175">
        <v>3149</v>
      </c>
      <c r="B175">
        <v>40380</v>
      </c>
      <c r="C175" t="s">
        <v>613</v>
      </c>
      <c r="D175" t="s">
        <v>174</v>
      </c>
      <c r="E175">
        <v>2017</v>
      </c>
      <c r="F175">
        <v>15125019</v>
      </c>
      <c r="G175">
        <v>5201129</v>
      </c>
      <c r="H175">
        <v>22806839</v>
      </c>
      <c r="I175">
        <v>1.507888288</v>
      </c>
      <c r="J175">
        <v>2002</v>
      </c>
      <c r="K175">
        <v>2018</v>
      </c>
      <c r="L175">
        <v>1.507888288</v>
      </c>
      <c r="Q175">
        <v>1077948</v>
      </c>
      <c r="R175">
        <v>823027</v>
      </c>
      <c r="S175">
        <v>152137</v>
      </c>
      <c r="T175">
        <v>24739</v>
      </c>
      <c r="U175">
        <v>29700</v>
      </c>
      <c r="V175">
        <v>30213</v>
      </c>
      <c r="W175">
        <v>30840</v>
      </c>
      <c r="X175">
        <v>14792</v>
      </c>
      <c r="Y175">
        <v>1037694</v>
      </c>
      <c r="Z175">
        <v>13.9</v>
      </c>
      <c r="AA175">
        <v>7.8</v>
      </c>
      <c r="AB175">
        <v>78.3</v>
      </c>
      <c r="AC175">
        <v>20.7</v>
      </c>
      <c r="AD175">
        <v>62</v>
      </c>
      <c r="AE175">
        <v>17.3</v>
      </c>
      <c r="AF175">
        <v>433400</v>
      </c>
      <c r="AG175">
        <v>43297</v>
      </c>
      <c r="AH175">
        <v>149597</v>
      </c>
      <c r="AI175">
        <v>165607</v>
      </c>
      <c r="AJ175">
        <v>50772</v>
      </c>
      <c r="AK175">
        <v>24127</v>
      </c>
      <c r="AL175">
        <v>9.99</v>
      </c>
      <c r="AM175">
        <v>56969</v>
      </c>
      <c r="AN175">
        <v>75771</v>
      </c>
      <c r="AO175">
        <v>31.4</v>
      </c>
      <c r="AP175">
        <v>44.5</v>
      </c>
      <c r="AQ175">
        <v>24.1</v>
      </c>
      <c r="AR175">
        <v>25557.17</v>
      </c>
      <c r="AS175">
        <v>486901.42</v>
      </c>
      <c r="AT175">
        <v>512458.58</v>
      </c>
      <c r="AU175">
        <v>4.99</v>
      </c>
      <c r="AV175">
        <v>95.01</v>
      </c>
      <c r="AW175">
        <v>2.64</v>
      </c>
      <c r="AX175">
        <v>18803.2</v>
      </c>
      <c r="AY175">
        <v>213299</v>
      </c>
      <c r="AZ175">
        <v>11.3</v>
      </c>
      <c r="BA175">
        <v>1.02</v>
      </c>
      <c r="BB175">
        <v>2014</v>
      </c>
      <c r="BC175" t="s">
        <v>264</v>
      </c>
      <c r="BD175">
        <v>1</v>
      </c>
      <c r="BE175">
        <v>3</v>
      </c>
      <c r="BF175">
        <v>69788927.340000004</v>
      </c>
      <c r="BG175">
        <v>30294</v>
      </c>
      <c r="BH175">
        <v>30817.26</v>
      </c>
      <c r="BI175">
        <v>31456.799999999999</v>
      </c>
      <c r="BJ175">
        <v>58108.38</v>
      </c>
      <c r="BK175">
        <v>77286.42</v>
      </c>
      <c r="BL175">
        <v>2.6928000000000001</v>
      </c>
      <c r="BM175">
        <v>0</v>
      </c>
      <c r="BN175">
        <v>1</v>
      </c>
      <c r="BO175">
        <v>0</v>
      </c>
      <c r="BP175">
        <v>2017</v>
      </c>
      <c r="BR175">
        <v>1</v>
      </c>
      <c r="BS175" t="s">
        <v>614</v>
      </c>
      <c r="BT175">
        <v>0</v>
      </c>
      <c r="BU175">
        <v>0</v>
      </c>
      <c r="BV175">
        <v>0</v>
      </c>
      <c r="BW175">
        <v>4</v>
      </c>
      <c r="BX175">
        <v>3</v>
      </c>
      <c r="BY175" t="s">
        <v>206</v>
      </c>
      <c r="BZ175">
        <v>33</v>
      </c>
      <c r="CB175">
        <v>519379</v>
      </c>
      <c r="CC175">
        <v>81.7</v>
      </c>
      <c r="CD175">
        <v>7.8</v>
      </c>
      <c r="CE175">
        <v>1.8</v>
      </c>
      <c r="CF175">
        <v>3.1</v>
      </c>
      <c r="CG175">
        <v>0.4</v>
      </c>
      <c r="CH175">
        <v>0.9</v>
      </c>
      <c r="CI175">
        <v>4.4000000000000004</v>
      </c>
      <c r="CK175">
        <v>1.538046053</v>
      </c>
      <c r="CL175">
        <v>2857.6835230000002</v>
      </c>
      <c r="CM175" t="s">
        <v>177</v>
      </c>
      <c r="CN175">
        <v>33</v>
      </c>
    </row>
    <row r="176" spans="1:92" x14ac:dyDescent="0.2">
      <c r="A176">
        <v>3166</v>
      </c>
      <c r="B176">
        <v>40420</v>
      </c>
      <c r="C176" t="s">
        <v>615</v>
      </c>
      <c r="D176" t="s">
        <v>174</v>
      </c>
      <c r="E176">
        <v>2017</v>
      </c>
      <c r="F176">
        <v>1559308</v>
      </c>
      <c r="G176">
        <v>1210819</v>
      </c>
      <c r="H176">
        <v>1037931</v>
      </c>
      <c r="I176">
        <v>0.66563565400000002</v>
      </c>
      <c r="J176">
        <v>2002</v>
      </c>
      <c r="K176">
        <v>2018</v>
      </c>
      <c r="L176">
        <v>0.66563565400000002</v>
      </c>
      <c r="Q176">
        <v>338291</v>
      </c>
      <c r="R176">
        <v>226119</v>
      </c>
      <c r="S176">
        <v>77796</v>
      </c>
      <c r="T176">
        <v>3458</v>
      </c>
      <c r="U176">
        <v>28463</v>
      </c>
      <c r="V176">
        <v>28181</v>
      </c>
      <c r="W176">
        <v>31342</v>
      </c>
      <c r="X176">
        <v>33097</v>
      </c>
      <c r="Y176">
        <v>332823</v>
      </c>
      <c r="Z176">
        <v>13.1</v>
      </c>
      <c r="AA176">
        <v>8.5</v>
      </c>
      <c r="AB176">
        <v>78.400000000000006</v>
      </c>
      <c r="AC176">
        <v>23.7</v>
      </c>
      <c r="AD176">
        <v>59.3</v>
      </c>
      <c r="AE176">
        <v>17</v>
      </c>
      <c r="AF176">
        <v>132479</v>
      </c>
      <c r="AG176">
        <v>10636</v>
      </c>
      <c r="AH176">
        <v>42572</v>
      </c>
      <c r="AI176">
        <v>51982</v>
      </c>
      <c r="AJ176">
        <v>17812</v>
      </c>
      <c r="AK176">
        <v>9477</v>
      </c>
      <c r="AL176">
        <v>8.0299999999999994</v>
      </c>
      <c r="AM176">
        <v>55484</v>
      </c>
      <c r="AN176">
        <v>71888</v>
      </c>
      <c r="AO176">
        <v>30.3</v>
      </c>
      <c r="AP176">
        <v>47.8</v>
      </c>
      <c r="AQ176">
        <v>21.9</v>
      </c>
      <c r="AR176">
        <v>10468.83</v>
      </c>
      <c r="AS176">
        <v>154112.42000000001</v>
      </c>
      <c r="AT176">
        <v>164581.25</v>
      </c>
      <c r="AU176">
        <v>6.36</v>
      </c>
      <c r="AV176">
        <v>93.64</v>
      </c>
      <c r="AW176">
        <v>2.41</v>
      </c>
      <c r="AX176">
        <v>4537.6000000000004</v>
      </c>
      <c r="AY176">
        <v>34361</v>
      </c>
      <c r="AZ176">
        <v>12.75</v>
      </c>
      <c r="BA176">
        <v>1.02</v>
      </c>
      <c r="BB176">
        <v>2015</v>
      </c>
      <c r="BC176" t="s">
        <v>616</v>
      </c>
      <c r="BD176">
        <v>1</v>
      </c>
      <c r="BE176">
        <v>2</v>
      </c>
      <c r="BF176">
        <v>3176068.86</v>
      </c>
      <c r="BG176">
        <v>29032.26</v>
      </c>
      <c r="BH176">
        <v>28744.62</v>
      </c>
      <c r="BI176">
        <v>31968.84</v>
      </c>
      <c r="BJ176">
        <v>56593.68</v>
      </c>
      <c r="BK176">
        <v>73325.759999999995</v>
      </c>
      <c r="BL176">
        <v>2.4582000000000002</v>
      </c>
      <c r="BM176">
        <v>0</v>
      </c>
      <c r="BN176">
        <v>0</v>
      </c>
      <c r="BO176">
        <v>0</v>
      </c>
      <c r="BP176">
        <v>2018</v>
      </c>
      <c r="BQ176">
        <v>2019</v>
      </c>
      <c r="BR176">
        <v>1</v>
      </c>
      <c r="BS176" t="s">
        <v>617</v>
      </c>
      <c r="BT176">
        <v>0</v>
      </c>
      <c r="BU176">
        <v>0</v>
      </c>
      <c r="BV176">
        <v>0</v>
      </c>
      <c r="BW176">
        <v>7</v>
      </c>
      <c r="BX176">
        <v>3</v>
      </c>
      <c r="BY176" t="s">
        <v>229</v>
      </c>
      <c r="BZ176">
        <v>32</v>
      </c>
      <c r="CB176">
        <v>155781</v>
      </c>
      <c r="CC176">
        <v>82.1</v>
      </c>
      <c r="CD176">
        <v>9.8000000000000007</v>
      </c>
      <c r="CE176">
        <v>1.3</v>
      </c>
      <c r="CF176">
        <v>1.2</v>
      </c>
      <c r="CG176">
        <v>0.2</v>
      </c>
      <c r="CH176">
        <v>1.2</v>
      </c>
      <c r="CI176">
        <v>4.2</v>
      </c>
      <c r="CK176">
        <v>0.67894836700000005</v>
      </c>
      <c r="CL176">
        <v>2314.786748</v>
      </c>
      <c r="CM176" t="s">
        <v>177</v>
      </c>
      <c r="CN176">
        <v>32</v>
      </c>
    </row>
    <row r="177" spans="1:92" x14ac:dyDescent="0.2">
      <c r="A177">
        <v>3179</v>
      </c>
      <c r="B177">
        <v>40660</v>
      </c>
      <c r="C177" t="s">
        <v>618</v>
      </c>
      <c r="D177" t="s">
        <v>174</v>
      </c>
      <c r="E177">
        <v>2017</v>
      </c>
      <c r="F177">
        <v>1094830</v>
      </c>
      <c r="G177">
        <v>497970</v>
      </c>
      <c r="H177">
        <v>667277</v>
      </c>
      <c r="I177">
        <v>0.60948001100000004</v>
      </c>
      <c r="J177">
        <v>2006</v>
      </c>
      <c r="K177">
        <v>2018</v>
      </c>
      <c r="L177">
        <v>0.60948001100000004</v>
      </c>
      <c r="Q177">
        <v>97613</v>
      </c>
      <c r="R177">
        <v>70072</v>
      </c>
      <c r="S177">
        <v>20580</v>
      </c>
      <c r="T177">
        <v>407</v>
      </c>
      <c r="U177">
        <v>23136</v>
      </c>
      <c r="V177">
        <v>21977</v>
      </c>
      <c r="W177">
        <v>30416</v>
      </c>
      <c r="X177">
        <v>8169</v>
      </c>
      <c r="Y177">
        <v>93757</v>
      </c>
      <c r="Z177">
        <v>19.8</v>
      </c>
      <c r="AA177">
        <v>9.5</v>
      </c>
      <c r="AB177">
        <v>70.599999999999994</v>
      </c>
      <c r="AC177">
        <v>23.2</v>
      </c>
      <c r="AD177">
        <v>60.6</v>
      </c>
      <c r="AE177">
        <v>16.2</v>
      </c>
      <c r="AF177">
        <v>36927</v>
      </c>
      <c r="AG177">
        <v>3522</v>
      </c>
      <c r="AH177">
        <v>11122</v>
      </c>
      <c r="AI177">
        <v>13223</v>
      </c>
      <c r="AJ177">
        <v>5880</v>
      </c>
      <c r="AK177">
        <v>3180</v>
      </c>
      <c r="AL177">
        <v>9.5399999999999991</v>
      </c>
      <c r="AM177">
        <v>45854</v>
      </c>
      <c r="AN177">
        <v>62691</v>
      </c>
      <c r="AO177">
        <v>40.799999999999997</v>
      </c>
      <c r="AP177">
        <v>42.4</v>
      </c>
      <c r="AQ177">
        <v>16.8</v>
      </c>
      <c r="AR177">
        <v>2310.33</v>
      </c>
      <c r="AS177">
        <v>41986</v>
      </c>
      <c r="AT177">
        <v>44296.33</v>
      </c>
      <c r="AU177">
        <v>5.22</v>
      </c>
      <c r="AV177">
        <v>94.78</v>
      </c>
      <c r="AW177">
        <v>2.46</v>
      </c>
      <c r="AX177">
        <v>966.4</v>
      </c>
      <c r="AY177">
        <v>2568</v>
      </c>
      <c r="AZ177">
        <v>15.79</v>
      </c>
      <c r="BA177">
        <v>1.02</v>
      </c>
      <c r="BB177">
        <v>2016</v>
      </c>
      <c r="BC177" t="s">
        <v>205</v>
      </c>
      <c r="BD177">
        <v>1</v>
      </c>
      <c r="BE177">
        <v>1</v>
      </c>
      <c r="BF177">
        <v>1361245.08</v>
      </c>
      <c r="BG177">
        <v>23598.720000000001</v>
      </c>
      <c r="BH177">
        <v>22416.54</v>
      </c>
      <c r="BI177">
        <v>31024.32</v>
      </c>
      <c r="BJ177">
        <v>46771.08</v>
      </c>
      <c r="BK177">
        <v>63944.82</v>
      </c>
      <c r="BL177">
        <v>2.5091999999999999</v>
      </c>
      <c r="BM177">
        <v>0</v>
      </c>
      <c r="BN177">
        <v>0</v>
      </c>
      <c r="BO177">
        <v>0</v>
      </c>
      <c r="BR177">
        <v>0</v>
      </c>
      <c r="BT177">
        <v>0</v>
      </c>
      <c r="BU177">
        <v>0</v>
      </c>
      <c r="BV177">
        <v>0</v>
      </c>
      <c r="BW177">
        <v>7</v>
      </c>
      <c r="BX177">
        <v>3</v>
      </c>
      <c r="BY177" t="s">
        <v>229</v>
      </c>
      <c r="BZ177">
        <v>33</v>
      </c>
      <c r="CB177">
        <v>41452</v>
      </c>
      <c r="CC177">
        <v>75.400000000000006</v>
      </c>
      <c r="CD177">
        <v>12.2</v>
      </c>
      <c r="CE177">
        <v>0.2</v>
      </c>
      <c r="CF177">
        <v>5.0999999999999996</v>
      </c>
      <c r="CG177">
        <v>0.2</v>
      </c>
      <c r="CH177">
        <v>2.7</v>
      </c>
      <c r="CI177">
        <v>4.2</v>
      </c>
      <c r="CK177">
        <v>0.62166961099999996</v>
      </c>
      <c r="CL177">
        <v>735.09386410000002</v>
      </c>
      <c r="CM177" t="s">
        <v>177</v>
      </c>
      <c r="CN177">
        <v>33</v>
      </c>
    </row>
    <row r="178" spans="1:92" x14ac:dyDescent="0.2">
      <c r="A178">
        <v>3196</v>
      </c>
      <c r="B178">
        <v>40900</v>
      </c>
      <c r="C178" t="s">
        <v>619</v>
      </c>
      <c r="D178" t="s">
        <v>174</v>
      </c>
      <c r="E178">
        <v>2017</v>
      </c>
      <c r="F178">
        <v>16379503</v>
      </c>
      <c r="G178">
        <v>9915220</v>
      </c>
      <c r="H178">
        <v>22348417</v>
      </c>
      <c r="I178">
        <v>1.364413621</v>
      </c>
      <c r="J178">
        <v>2002</v>
      </c>
      <c r="K178">
        <v>2018</v>
      </c>
      <c r="L178">
        <v>1.364413621</v>
      </c>
      <c r="Q178">
        <v>2324884</v>
      </c>
      <c r="R178">
        <v>1428918</v>
      </c>
      <c r="S178">
        <v>419209</v>
      </c>
      <c r="T178">
        <v>33554</v>
      </c>
      <c r="U178">
        <v>31843</v>
      </c>
      <c r="V178">
        <v>31711</v>
      </c>
      <c r="W178">
        <v>39599</v>
      </c>
      <c r="X178">
        <v>32214</v>
      </c>
      <c r="Y178">
        <v>2291340</v>
      </c>
      <c r="Z178">
        <v>13.1</v>
      </c>
      <c r="AA178">
        <v>8.3000000000000007</v>
      </c>
      <c r="AB178">
        <v>78.7</v>
      </c>
      <c r="AC178">
        <v>22.9</v>
      </c>
      <c r="AD178">
        <v>62</v>
      </c>
      <c r="AE178">
        <v>15.1</v>
      </c>
      <c r="AF178">
        <v>829772</v>
      </c>
      <c r="AG178">
        <v>50427</v>
      </c>
      <c r="AH178">
        <v>253659</v>
      </c>
      <c r="AI178">
        <v>320357</v>
      </c>
      <c r="AJ178">
        <v>138932</v>
      </c>
      <c r="AK178">
        <v>66397</v>
      </c>
      <c r="AL178">
        <v>6.08</v>
      </c>
      <c r="AM178">
        <v>67902</v>
      </c>
      <c r="AN178">
        <v>90806</v>
      </c>
      <c r="AO178">
        <v>25.3</v>
      </c>
      <c r="AP178">
        <v>41.9</v>
      </c>
      <c r="AQ178">
        <v>32.799999999999997</v>
      </c>
      <c r="AR178">
        <v>48905.75</v>
      </c>
      <c r="AS178">
        <v>1032973.33</v>
      </c>
      <c r="AT178">
        <v>1081879.08</v>
      </c>
      <c r="AU178">
        <v>4.5199999999999996</v>
      </c>
      <c r="AV178">
        <v>95.48</v>
      </c>
      <c r="AW178">
        <v>2.95</v>
      </c>
      <c r="AX178">
        <v>89683.199999999997</v>
      </c>
      <c r="AY178">
        <v>967308</v>
      </c>
      <c r="AZ178">
        <v>13.57</v>
      </c>
      <c r="BA178">
        <v>1.02</v>
      </c>
      <c r="BB178">
        <v>2013</v>
      </c>
      <c r="BC178" t="s">
        <v>620</v>
      </c>
      <c r="BD178">
        <v>1</v>
      </c>
      <c r="BE178">
        <v>4</v>
      </c>
      <c r="BF178">
        <v>87304954.859999999</v>
      </c>
      <c r="BG178">
        <v>32479.86</v>
      </c>
      <c r="BH178">
        <v>32345.22</v>
      </c>
      <c r="BI178">
        <v>40390.980000000003</v>
      </c>
      <c r="BJ178">
        <v>69260.039999999994</v>
      </c>
      <c r="BK178">
        <v>92622.12</v>
      </c>
      <c r="BL178">
        <v>3.0089999999999999</v>
      </c>
      <c r="BM178">
        <v>0</v>
      </c>
      <c r="BN178">
        <v>1</v>
      </c>
      <c r="BO178">
        <v>0</v>
      </c>
      <c r="BR178">
        <v>0</v>
      </c>
      <c r="BS178" t="s">
        <v>621</v>
      </c>
      <c r="BT178">
        <v>0</v>
      </c>
      <c r="BU178">
        <v>0</v>
      </c>
      <c r="BV178">
        <v>0</v>
      </c>
      <c r="BW178">
        <v>9</v>
      </c>
      <c r="BX178">
        <v>4</v>
      </c>
      <c r="BY178" t="s">
        <v>212</v>
      </c>
      <c r="BZ178">
        <v>22</v>
      </c>
      <c r="CB178">
        <v>1046688</v>
      </c>
      <c r="CC178">
        <v>76.8</v>
      </c>
      <c r="CD178">
        <v>9.4</v>
      </c>
      <c r="CE178">
        <v>2.4</v>
      </c>
      <c r="CF178">
        <v>1.7</v>
      </c>
      <c r="CG178">
        <v>1.2</v>
      </c>
      <c r="CH178">
        <v>1.2</v>
      </c>
      <c r="CI178">
        <v>7.3</v>
      </c>
      <c r="CK178">
        <v>1.3917018940000001</v>
      </c>
      <c r="CL178">
        <v>4756.9195440000003</v>
      </c>
      <c r="CM178" t="s">
        <v>177</v>
      </c>
      <c r="CN178">
        <v>22</v>
      </c>
    </row>
    <row r="179" spans="1:92" x14ac:dyDescent="0.2">
      <c r="A179">
        <v>3228</v>
      </c>
      <c r="B179">
        <v>40980</v>
      </c>
      <c r="C179" t="s">
        <v>622</v>
      </c>
      <c r="D179" t="s">
        <v>174</v>
      </c>
      <c r="E179">
        <v>2017</v>
      </c>
      <c r="F179">
        <v>518622.08159999998</v>
      </c>
      <c r="G179">
        <v>664612.41280000005</v>
      </c>
      <c r="H179">
        <v>628324.90560000006</v>
      </c>
      <c r="I179">
        <v>1.2115274840000001</v>
      </c>
      <c r="J179">
        <v>2004</v>
      </c>
      <c r="K179">
        <v>2018</v>
      </c>
      <c r="L179">
        <v>1.2115274840000001</v>
      </c>
      <c r="Q179">
        <v>191934</v>
      </c>
      <c r="R179">
        <v>162849</v>
      </c>
      <c r="S179">
        <v>22913</v>
      </c>
      <c r="T179">
        <v>719</v>
      </c>
      <c r="U179">
        <v>24959</v>
      </c>
      <c r="V179">
        <v>24937</v>
      </c>
      <c r="W179">
        <v>25865</v>
      </c>
      <c r="X179">
        <v>48500</v>
      </c>
      <c r="Y179">
        <v>184951</v>
      </c>
      <c r="Z179">
        <v>17.399999999999999</v>
      </c>
      <c r="AA179">
        <v>9.1</v>
      </c>
      <c r="AB179">
        <v>73.5</v>
      </c>
      <c r="AC179">
        <v>21.3</v>
      </c>
      <c r="AD179">
        <v>59.9</v>
      </c>
      <c r="AE179">
        <v>18.8</v>
      </c>
      <c r="AF179">
        <v>80958</v>
      </c>
      <c r="AG179">
        <v>7348</v>
      </c>
      <c r="AH179">
        <v>27612</v>
      </c>
      <c r="AI179">
        <v>30480</v>
      </c>
      <c r="AJ179">
        <v>10313</v>
      </c>
      <c r="AK179">
        <v>5205</v>
      </c>
      <c r="AL179">
        <v>9.08</v>
      </c>
      <c r="AM179">
        <v>45331</v>
      </c>
      <c r="AN179">
        <v>62214</v>
      </c>
      <c r="AO179">
        <v>38.5</v>
      </c>
      <c r="AP179">
        <v>45.4</v>
      </c>
      <c r="AQ179">
        <v>16.100000000000001</v>
      </c>
      <c r="AR179">
        <v>4842.25</v>
      </c>
      <c r="AS179">
        <v>82820.08</v>
      </c>
      <c r="AT179">
        <v>87662.33</v>
      </c>
      <c r="AU179">
        <v>5.52</v>
      </c>
      <c r="AV179">
        <v>94.48</v>
      </c>
      <c r="AW179">
        <v>2.41</v>
      </c>
      <c r="AX179">
        <v>1024</v>
      </c>
      <c r="AY179">
        <v>9292</v>
      </c>
      <c r="AZ179">
        <v>16</v>
      </c>
      <c r="BA179">
        <v>1.02</v>
      </c>
      <c r="BB179">
        <v>2017</v>
      </c>
      <c r="BC179" t="s">
        <v>228</v>
      </c>
      <c r="BD179">
        <v>1</v>
      </c>
      <c r="BE179">
        <v>0</v>
      </c>
      <c r="BF179">
        <v>1281782.807</v>
      </c>
      <c r="BG179">
        <v>25458.18</v>
      </c>
      <c r="BH179">
        <v>25435.74</v>
      </c>
      <c r="BI179">
        <v>26382.3</v>
      </c>
      <c r="BJ179">
        <v>46237.62</v>
      </c>
      <c r="BK179">
        <v>63458.28</v>
      </c>
      <c r="BL179">
        <v>2.4582000000000002</v>
      </c>
      <c r="BM179">
        <v>0</v>
      </c>
      <c r="BN179">
        <v>0</v>
      </c>
      <c r="BO179">
        <v>0</v>
      </c>
      <c r="BR179">
        <v>0</v>
      </c>
      <c r="BT179">
        <v>0</v>
      </c>
      <c r="BU179">
        <v>0</v>
      </c>
      <c r="BV179">
        <v>0</v>
      </c>
      <c r="BW179">
        <v>1</v>
      </c>
      <c r="BX179">
        <v>1</v>
      </c>
      <c r="BY179" t="s">
        <v>176</v>
      </c>
      <c r="BZ179">
        <v>34</v>
      </c>
      <c r="CB179">
        <v>81093</v>
      </c>
      <c r="CC179">
        <v>83.1</v>
      </c>
      <c r="CD179">
        <v>8.9</v>
      </c>
      <c r="CE179">
        <v>0.9</v>
      </c>
      <c r="CF179">
        <v>1.8</v>
      </c>
      <c r="CG179">
        <v>0.5</v>
      </c>
      <c r="CH179">
        <v>0.6</v>
      </c>
      <c r="CI179">
        <v>4.0999999999999996</v>
      </c>
      <c r="CK179">
        <v>1.2357580340000001</v>
      </c>
      <c r="CL179">
        <v>1565.3972140000001</v>
      </c>
      <c r="CM179" t="s">
        <v>177</v>
      </c>
      <c r="CN179">
        <v>34</v>
      </c>
    </row>
    <row r="180" spans="1:92" x14ac:dyDescent="0.2">
      <c r="A180">
        <v>3294</v>
      </c>
      <c r="B180">
        <v>41420</v>
      </c>
      <c r="C180" t="s">
        <v>628</v>
      </c>
      <c r="D180" t="s">
        <v>174</v>
      </c>
      <c r="E180">
        <v>2017</v>
      </c>
      <c r="F180">
        <v>3014159</v>
      </c>
      <c r="G180">
        <v>2205295</v>
      </c>
      <c r="H180">
        <v>2551972</v>
      </c>
      <c r="I180">
        <v>0.84666137399999997</v>
      </c>
      <c r="J180">
        <v>2004</v>
      </c>
      <c r="K180">
        <v>2018</v>
      </c>
      <c r="L180">
        <v>0.84666137399999997</v>
      </c>
      <c r="Q180">
        <v>424982</v>
      </c>
      <c r="R180">
        <v>231797</v>
      </c>
      <c r="S180">
        <v>133963</v>
      </c>
      <c r="T180">
        <v>7410</v>
      </c>
      <c r="U180">
        <v>26792</v>
      </c>
      <c r="V180">
        <v>27078</v>
      </c>
      <c r="W180">
        <v>29919</v>
      </c>
      <c r="X180">
        <v>28155</v>
      </c>
      <c r="Y180">
        <v>413687</v>
      </c>
      <c r="Z180">
        <v>16.100000000000001</v>
      </c>
      <c r="AA180">
        <v>10.8</v>
      </c>
      <c r="AB180">
        <v>73.099999999999994</v>
      </c>
      <c r="AC180">
        <v>24.6</v>
      </c>
      <c r="AD180">
        <v>59.8</v>
      </c>
      <c r="AE180">
        <v>15.6</v>
      </c>
      <c r="AF180">
        <v>144978</v>
      </c>
      <c r="AG180">
        <v>8096</v>
      </c>
      <c r="AH180">
        <v>44511</v>
      </c>
      <c r="AI180">
        <v>56370</v>
      </c>
      <c r="AJ180">
        <v>22634</v>
      </c>
      <c r="AK180">
        <v>13367</v>
      </c>
      <c r="AL180">
        <v>5.58</v>
      </c>
      <c r="AM180">
        <v>56163</v>
      </c>
      <c r="AN180">
        <v>72806</v>
      </c>
      <c r="AO180">
        <v>29.7</v>
      </c>
      <c r="AP180">
        <v>47.9</v>
      </c>
      <c r="AQ180">
        <v>22.4</v>
      </c>
      <c r="AR180">
        <v>8706.58</v>
      </c>
      <c r="AS180">
        <v>193291.08</v>
      </c>
      <c r="AT180">
        <v>201997.67</v>
      </c>
      <c r="AU180">
        <v>4.3099999999999996</v>
      </c>
      <c r="AV180">
        <v>95.69</v>
      </c>
      <c r="AW180">
        <v>2.95</v>
      </c>
      <c r="AX180">
        <v>8083.2</v>
      </c>
      <c r="AY180">
        <v>78979</v>
      </c>
      <c r="AZ180">
        <v>13.15</v>
      </c>
      <c r="BA180">
        <v>1.02</v>
      </c>
      <c r="BB180">
        <v>2017</v>
      </c>
      <c r="BC180" t="s">
        <v>629</v>
      </c>
      <c r="BD180">
        <v>1</v>
      </c>
      <c r="BE180">
        <v>0</v>
      </c>
      <c r="BF180">
        <v>7809034.3200000003</v>
      </c>
      <c r="BG180">
        <v>27327.84</v>
      </c>
      <c r="BH180">
        <v>27619.56</v>
      </c>
      <c r="BI180">
        <v>30517.38</v>
      </c>
      <c r="BJ180">
        <v>57286.26</v>
      </c>
      <c r="BK180">
        <v>74262.12</v>
      </c>
      <c r="BL180">
        <v>3.0089999999999999</v>
      </c>
      <c r="BM180">
        <v>0</v>
      </c>
      <c r="BN180">
        <v>0</v>
      </c>
      <c r="BO180">
        <v>0</v>
      </c>
      <c r="BP180">
        <v>2019</v>
      </c>
      <c r="BR180">
        <v>0</v>
      </c>
      <c r="BS180" t="s">
        <v>630</v>
      </c>
      <c r="BT180">
        <v>0</v>
      </c>
      <c r="BU180">
        <v>0</v>
      </c>
      <c r="BV180">
        <v>0</v>
      </c>
      <c r="BW180">
        <v>2</v>
      </c>
      <c r="BX180">
        <v>2</v>
      </c>
      <c r="BY180" t="s">
        <v>187</v>
      </c>
      <c r="BZ180">
        <v>24</v>
      </c>
      <c r="CB180">
        <v>184850</v>
      </c>
      <c r="CC180">
        <v>78.7</v>
      </c>
      <c r="CD180">
        <v>9.6</v>
      </c>
      <c r="CE180">
        <v>1.4</v>
      </c>
      <c r="CF180">
        <v>2.8</v>
      </c>
      <c r="CG180">
        <v>0.4</v>
      </c>
      <c r="CH180">
        <v>1.2</v>
      </c>
      <c r="CI180">
        <v>5.8</v>
      </c>
      <c r="CK180">
        <v>0.86359460099999996</v>
      </c>
      <c r="CL180">
        <v>3090.9765320000001</v>
      </c>
      <c r="CM180" t="s">
        <v>177</v>
      </c>
      <c r="CN180">
        <v>24</v>
      </c>
    </row>
    <row r="181" spans="1:92" x14ac:dyDescent="0.2">
      <c r="A181">
        <v>3311</v>
      </c>
      <c r="B181">
        <v>41500</v>
      </c>
      <c r="C181" t="s">
        <v>631</v>
      </c>
      <c r="D181" t="s">
        <v>174</v>
      </c>
      <c r="E181">
        <v>2017</v>
      </c>
      <c r="F181">
        <v>4289139</v>
      </c>
      <c r="G181">
        <v>4477091</v>
      </c>
      <c r="H181">
        <v>9890197</v>
      </c>
      <c r="I181">
        <v>2.3058700129999998</v>
      </c>
      <c r="J181">
        <v>2002</v>
      </c>
      <c r="K181">
        <v>2018</v>
      </c>
      <c r="L181">
        <v>2.3058700129999998</v>
      </c>
      <c r="Q181">
        <v>437907</v>
      </c>
      <c r="R181">
        <v>237802</v>
      </c>
      <c r="S181">
        <v>59738</v>
      </c>
      <c r="T181">
        <v>7092</v>
      </c>
      <c r="U181">
        <v>27077</v>
      </c>
      <c r="V181">
        <v>29952</v>
      </c>
      <c r="W181">
        <v>40501</v>
      </c>
      <c r="X181">
        <v>25778</v>
      </c>
      <c r="Y181">
        <v>421645</v>
      </c>
      <c r="Z181">
        <v>11.4</v>
      </c>
      <c r="AA181">
        <v>12.4</v>
      </c>
      <c r="AB181">
        <v>76.2</v>
      </c>
      <c r="AC181">
        <v>26.3</v>
      </c>
      <c r="AD181">
        <v>60.5</v>
      </c>
      <c r="AE181">
        <v>13.2</v>
      </c>
      <c r="AF181">
        <v>125518</v>
      </c>
      <c r="AG181">
        <v>4817</v>
      </c>
      <c r="AH181">
        <v>33932</v>
      </c>
      <c r="AI181">
        <v>46196</v>
      </c>
      <c r="AJ181">
        <v>25029</v>
      </c>
      <c r="AK181">
        <v>15544</v>
      </c>
      <c r="AL181">
        <v>3.84</v>
      </c>
      <c r="AM181">
        <v>71274</v>
      </c>
      <c r="AN181">
        <v>92289</v>
      </c>
      <c r="AO181">
        <v>22</v>
      </c>
      <c r="AP181">
        <v>46.2</v>
      </c>
      <c r="AQ181">
        <v>31.8</v>
      </c>
      <c r="AR181">
        <v>15811.42</v>
      </c>
      <c r="AS181">
        <v>204308.58</v>
      </c>
      <c r="AT181">
        <v>220120</v>
      </c>
      <c r="AU181">
        <v>7.27</v>
      </c>
      <c r="AV181">
        <v>92.73</v>
      </c>
      <c r="AW181">
        <v>2.95</v>
      </c>
      <c r="AX181">
        <v>12800</v>
      </c>
      <c r="AY181">
        <v>200546</v>
      </c>
      <c r="AZ181">
        <v>16.72</v>
      </c>
      <c r="BA181">
        <v>1.02</v>
      </c>
      <c r="BB181">
        <v>2014</v>
      </c>
      <c r="BC181" t="s">
        <v>632</v>
      </c>
      <c r="BD181">
        <v>1</v>
      </c>
      <c r="BE181">
        <v>3</v>
      </c>
      <c r="BF181">
        <v>50440004.700000003</v>
      </c>
      <c r="BG181">
        <v>27618.54</v>
      </c>
      <c r="BH181">
        <v>30551.040000000001</v>
      </c>
      <c r="BI181">
        <v>41311.019999999997</v>
      </c>
      <c r="BJ181">
        <v>72699.48</v>
      </c>
      <c r="BK181">
        <v>94134.78</v>
      </c>
      <c r="BL181">
        <v>3.0089999999999999</v>
      </c>
      <c r="BM181">
        <v>0</v>
      </c>
      <c r="BN181">
        <v>0</v>
      </c>
      <c r="BO181">
        <v>0</v>
      </c>
      <c r="BR181">
        <v>0</v>
      </c>
      <c r="BT181">
        <v>0</v>
      </c>
      <c r="BU181">
        <v>0</v>
      </c>
      <c r="BV181">
        <v>0</v>
      </c>
      <c r="BW181">
        <v>2</v>
      </c>
      <c r="BX181">
        <v>2</v>
      </c>
      <c r="BY181" t="s">
        <v>187</v>
      </c>
      <c r="BZ181">
        <v>22</v>
      </c>
      <c r="CB181">
        <v>194671</v>
      </c>
      <c r="CC181">
        <v>72</v>
      </c>
      <c r="CD181">
        <v>8.6</v>
      </c>
      <c r="CE181">
        <v>1.4</v>
      </c>
      <c r="CF181">
        <v>2.5</v>
      </c>
      <c r="CG181">
        <v>0.6</v>
      </c>
      <c r="CH181">
        <v>9.9</v>
      </c>
      <c r="CI181">
        <v>5</v>
      </c>
      <c r="CK181">
        <v>2.3519874129999998</v>
      </c>
      <c r="CL181">
        <v>6398.1160819999996</v>
      </c>
      <c r="CM181" t="s">
        <v>177</v>
      </c>
      <c r="CN181">
        <v>22</v>
      </c>
    </row>
    <row r="182" spans="1:92" x14ac:dyDescent="0.2">
      <c r="A182">
        <v>3324</v>
      </c>
      <c r="B182">
        <v>41540</v>
      </c>
      <c r="C182" t="s">
        <v>633</v>
      </c>
      <c r="D182" t="s">
        <v>174</v>
      </c>
      <c r="E182">
        <v>2017</v>
      </c>
      <c r="F182">
        <v>229037.0324</v>
      </c>
      <c r="G182">
        <v>984234.77269999997</v>
      </c>
      <c r="H182">
        <v>344770.91320000001</v>
      </c>
      <c r="I182">
        <v>1.5053064110000001</v>
      </c>
      <c r="J182">
        <v>2006</v>
      </c>
      <c r="K182">
        <v>2018</v>
      </c>
      <c r="L182">
        <v>1.5053064110000001</v>
      </c>
      <c r="Q182">
        <v>405853</v>
      </c>
      <c r="R182">
        <v>197333</v>
      </c>
      <c r="S182">
        <v>170989</v>
      </c>
      <c r="T182">
        <v>3891</v>
      </c>
      <c r="U182">
        <v>28787</v>
      </c>
      <c r="V182">
        <v>26776</v>
      </c>
      <c r="W182">
        <v>31400</v>
      </c>
      <c r="X182">
        <v>19866</v>
      </c>
      <c r="Y182">
        <v>392266</v>
      </c>
      <c r="Z182">
        <v>12.6</v>
      </c>
      <c r="AA182">
        <v>8.3000000000000007</v>
      </c>
      <c r="AB182">
        <v>79.099999999999994</v>
      </c>
      <c r="AC182">
        <v>19.5</v>
      </c>
      <c r="AD182">
        <v>57.5</v>
      </c>
      <c r="AE182">
        <v>23</v>
      </c>
      <c r="AF182">
        <v>154115</v>
      </c>
      <c r="AG182">
        <v>8654</v>
      </c>
      <c r="AH182">
        <v>48725</v>
      </c>
      <c r="AI182">
        <v>61552</v>
      </c>
      <c r="AJ182">
        <v>24339</v>
      </c>
      <c r="AK182">
        <v>10845</v>
      </c>
      <c r="AL182">
        <v>5.62</v>
      </c>
      <c r="AM182">
        <v>59273</v>
      </c>
      <c r="AN182">
        <v>80287</v>
      </c>
      <c r="AO182">
        <v>29</v>
      </c>
      <c r="AP182">
        <v>46.4</v>
      </c>
      <c r="AQ182">
        <v>24.6</v>
      </c>
      <c r="AR182">
        <v>3564.08</v>
      </c>
      <c r="AS182">
        <v>57358.33</v>
      </c>
      <c r="AT182">
        <v>60922.42</v>
      </c>
      <c r="AU182">
        <v>5.88</v>
      </c>
      <c r="AV182">
        <v>94.12</v>
      </c>
      <c r="AW182">
        <v>2.64</v>
      </c>
      <c r="AX182">
        <v>2380.8000000000002</v>
      </c>
      <c r="AY182">
        <v>15401</v>
      </c>
      <c r="AZ182">
        <v>27.06</v>
      </c>
      <c r="BA182">
        <v>1.02</v>
      </c>
      <c r="BB182">
        <v>2016</v>
      </c>
      <c r="BC182" t="s">
        <v>205</v>
      </c>
      <c r="BD182">
        <v>1</v>
      </c>
      <c r="BE182">
        <v>1</v>
      </c>
      <c r="BF182">
        <v>1054998.9950000001</v>
      </c>
      <c r="BG182">
        <v>29362.74</v>
      </c>
      <c r="BH182">
        <v>27311.52</v>
      </c>
      <c r="BI182">
        <v>32028</v>
      </c>
      <c r="BJ182">
        <v>60458.46</v>
      </c>
      <c r="BK182">
        <v>81892.740000000005</v>
      </c>
      <c r="BL182">
        <v>2.6928000000000001</v>
      </c>
      <c r="BM182">
        <v>0</v>
      </c>
      <c r="BN182">
        <v>0</v>
      </c>
      <c r="BO182">
        <v>0</v>
      </c>
      <c r="BT182">
        <v>0</v>
      </c>
      <c r="BU182">
        <v>0</v>
      </c>
      <c r="BV182">
        <v>0</v>
      </c>
      <c r="BW182">
        <v>4</v>
      </c>
      <c r="BX182">
        <v>3</v>
      </c>
      <c r="BY182" t="s">
        <v>206</v>
      </c>
      <c r="BZ182">
        <v>34</v>
      </c>
      <c r="CB182">
        <v>179493</v>
      </c>
      <c r="CC182">
        <v>80.599999999999994</v>
      </c>
      <c r="CD182">
        <v>9.1</v>
      </c>
      <c r="CE182">
        <v>0.7</v>
      </c>
      <c r="CF182">
        <v>1.7</v>
      </c>
      <c r="CG182">
        <v>0.3</v>
      </c>
      <c r="CH182">
        <v>1.6</v>
      </c>
      <c r="CI182">
        <v>6</v>
      </c>
      <c r="CK182">
        <v>1.535412539</v>
      </c>
      <c r="CL182">
        <v>721.18830879999996</v>
      </c>
      <c r="CM182" t="s">
        <v>177</v>
      </c>
      <c r="CN182">
        <v>34</v>
      </c>
    </row>
    <row r="183" spans="1:92" x14ac:dyDescent="0.2">
      <c r="A183">
        <v>3341</v>
      </c>
      <c r="B183">
        <v>41620</v>
      </c>
      <c r="C183" t="s">
        <v>634</v>
      </c>
      <c r="D183" t="s">
        <v>174</v>
      </c>
      <c r="E183">
        <v>2017</v>
      </c>
      <c r="F183">
        <v>19732080.129999999</v>
      </c>
      <c r="G183">
        <v>17438694.039999999</v>
      </c>
      <c r="H183">
        <v>21637920.329999998</v>
      </c>
      <c r="I183">
        <v>1.0965858740000001</v>
      </c>
      <c r="J183">
        <v>2002</v>
      </c>
      <c r="K183">
        <v>2018</v>
      </c>
      <c r="L183">
        <v>1.0965858740000001</v>
      </c>
      <c r="Q183">
        <v>1203105</v>
      </c>
      <c r="R183">
        <v>712163</v>
      </c>
      <c r="S183">
        <v>326015</v>
      </c>
      <c r="T183">
        <v>14826</v>
      </c>
      <c r="U183">
        <v>31759</v>
      </c>
      <c r="V183">
        <v>31414</v>
      </c>
      <c r="W183">
        <v>36513</v>
      </c>
      <c r="X183">
        <v>26838</v>
      </c>
      <c r="Y183">
        <v>1186170</v>
      </c>
      <c r="Z183">
        <v>8.9</v>
      </c>
      <c r="AA183">
        <v>6.9</v>
      </c>
      <c r="AB183">
        <v>84.2</v>
      </c>
      <c r="AC183">
        <v>27.8</v>
      </c>
      <c r="AD183">
        <v>61.8</v>
      </c>
      <c r="AE183">
        <v>10.4</v>
      </c>
      <c r="AF183">
        <v>396869</v>
      </c>
      <c r="AG183">
        <v>19208</v>
      </c>
      <c r="AH183">
        <v>105081</v>
      </c>
      <c r="AI183">
        <v>159109</v>
      </c>
      <c r="AJ183">
        <v>71944</v>
      </c>
      <c r="AK183">
        <v>41527</v>
      </c>
      <c r="AL183">
        <v>4.84</v>
      </c>
      <c r="AM183">
        <v>71510</v>
      </c>
      <c r="AN183">
        <v>90790</v>
      </c>
      <c r="AO183">
        <v>21.1</v>
      </c>
      <c r="AP183">
        <v>46.3</v>
      </c>
      <c r="AQ183">
        <v>32.6</v>
      </c>
      <c r="AR183">
        <v>21129</v>
      </c>
      <c r="AS183">
        <v>657053.92000000004</v>
      </c>
      <c r="AT183">
        <v>678182.92</v>
      </c>
      <c r="AU183">
        <v>3.12</v>
      </c>
      <c r="AV183">
        <v>96.88</v>
      </c>
      <c r="AW183">
        <v>2.5</v>
      </c>
      <c r="AX183">
        <v>58784</v>
      </c>
      <c r="AY183">
        <v>541639</v>
      </c>
      <c r="AZ183">
        <v>13.87</v>
      </c>
      <c r="BA183">
        <v>1.02</v>
      </c>
      <c r="BB183">
        <v>2014</v>
      </c>
      <c r="BC183" t="s">
        <v>635</v>
      </c>
      <c r="BD183">
        <v>1</v>
      </c>
      <c r="BE183">
        <v>3</v>
      </c>
      <c r="BF183">
        <v>220706787.40000001</v>
      </c>
      <c r="BG183">
        <v>32394.18</v>
      </c>
      <c r="BH183">
        <v>32042.28</v>
      </c>
      <c r="BI183">
        <v>37243.26</v>
      </c>
      <c r="BJ183">
        <v>72940.2</v>
      </c>
      <c r="BK183">
        <v>92605.8</v>
      </c>
      <c r="BL183">
        <v>2.5499999999999998</v>
      </c>
      <c r="BM183">
        <v>33</v>
      </c>
      <c r="BN183">
        <v>0</v>
      </c>
      <c r="BO183">
        <v>0</v>
      </c>
      <c r="BP183">
        <v>2013</v>
      </c>
      <c r="BR183">
        <v>1</v>
      </c>
      <c r="BS183" t="s">
        <v>636</v>
      </c>
      <c r="BT183">
        <v>0</v>
      </c>
      <c r="BU183">
        <v>0</v>
      </c>
      <c r="BV183">
        <v>0</v>
      </c>
      <c r="BW183">
        <v>9</v>
      </c>
      <c r="BX183">
        <v>4</v>
      </c>
      <c r="BY183" t="s">
        <v>212</v>
      </c>
      <c r="BZ183">
        <v>21</v>
      </c>
      <c r="CB183">
        <v>618572</v>
      </c>
      <c r="CC183">
        <v>75.3</v>
      </c>
      <c r="CD183">
        <v>11.2</v>
      </c>
      <c r="CE183">
        <v>3.2</v>
      </c>
      <c r="CF183">
        <v>2.1</v>
      </c>
      <c r="CG183">
        <v>0.8</v>
      </c>
      <c r="CH183">
        <v>0.9</v>
      </c>
      <c r="CI183">
        <v>6.6</v>
      </c>
      <c r="CK183">
        <v>1.118517591</v>
      </c>
      <c r="CL183">
        <v>4897.7820689999999</v>
      </c>
      <c r="CM183" t="s">
        <v>177</v>
      </c>
      <c r="CN183">
        <v>21</v>
      </c>
    </row>
    <row r="184" spans="1:92" x14ac:dyDescent="0.2">
      <c r="A184">
        <v>3375</v>
      </c>
      <c r="B184">
        <v>41660</v>
      </c>
      <c r="C184" t="s">
        <v>637</v>
      </c>
      <c r="D184" t="s">
        <v>174</v>
      </c>
      <c r="E184">
        <v>2017</v>
      </c>
      <c r="F184">
        <v>185712</v>
      </c>
      <c r="G184">
        <v>281490</v>
      </c>
      <c r="H184">
        <v>86457</v>
      </c>
      <c r="I184">
        <v>0.46554342199999998</v>
      </c>
      <c r="J184">
        <v>2002</v>
      </c>
      <c r="K184">
        <v>2018</v>
      </c>
      <c r="L184">
        <v>0.46554342199999998</v>
      </c>
      <c r="Q184">
        <v>119317</v>
      </c>
      <c r="R184">
        <v>83648</v>
      </c>
      <c r="S184">
        <v>28513</v>
      </c>
      <c r="T184">
        <v>1417</v>
      </c>
      <c r="U184">
        <v>27962</v>
      </c>
      <c r="V184">
        <v>28278</v>
      </c>
      <c r="W184">
        <v>27400</v>
      </c>
      <c r="X184">
        <v>34138</v>
      </c>
      <c r="Y184">
        <v>113783</v>
      </c>
      <c r="Z184">
        <v>11.3</v>
      </c>
      <c r="AA184">
        <v>8.3000000000000007</v>
      </c>
      <c r="AB184">
        <v>80.3</v>
      </c>
      <c r="AC184">
        <v>23.7</v>
      </c>
      <c r="AD184">
        <v>61.2</v>
      </c>
      <c r="AE184">
        <v>15.1</v>
      </c>
      <c r="AF184">
        <v>42667</v>
      </c>
      <c r="AG184">
        <v>2214</v>
      </c>
      <c r="AH184">
        <v>15162</v>
      </c>
      <c r="AI184">
        <v>16894</v>
      </c>
      <c r="AJ184">
        <v>6341</v>
      </c>
      <c r="AK184">
        <v>2056</v>
      </c>
      <c r="AL184">
        <v>5.19</v>
      </c>
      <c r="AM184">
        <v>50894</v>
      </c>
      <c r="AN184">
        <v>71577</v>
      </c>
      <c r="AO184">
        <v>34.6</v>
      </c>
      <c r="AP184">
        <v>43</v>
      </c>
      <c r="AQ184">
        <v>22.4</v>
      </c>
      <c r="AR184">
        <v>2010.08</v>
      </c>
      <c r="AS184">
        <v>52766.25</v>
      </c>
      <c r="AT184">
        <v>54776.33</v>
      </c>
      <c r="AU184">
        <v>3.67</v>
      </c>
      <c r="AV184">
        <v>96.33</v>
      </c>
      <c r="AW184">
        <v>2.2999999999999998</v>
      </c>
      <c r="AZ184">
        <v>14.5</v>
      </c>
      <c r="BA184">
        <v>1.02</v>
      </c>
      <c r="BB184">
        <v>2017</v>
      </c>
      <c r="BC184" t="s">
        <v>638</v>
      </c>
      <c r="BD184">
        <v>1</v>
      </c>
      <c r="BE184">
        <v>0</v>
      </c>
      <c r="BF184">
        <v>176372.28</v>
      </c>
      <c r="BG184">
        <v>28521.24</v>
      </c>
      <c r="BH184">
        <v>28843.56</v>
      </c>
      <c r="BI184">
        <v>27948</v>
      </c>
      <c r="BJ184">
        <v>51911.88</v>
      </c>
      <c r="BK184">
        <v>73008.539999999994</v>
      </c>
      <c r="BL184">
        <v>2.3460000000000001</v>
      </c>
      <c r="BM184">
        <v>0</v>
      </c>
      <c r="BN184">
        <v>0</v>
      </c>
      <c r="BO184">
        <v>0</v>
      </c>
      <c r="BR184">
        <v>0</v>
      </c>
      <c r="BT184">
        <v>0</v>
      </c>
      <c r="BU184">
        <v>0</v>
      </c>
      <c r="BV184">
        <v>0</v>
      </c>
      <c r="BW184">
        <v>4</v>
      </c>
      <c r="BX184">
        <v>3</v>
      </c>
      <c r="BY184" t="s">
        <v>206</v>
      </c>
      <c r="BZ184">
        <v>32</v>
      </c>
      <c r="CB184">
        <v>57838</v>
      </c>
      <c r="CC184">
        <v>79.2</v>
      </c>
      <c r="CD184">
        <v>10.3</v>
      </c>
      <c r="CE184">
        <v>0.3</v>
      </c>
      <c r="CF184">
        <v>3.2</v>
      </c>
      <c r="CG184">
        <v>0.4</v>
      </c>
      <c r="CH184">
        <v>3.2</v>
      </c>
      <c r="CI184">
        <v>3.4</v>
      </c>
      <c r="CK184">
        <v>0.47485429099999998</v>
      </c>
      <c r="CL184">
        <v>1930.9722300000001</v>
      </c>
      <c r="CM184" t="s">
        <v>177</v>
      </c>
      <c r="CN184">
        <v>32</v>
      </c>
    </row>
    <row r="185" spans="1:92" x14ac:dyDescent="0.2">
      <c r="A185">
        <v>3392</v>
      </c>
      <c r="B185">
        <v>41700</v>
      </c>
      <c r="C185" t="s">
        <v>639</v>
      </c>
      <c r="D185" t="s">
        <v>174</v>
      </c>
      <c r="E185">
        <v>2017</v>
      </c>
      <c r="F185">
        <v>36221002</v>
      </c>
      <c r="G185">
        <v>22019177</v>
      </c>
      <c r="H185">
        <v>19203154</v>
      </c>
      <c r="I185">
        <v>0.53016628300000002</v>
      </c>
      <c r="J185">
        <v>2002</v>
      </c>
      <c r="K185">
        <v>2018</v>
      </c>
      <c r="L185">
        <v>0.53016628300000002</v>
      </c>
      <c r="Q185">
        <v>2473974</v>
      </c>
      <c r="R185">
        <v>1597131</v>
      </c>
      <c r="S185">
        <v>529613</v>
      </c>
      <c r="T185">
        <v>60012</v>
      </c>
      <c r="U185">
        <v>27537</v>
      </c>
      <c r="V185">
        <v>26015</v>
      </c>
      <c r="W185">
        <v>35131</v>
      </c>
      <c r="X185">
        <v>29730</v>
      </c>
      <c r="Y185">
        <v>2429570</v>
      </c>
      <c r="Z185">
        <v>14.5</v>
      </c>
      <c r="AA185">
        <v>10.199999999999999</v>
      </c>
      <c r="AB185">
        <v>75.3</v>
      </c>
      <c r="AC185">
        <v>25.4</v>
      </c>
      <c r="AD185">
        <v>61.9</v>
      </c>
      <c r="AE185">
        <v>12.7</v>
      </c>
      <c r="AF185">
        <v>810473</v>
      </c>
      <c r="AG185">
        <v>56761</v>
      </c>
      <c r="AH185">
        <v>263780</v>
      </c>
      <c r="AI185">
        <v>314057</v>
      </c>
      <c r="AJ185">
        <v>122783</v>
      </c>
      <c r="AK185">
        <v>53092</v>
      </c>
      <c r="AL185">
        <v>7</v>
      </c>
      <c r="AM185">
        <v>56774</v>
      </c>
      <c r="AN185">
        <v>77001</v>
      </c>
      <c r="AO185">
        <v>30.6</v>
      </c>
      <c r="AP185">
        <v>44.4</v>
      </c>
      <c r="AQ185">
        <v>25</v>
      </c>
      <c r="AR185">
        <v>40638</v>
      </c>
      <c r="AS185">
        <v>1125239.83</v>
      </c>
      <c r="AT185">
        <v>1165877.83</v>
      </c>
      <c r="AU185">
        <v>3.49</v>
      </c>
      <c r="AV185">
        <v>96.51</v>
      </c>
      <c r="AW185">
        <v>2.2999999999999998</v>
      </c>
      <c r="AX185">
        <v>64755.199999999997</v>
      </c>
      <c r="AY185">
        <v>609494</v>
      </c>
      <c r="AZ185">
        <v>13.34</v>
      </c>
      <c r="BA185">
        <v>1.02</v>
      </c>
      <c r="BB185">
        <v>2014</v>
      </c>
      <c r="BC185" t="s">
        <v>640</v>
      </c>
      <c r="BD185">
        <v>1</v>
      </c>
      <c r="BE185">
        <v>3</v>
      </c>
      <c r="BF185">
        <v>97936085.400000006</v>
      </c>
      <c r="BG185">
        <v>28087.74</v>
      </c>
      <c r="BH185">
        <v>26535.3</v>
      </c>
      <c r="BI185">
        <v>35833.620000000003</v>
      </c>
      <c r="BJ185">
        <v>57909.48</v>
      </c>
      <c r="BK185">
        <v>78541.02</v>
      </c>
      <c r="BL185">
        <v>2.3460000000000001</v>
      </c>
      <c r="BM185">
        <v>61</v>
      </c>
      <c r="BN185">
        <v>0</v>
      </c>
      <c r="BO185">
        <v>0</v>
      </c>
      <c r="BP185">
        <v>2019</v>
      </c>
      <c r="BR185">
        <v>0</v>
      </c>
      <c r="BS185" t="s">
        <v>641</v>
      </c>
      <c r="BT185">
        <v>0</v>
      </c>
      <c r="BU185">
        <v>0</v>
      </c>
      <c r="BV185">
        <v>0</v>
      </c>
      <c r="BW185">
        <v>10</v>
      </c>
      <c r="BX185">
        <v>2</v>
      </c>
      <c r="BY185" t="s">
        <v>315</v>
      </c>
      <c r="BZ185">
        <v>23</v>
      </c>
      <c r="CB185">
        <v>1135333</v>
      </c>
      <c r="CC185">
        <v>79.900000000000006</v>
      </c>
      <c r="CD185">
        <v>10.4</v>
      </c>
      <c r="CE185">
        <v>1.8</v>
      </c>
      <c r="CF185">
        <v>1.4</v>
      </c>
      <c r="CG185">
        <v>0.2</v>
      </c>
      <c r="CH185">
        <v>1.5</v>
      </c>
      <c r="CI185">
        <v>4.8</v>
      </c>
      <c r="CK185">
        <v>0.54076960900000004</v>
      </c>
      <c r="CL185">
        <v>3709.224017</v>
      </c>
      <c r="CM185" t="s">
        <v>177</v>
      </c>
      <c r="CN185">
        <v>23</v>
      </c>
    </row>
    <row r="186" spans="1:92" x14ac:dyDescent="0.2">
      <c r="A186">
        <v>3409</v>
      </c>
      <c r="B186">
        <v>41740</v>
      </c>
      <c r="C186" t="s">
        <v>642</v>
      </c>
      <c r="D186" t="s">
        <v>174</v>
      </c>
      <c r="E186">
        <v>2017</v>
      </c>
      <c r="F186">
        <v>55256583</v>
      </c>
      <c r="G186">
        <v>25457035</v>
      </c>
      <c r="H186">
        <v>57853354</v>
      </c>
      <c r="I186">
        <v>1.046994781</v>
      </c>
      <c r="J186">
        <v>2002</v>
      </c>
      <c r="K186">
        <v>2018</v>
      </c>
      <c r="L186">
        <v>1.046994781</v>
      </c>
      <c r="Q186">
        <v>3337685</v>
      </c>
      <c r="R186">
        <v>1674122</v>
      </c>
      <c r="S186">
        <v>818936</v>
      </c>
      <c r="T186">
        <v>67147</v>
      </c>
      <c r="U186">
        <v>32687</v>
      </c>
      <c r="V186">
        <v>31569</v>
      </c>
      <c r="W186">
        <v>41422</v>
      </c>
      <c r="X186">
        <v>40081</v>
      </c>
      <c r="Y186">
        <v>3256674</v>
      </c>
      <c r="Z186">
        <v>11.8</v>
      </c>
      <c r="AA186">
        <v>7.3</v>
      </c>
      <c r="AB186">
        <v>80.900000000000006</v>
      </c>
      <c r="AC186">
        <v>21.9</v>
      </c>
      <c r="AD186">
        <v>64.599999999999994</v>
      </c>
      <c r="AE186">
        <v>13.5</v>
      </c>
      <c r="AF186">
        <v>1126419</v>
      </c>
      <c r="AG186">
        <v>59188</v>
      </c>
      <c r="AH186">
        <v>333163</v>
      </c>
      <c r="AI186">
        <v>448586</v>
      </c>
      <c r="AJ186">
        <v>182776</v>
      </c>
      <c r="AK186">
        <v>102706</v>
      </c>
      <c r="AL186">
        <v>5.25</v>
      </c>
      <c r="AM186">
        <v>76207</v>
      </c>
      <c r="AN186">
        <v>103215</v>
      </c>
      <c r="AO186">
        <v>22.1</v>
      </c>
      <c r="AP186">
        <v>40.1</v>
      </c>
      <c r="AQ186">
        <v>37.799999999999997</v>
      </c>
      <c r="AR186">
        <v>63464.75</v>
      </c>
      <c r="AS186">
        <v>1521189.5</v>
      </c>
      <c r="AT186">
        <v>1584654.25</v>
      </c>
      <c r="AU186">
        <v>4.01</v>
      </c>
      <c r="AV186">
        <v>95.99</v>
      </c>
      <c r="AW186">
        <v>2.95</v>
      </c>
      <c r="AX186">
        <v>142368</v>
      </c>
      <c r="AY186">
        <v>1780920</v>
      </c>
      <c r="AZ186">
        <v>11.06</v>
      </c>
      <c r="BA186">
        <v>1.02</v>
      </c>
      <c r="BB186">
        <v>2012</v>
      </c>
      <c r="BC186" t="s">
        <v>643</v>
      </c>
      <c r="BD186">
        <v>1</v>
      </c>
      <c r="BE186">
        <v>5</v>
      </c>
      <c r="BF186">
        <v>308149878.5</v>
      </c>
      <c r="BG186">
        <v>33340.74</v>
      </c>
      <c r="BH186">
        <v>32200.38</v>
      </c>
      <c r="BI186">
        <v>42250.44</v>
      </c>
      <c r="BJ186">
        <v>77731.14</v>
      </c>
      <c r="BK186">
        <v>105279.3</v>
      </c>
      <c r="BL186">
        <v>3.0089999999999999</v>
      </c>
      <c r="BM186">
        <v>100</v>
      </c>
      <c r="BN186">
        <v>3</v>
      </c>
      <c r="BO186">
        <v>0</v>
      </c>
      <c r="BP186">
        <v>2018</v>
      </c>
      <c r="BR186">
        <v>0</v>
      </c>
      <c r="BS186" t="s">
        <v>644</v>
      </c>
      <c r="BT186">
        <v>0</v>
      </c>
      <c r="BU186">
        <v>0</v>
      </c>
      <c r="BV186">
        <v>0</v>
      </c>
      <c r="BW186">
        <v>9</v>
      </c>
      <c r="BX186">
        <v>4</v>
      </c>
      <c r="BY186" t="s">
        <v>212</v>
      </c>
      <c r="BZ186">
        <v>10</v>
      </c>
      <c r="CB186">
        <v>1649909</v>
      </c>
      <c r="CC186">
        <v>76.3</v>
      </c>
      <c r="CD186">
        <v>8.4</v>
      </c>
      <c r="CE186">
        <v>3.1</v>
      </c>
      <c r="CF186">
        <v>2.7</v>
      </c>
      <c r="CG186">
        <v>0.8</v>
      </c>
      <c r="CH186">
        <v>1.8</v>
      </c>
      <c r="CI186">
        <v>6.9</v>
      </c>
      <c r="CK186">
        <v>1.0679346759999999</v>
      </c>
      <c r="CL186">
        <v>7354.6840350000002</v>
      </c>
      <c r="CM186" t="s">
        <v>177</v>
      </c>
      <c r="CN186">
        <v>12</v>
      </c>
    </row>
    <row r="187" spans="1:92" x14ac:dyDescent="0.2">
      <c r="A187">
        <v>3443</v>
      </c>
      <c r="B187">
        <v>41860</v>
      </c>
      <c r="C187" t="s">
        <v>645</v>
      </c>
      <c r="D187" t="s">
        <v>174</v>
      </c>
      <c r="E187">
        <v>2017</v>
      </c>
      <c r="F187">
        <v>238874480</v>
      </c>
      <c r="G187">
        <v>62045622</v>
      </c>
      <c r="H187">
        <v>243339372</v>
      </c>
      <c r="I187">
        <v>1.018691373</v>
      </c>
      <c r="J187">
        <v>2002</v>
      </c>
      <c r="K187">
        <v>2018</v>
      </c>
      <c r="L187">
        <v>1.018691373</v>
      </c>
      <c r="Q187">
        <v>4727357</v>
      </c>
      <c r="R187">
        <v>2295876</v>
      </c>
      <c r="S187">
        <v>867735</v>
      </c>
      <c r="T187">
        <v>82318</v>
      </c>
      <c r="U187">
        <v>42798</v>
      </c>
      <c r="V187">
        <v>41337</v>
      </c>
      <c r="W187">
        <v>62083</v>
      </c>
      <c r="X187">
        <v>44576</v>
      </c>
      <c r="Y187">
        <v>4665711</v>
      </c>
      <c r="Z187">
        <v>8.8000000000000007</v>
      </c>
      <c r="AA187">
        <v>5.6</v>
      </c>
      <c r="AB187">
        <v>85.6</v>
      </c>
      <c r="AC187">
        <v>19.899999999999999</v>
      </c>
      <c r="AD187">
        <v>65</v>
      </c>
      <c r="AE187">
        <v>15.1</v>
      </c>
      <c r="AF187">
        <v>1694362</v>
      </c>
      <c r="AG187">
        <v>203097</v>
      </c>
      <c r="AH187">
        <v>547430</v>
      </c>
      <c r="AI187">
        <v>574650</v>
      </c>
      <c r="AJ187">
        <v>241975</v>
      </c>
      <c r="AK187">
        <v>127210</v>
      </c>
      <c r="AL187">
        <v>11.99</v>
      </c>
      <c r="AM187">
        <v>101714</v>
      </c>
      <c r="AN187">
        <v>140720</v>
      </c>
      <c r="AO187">
        <v>18.3</v>
      </c>
      <c r="AP187">
        <v>30.5</v>
      </c>
      <c r="AQ187">
        <v>51.2</v>
      </c>
      <c r="AR187">
        <v>84978.5</v>
      </c>
      <c r="AS187">
        <v>2489695.58</v>
      </c>
      <c r="AT187">
        <v>2574674.08</v>
      </c>
      <c r="AU187">
        <v>3.3</v>
      </c>
      <c r="AV187">
        <v>96.7</v>
      </c>
      <c r="AW187">
        <v>2.95</v>
      </c>
      <c r="AX187">
        <v>185139.20000000001</v>
      </c>
      <c r="AY187">
        <v>3082758</v>
      </c>
      <c r="AZ187">
        <v>9.66</v>
      </c>
      <c r="BA187">
        <v>1.02</v>
      </c>
      <c r="BB187">
        <v>2010</v>
      </c>
      <c r="BC187" t="s">
        <v>646</v>
      </c>
      <c r="BD187">
        <v>1</v>
      </c>
      <c r="BE187">
        <v>7</v>
      </c>
      <c r="BF187">
        <v>1348504505</v>
      </c>
      <c r="BG187">
        <v>43653.96</v>
      </c>
      <c r="BH187">
        <v>42163.74</v>
      </c>
      <c r="BI187">
        <v>63324.66</v>
      </c>
      <c r="BJ187">
        <v>103748.28</v>
      </c>
      <c r="BK187">
        <v>143534.39999999999</v>
      </c>
      <c r="BL187">
        <v>3.0089999999999999</v>
      </c>
      <c r="BM187">
        <v>332</v>
      </c>
      <c r="BN187">
        <v>3</v>
      </c>
      <c r="BO187">
        <v>0</v>
      </c>
      <c r="BP187">
        <v>2017</v>
      </c>
      <c r="BR187">
        <v>1</v>
      </c>
      <c r="BS187" t="s">
        <v>647</v>
      </c>
      <c r="BT187">
        <v>0</v>
      </c>
      <c r="BU187">
        <v>0</v>
      </c>
      <c r="BV187">
        <v>0</v>
      </c>
      <c r="BW187">
        <v>8</v>
      </c>
      <c r="BX187">
        <v>5</v>
      </c>
      <c r="BY187" t="s">
        <v>255</v>
      </c>
      <c r="BZ187">
        <v>10</v>
      </c>
      <c r="CB187">
        <v>2371803</v>
      </c>
      <c r="CC187">
        <v>57</v>
      </c>
      <c r="CD187">
        <v>9.8000000000000007</v>
      </c>
      <c r="CE187">
        <v>17.399999999999999</v>
      </c>
      <c r="CF187">
        <v>5.0999999999999996</v>
      </c>
      <c r="CG187">
        <v>1.7</v>
      </c>
      <c r="CH187">
        <v>2.2000000000000002</v>
      </c>
      <c r="CI187">
        <v>6.8</v>
      </c>
      <c r="CK187">
        <v>1.0390652</v>
      </c>
      <c r="CL187">
        <v>12673.143690000001</v>
      </c>
      <c r="CM187" t="s">
        <v>177</v>
      </c>
      <c r="CN187">
        <v>11</v>
      </c>
    </row>
    <row r="188" spans="1:92" x14ac:dyDescent="0.2">
      <c r="A188">
        <v>3477</v>
      </c>
      <c r="B188">
        <v>41940</v>
      </c>
      <c r="C188" t="s">
        <v>648</v>
      </c>
      <c r="D188" t="s">
        <v>174</v>
      </c>
      <c r="E188">
        <v>2017</v>
      </c>
      <c r="F188">
        <v>28819265.68</v>
      </c>
      <c r="G188">
        <v>15911529.84</v>
      </c>
      <c r="H188">
        <v>25645164.829999998</v>
      </c>
      <c r="I188">
        <v>0.88986184099999999</v>
      </c>
      <c r="J188">
        <v>2002</v>
      </c>
      <c r="K188">
        <v>2018</v>
      </c>
      <c r="L188">
        <v>0.88986184099999999</v>
      </c>
      <c r="Q188">
        <v>1998463</v>
      </c>
      <c r="R188">
        <v>912943</v>
      </c>
      <c r="S188">
        <v>277253</v>
      </c>
      <c r="T188">
        <v>30284</v>
      </c>
      <c r="U188">
        <v>44324</v>
      </c>
      <c r="V188">
        <v>38886</v>
      </c>
      <c r="W188">
        <v>60364</v>
      </c>
      <c r="X188">
        <v>48955</v>
      </c>
      <c r="Y188">
        <v>1968281</v>
      </c>
      <c r="Z188">
        <v>7.3</v>
      </c>
      <c r="AA188">
        <v>5.0999999999999996</v>
      </c>
      <c r="AB188">
        <v>87.6</v>
      </c>
      <c r="AC188">
        <v>22.3</v>
      </c>
      <c r="AD188">
        <v>64.5</v>
      </c>
      <c r="AE188">
        <v>13.2</v>
      </c>
      <c r="AF188">
        <v>651006</v>
      </c>
      <c r="AG188">
        <v>33752</v>
      </c>
      <c r="AH188">
        <v>174397</v>
      </c>
      <c r="AI188">
        <v>263457</v>
      </c>
      <c r="AJ188">
        <v>108203</v>
      </c>
      <c r="AK188">
        <v>71197</v>
      </c>
      <c r="AL188">
        <v>5.18</v>
      </c>
      <c r="AM188">
        <v>117474</v>
      </c>
      <c r="AN188">
        <v>153684</v>
      </c>
      <c r="AO188">
        <v>14.7</v>
      </c>
      <c r="AP188">
        <v>28.3</v>
      </c>
      <c r="AQ188">
        <v>57</v>
      </c>
      <c r="AR188">
        <v>35180.33</v>
      </c>
      <c r="AS188">
        <v>1035695</v>
      </c>
      <c r="AT188">
        <v>1070875.33</v>
      </c>
      <c r="AU188">
        <v>3.29</v>
      </c>
      <c r="AV188">
        <v>96.71</v>
      </c>
      <c r="AW188">
        <v>2.95</v>
      </c>
      <c r="AX188">
        <v>125171.2</v>
      </c>
      <c r="AY188">
        <v>1597438</v>
      </c>
      <c r="AZ188">
        <v>11.65</v>
      </c>
      <c r="BA188">
        <v>1.02</v>
      </c>
      <c r="BB188">
        <v>2010</v>
      </c>
      <c r="BC188" t="s">
        <v>649</v>
      </c>
      <c r="BD188">
        <v>1</v>
      </c>
      <c r="BE188">
        <v>7</v>
      </c>
      <c r="BF188">
        <v>130790340.59999999</v>
      </c>
      <c r="BG188">
        <v>45210.48</v>
      </c>
      <c r="BH188">
        <v>39663.72</v>
      </c>
      <c r="BI188">
        <v>61571.28</v>
      </c>
      <c r="BJ188">
        <v>119823.48</v>
      </c>
      <c r="BK188">
        <v>156757.68</v>
      </c>
      <c r="BL188">
        <v>3.0089999999999999</v>
      </c>
      <c r="BM188">
        <v>0</v>
      </c>
      <c r="BN188">
        <v>0</v>
      </c>
      <c r="BO188">
        <v>0</v>
      </c>
      <c r="BP188">
        <v>2018</v>
      </c>
      <c r="BR188">
        <v>0</v>
      </c>
      <c r="BS188" t="s">
        <v>650</v>
      </c>
      <c r="BT188">
        <v>0</v>
      </c>
      <c r="BU188">
        <v>0</v>
      </c>
      <c r="BV188">
        <v>0</v>
      </c>
      <c r="BW188">
        <v>9</v>
      </c>
      <c r="BX188">
        <v>4</v>
      </c>
      <c r="BY188" t="s">
        <v>212</v>
      </c>
      <c r="BZ188">
        <v>10</v>
      </c>
      <c r="CB188">
        <v>1000445</v>
      </c>
      <c r="CC188">
        <v>74.099999999999994</v>
      </c>
      <c r="CD188">
        <v>10.8</v>
      </c>
      <c r="CE188">
        <v>4.7</v>
      </c>
      <c r="CF188">
        <v>2.2000000000000002</v>
      </c>
      <c r="CG188">
        <v>1.7</v>
      </c>
      <c r="CH188">
        <v>1.2</v>
      </c>
      <c r="CI188">
        <v>5.2</v>
      </c>
      <c r="CK188">
        <v>0.90765907800000001</v>
      </c>
      <c r="CL188">
        <v>9117.5207300000002</v>
      </c>
      <c r="CM188" t="s">
        <v>177</v>
      </c>
      <c r="CN188">
        <v>11</v>
      </c>
    </row>
    <row r="189" spans="1:92" x14ac:dyDescent="0.2">
      <c r="A189">
        <v>3511</v>
      </c>
      <c r="B189">
        <v>42060</v>
      </c>
      <c r="C189" t="s">
        <v>651</v>
      </c>
      <c r="D189" t="s">
        <v>174</v>
      </c>
      <c r="E189">
        <v>2017</v>
      </c>
      <c r="F189">
        <v>7027751.6140000001</v>
      </c>
      <c r="G189">
        <v>3506060.858</v>
      </c>
      <c r="H189">
        <v>7916591.8339999998</v>
      </c>
      <c r="I189">
        <v>1.1264757590000001</v>
      </c>
      <c r="J189">
        <v>2002</v>
      </c>
      <c r="K189">
        <v>2018</v>
      </c>
      <c r="L189">
        <v>1.1264757590000001</v>
      </c>
      <c r="M189">
        <v>1</v>
      </c>
      <c r="N189" t="s">
        <v>653</v>
      </c>
      <c r="P189">
        <v>1</v>
      </c>
      <c r="AA189">
        <v>0</v>
      </c>
      <c r="AB189">
        <v>0</v>
      </c>
      <c r="AR189">
        <v>9740.67</v>
      </c>
      <c r="AS189">
        <v>207213.25</v>
      </c>
      <c r="AT189">
        <v>216953.92</v>
      </c>
      <c r="AU189">
        <v>4.5</v>
      </c>
      <c r="AV189">
        <v>95.5</v>
      </c>
      <c r="AW189">
        <v>2.95</v>
      </c>
      <c r="AZ189">
        <v>12.63</v>
      </c>
      <c r="BA189">
        <v>1.02</v>
      </c>
      <c r="BB189">
        <v>2013</v>
      </c>
      <c r="BC189" t="s">
        <v>652</v>
      </c>
      <c r="BD189">
        <v>1</v>
      </c>
      <c r="BE189">
        <v>4</v>
      </c>
      <c r="BF189">
        <v>30839833.940000001</v>
      </c>
      <c r="BL189">
        <v>3.0089999999999999</v>
      </c>
      <c r="BM189">
        <v>0</v>
      </c>
      <c r="BN189">
        <v>0</v>
      </c>
      <c r="BO189">
        <v>0</v>
      </c>
      <c r="BT189">
        <v>0</v>
      </c>
      <c r="BU189">
        <v>0</v>
      </c>
      <c r="BV189">
        <v>0</v>
      </c>
      <c r="BW189">
        <v>2</v>
      </c>
      <c r="BX189">
        <v>2</v>
      </c>
      <c r="BY189" t="s">
        <v>187</v>
      </c>
      <c r="BZ189">
        <v>21</v>
      </c>
      <c r="CB189">
        <v>215522</v>
      </c>
      <c r="CC189">
        <v>68.7</v>
      </c>
      <c r="CD189">
        <v>12.8</v>
      </c>
      <c r="CE189">
        <v>2</v>
      </c>
      <c r="CF189">
        <v>5.5</v>
      </c>
      <c r="CG189">
        <v>3.4</v>
      </c>
      <c r="CH189">
        <v>1</v>
      </c>
      <c r="CI189">
        <v>6.6</v>
      </c>
      <c r="CK189">
        <v>1.1490052740000001</v>
      </c>
      <c r="CL189">
        <v>6683.7734609999998</v>
      </c>
      <c r="CM189" t="s">
        <v>177</v>
      </c>
      <c r="CN189">
        <v>21</v>
      </c>
    </row>
    <row r="190" spans="1:92" x14ac:dyDescent="0.2">
      <c r="A190">
        <v>3528</v>
      </c>
      <c r="B190">
        <v>42100</v>
      </c>
      <c r="C190" t="s">
        <v>654</v>
      </c>
      <c r="D190" t="s">
        <v>174</v>
      </c>
      <c r="E190">
        <v>2017</v>
      </c>
      <c r="F190">
        <v>5009041</v>
      </c>
      <c r="G190">
        <v>2814565</v>
      </c>
      <c r="H190">
        <v>8918400</v>
      </c>
      <c r="I190">
        <v>1.7804605710000001</v>
      </c>
      <c r="J190">
        <v>2002</v>
      </c>
      <c r="K190">
        <v>2018</v>
      </c>
      <c r="L190">
        <v>1.7804605710000001</v>
      </c>
      <c r="Q190">
        <v>275897</v>
      </c>
      <c r="R190">
        <v>168699</v>
      </c>
      <c r="S190">
        <v>48986</v>
      </c>
      <c r="T190">
        <v>4453</v>
      </c>
      <c r="U190">
        <v>30106</v>
      </c>
      <c r="V190">
        <v>27723</v>
      </c>
      <c r="W190">
        <v>38484</v>
      </c>
      <c r="X190">
        <v>49876</v>
      </c>
      <c r="Y190">
        <v>264550</v>
      </c>
      <c r="Z190">
        <v>12.7</v>
      </c>
      <c r="AA190">
        <v>7.9</v>
      </c>
      <c r="AB190">
        <v>79.3</v>
      </c>
      <c r="AC190">
        <v>19.3</v>
      </c>
      <c r="AD190">
        <v>65.099999999999994</v>
      </c>
      <c r="AE190">
        <v>15.6</v>
      </c>
      <c r="AF190">
        <v>95940</v>
      </c>
      <c r="AG190">
        <v>5797</v>
      </c>
      <c r="AH190">
        <v>28286</v>
      </c>
      <c r="AI190">
        <v>32969</v>
      </c>
      <c r="AJ190">
        <v>17267</v>
      </c>
      <c r="AK190">
        <v>11621</v>
      </c>
      <c r="AL190">
        <v>6.04</v>
      </c>
      <c r="AM190">
        <v>79705</v>
      </c>
      <c r="AN190">
        <v>111228</v>
      </c>
      <c r="AO190">
        <v>22.9</v>
      </c>
      <c r="AP190">
        <v>35.4</v>
      </c>
      <c r="AQ190">
        <v>41.7</v>
      </c>
      <c r="AR190">
        <v>8154.42</v>
      </c>
      <c r="AS190">
        <v>135648</v>
      </c>
      <c r="AT190">
        <v>143802.42000000001</v>
      </c>
      <c r="AU190">
        <v>5.68</v>
      </c>
      <c r="AV190">
        <v>94.32</v>
      </c>
      <c r="AW190">
        <v>2.95</v>
      </c>
      <c r="AX190">
        <v>8736</v>
      </c>
      <c r="AY190">
        <v>105310</v>
      </c>
      <c r="AZ190">
        <v>13.74</v>
      </c>
      <c r="BA190">
        <v>1.02</v>
      </c>
      <c r="BB190">
        <v>2014</v>
      </c>
      <c r="BC190" t="s">
        <v>655</v>
      </c>
      <c r="BD190">
        <v>1</v>
      </c>
      <c r="BE190">
        <v>3</v>
      </c>
      <c r="BF190">
        <v>45483840</v>
      </c>
      <c r="BG190">
        <v>30708.12</v>
      </c>
      <c r="BH190">
        <v>28277.46</v>
      </c>
      <c r="BI190">
        <v>39253.68</v>
      </c>
      <c r="BJ190">
        <v>81299.100000000006</v>
      </c>
      <c r="BK190">
        <v>113452.56</v>
      </c>
      <c r="BL190">
        <v>3.0089999999999999</v>
      </c>
      <c r="BM190">
        <v>0</v>
      </c>
      <c r="BN190">
        <v>0</v>
      </c>
      <c r="BO190">
        <v>0</v>
      </c>
      <c r="BR190">
        <v>0</v>
      </c>
      <c r="BS190" t="s">
        <v>656</v>
      </c>
      <c r="BT190">
        <v>0</v>
      </c>
      <c r="BU190">
        <v>0</v>
      </c>
      <c r="BV190">
        <v>0</v>
      </c>
      <c r="BW190">
        <v>2</v>
      </c>
      <c r="BX190">
        <v>2</v>
      </c>
      <c r="BY190" t="s">
        <v>187</v>
      </c>
      <c r="BZ190">
        <v>21</v>
      </c>
      <c r="CB190">
        <v>134024</v>
      </c>
      <c r="CC190">
        <v>71.2</v>
      </c>
      <c r="CD190">
        <v>7.5</v>
      </c>
      <c r="CE190">
        <v>2.6</v>
      </c>
      <c r="CF190">
        <v>4.3</v>
      </c>
      <c r="CG190">
        <v>4.3</v>
      </c>
      <c r="CH190">
        <v>2.2999999999999998</v>
      </c>
      <c r="CI190">
        <v>7.8</v>
      </c>
      <c r="CK190">
        <v>1.8160697830000001</v>
      </c>
      <c r="CL190">
        <v>4746.0473920000004</v>
      </c>
      <c r="CM190" t="s">
        <v>177</v>
      </c>
      <c r="CN190">
        <v>21</v>
      </c>
    </row>
    <row r="191" spans="1:92" x14ac:dyDescent="0.2">
      <c r="A191">
        <v>3545</v>
      </c>
      <c r="B191">
        <v>42140</v>
      </c>
      <c r="C191" t="s">
        <v>657</v>
      </c>
      <c r="D191" t="s">
        <v>174</v>
      </c>
      <c r="E191">
        <v>2017</v>
      </c>
      <c r="F191">
        <v>947389</v>
      </c>
      <c r="G191">
        <v>874777</v>
      </c>
      <c r="H191">
        <v>300834</v>
      </c>
      <c r="I191">
        <v>0.31754010199999999</v>
      </c>
      <c r="J191">
        <v>2002</v>
      </c>
      <c r="K191">
        <v>2018</v>
      </c>
      <c r="L191">
        <v>0.31754010199999999</v>
      </c>
      <c r="Q191">
        <v>148750</v>
      </c>
      <c r="R191">
        <v>69051</v>
      </c>
      <c r="S191">
        <v>60638</v>
      </c>
      <c r="T191">
        <v>2264</v>
      </c>
      <c r="U191">
        <v>31629</v>
      </c>
      <c r="V191">
        <v>31193</v>
      </c>
      <c r="W191">
        <v>36433</v>
      </c>
      <c r="X191">
        <v>30071</v>
      </c>
      <c r="Y191">
        <v>146265</v>
      </c>
      <c r="Z191">
        <v>11.8</v>
      </c>
      <c r="AA191">
        <v>12</v>
      </c>
      <c r="AB191">
        <v>76.2</v>
      </c>
      <c r="AC191">
        <v>18.3</v>
      </c>
      <c r="AD191">
        <v>58.7</v>
      </c>
      <c r="AE191">
        <v>23</v>
      </c>
      <c r="AF191">
        <v>60904</v>
      </c>
      <c r="AG191">
        <v>2186</v>
      </c>
      <c r="AH191">
        <v>21695</v>
      </c>
      <c r="AI191">
        <v>21438</v>
      </c>
      <c r="AJ191">
        <v>10561</v>
      </c>
      <c r="AK191">
        <v>5024</v>
      </c>
      <c r="AL191">
        <v>3.59</v>
      </c>
      <c r="AM191">
        <v>58821</v>
      </c>
      <c r="AN191">
        <v>82225</v>
      </c>
      <c r="AO191">
        <v>29.9</v>
      </c>
      <c r="AP191">
        <v>44.4</v>
      </c>
      <c r="AQ191">
        <v>25.7</v>
      </c>
      <c r="AR191">
        <v>3717.5</v>
      </c>
      <c r="AS191">
        <v>69132.92</v>
      </c>
      <c r="AT191">
        <v>72850.42</v>
      </c>
      <c r="AU191">
        <v>5.0999999999999996</v>
      </c>
      <c r="AV191">
        <v>94.9</v>
      </c>
      <c r="AW191">
        <v>2.2999999999999998</v>
      </c>
      <c r="AX191">
        <v>1990.4</v>
      </c>
      <c r="AY191">
        <v>9514</v>
      </c>
      <c r="AZ191">
        <v>10.85</v>
      </c>
      <c r="BA191">
        <v>1.02</v>
      </c>
      <c r="BB191">
        <v>2014</v>
      </c>
      <c r="BC191" t="s">
        <v>658</v>
      </c>
      <c r="BD191">
        <v>1</v>
      </c>
      <c r="BE191">
        <v>3</v>
      </c>
      <c r="BF191">
        <v>1227402.72</v>
      </c>
      <c r="BG191">
        <v>32261.58</v>
      </c>
      <c r="BH191">
        <v>31816.86</v>
      </c>
      <c r="BI191">
        <v>37161.660000000003</v>
      </c>
      <c r="BJ191">
        <v>59997.42</v>
      </c>
      <c r="BK191">
        <v>83869.5</v>
      </c>
      <c r="BL191">
        <v>2.3460000000000001</v>
      </c>
      <c r="BM191">
        <v>0</v>
      </c>
      <c r="BN191">
        <v>0</v>
      </c>
      <c r="BO191">
        <v>0</v>
      </c>
      <c r="BR191">
        <v>0</v>
      </c>
      <c r="BT191">
        <v>0</v>
      </c>
      <c r="BU191">
        <v>0</v>
      </c>
      <c r="BV191">
        <v>0</v>
      </c>
      <c r="BW191">
        <v>3</v>
      </c>
      <c r="BX191">
        <v>3</v>
      </c>
      <c r="BY191" t="s">
        <v>202</v>
      </c>
      <c r="BZ191">
        <v>33</v>
      </c>
      <c r="CB191">
        <v>68644</v>
      </c>
      <c r="CC191">
        <v>82.1</v>
      </c>
      <c r="CD191">
        <v>7.4</v>
      </c>
      <c r="CE191">
        <v>0.9</v>
      </c>
      <c r="CF191">
        <v>1.9</v>
      </c>
      <c r="CG191">
        <v>0.3</v>
      </c>
      <c r="CH191">
        <v>0.6</v>
      </c>
      <c r="CI191">
        <v>6.9</v>
      </c>
      <c r="CK191">
        <v>0.32389090399999998</v>
      </c>
      <c r="CL191">
        <v>1805.0888849999999</v>
      </c>
      <c r="CM191" t="s">
        <v>177</v>
      </c>
      <c r="CN191">
        <v>33</v>
      </c>
    </row>
    <row r="192" spans="1:92" x14ac:dyDescent="0.2">
      <c r="A192">
        <v>3558</v>
      </c>
      <c r="B192">
        <v>42220</v>
      </c>
      <c r="C192" t="s">
        <v>659</v>
      </c>
      <c r="D192" t="s">
        <v>174</v>
      </c>
      <c r="E192">
        <v>2017</v>
      </c>
      <c r="F192">
        <v>3184927</v>
      </c>
      <c r="G192">
        <v>2697515</v>
      </c>
      <c r="H192">
        <v>3414962</v>
      </c>
      <c r="I192">
        <v>1.0722261449999999</v>
      </c>
      <c r="J192">
        <v>2006</v>
      </c>
      <c r="K192">
        <v>2018</v>
      </c>
      <c r="L192">
        <v>1.0722261449999999</v>
      </c>
      <c r="Q192">
        <v>504217</v>
      </c>
      <c r="R192">
        <v>312908</v>
      </c>
      <c r="S192">
        <v>100572</v>
      </c>
      <c r="T192">
        <v>6749</v>
      </c>
      <c r="U192">
        <v>35745</v>
      </c>
      <c r="V192">
        <v>35415</v>
      </c>
      <c r="W192">
        <v>41194</v>
      </c>
      <c r="X192">
        <v>41885</v>
      </c>
      <c r="Y192">
        <v>497812</v>
      </c>
      <c r="Z192">
        <v>9.1999999999999993</v>
      </c>
      <c r="AA192">
        <v>5.7</v>
      </c>
      <c r="AB192">
        <v>85.1</v>
      </c>
      <c r="AC192">
        <v>19.7</v>
      </c>
      <c r="AD192">
        <v>61.4</v>
      </c>
      <c r="AE192">
        <v>18.899999999999999</v>
      </c>
      <c r="AF192">
        <v>188829</v>
      </c>
      <c r="AG192">
        <v>9220</v>
      </c>
      <c r="AH192">
        <v>56936</v>
      </c>
      <c r="AI192">
        <v>71282</v>
      </c>
      <c r="AJ192">
        <v>32908</v>
      </c>
      <c r="AK192">
        <v>18483</v>
      </c>
      <c r="AL192">
        <v>4.88</v>
      </c>
      <c r="AM192">
        <v>80409</v>
      </c>
      <c r="AN192">
        <v>103489</v>
      </c>
      <c r="AO192">
        <v>21.1</v>
      </c>
      <c r="AP192">
        <v>40.9</v>
      </c>
      <c r="AQ192">
        <v>38</v>
      </c>
      <c r="AR192">
        <v>8834.75</v>
      </c>
      <c r="AS192">
        <v>253972.25</v>
      </c>
      <c r="AT192">
        <v>262807</v>
      </c>
      <c r="AU192">
        <v>3.36</v>
      </c>
      <c r="AV192">
        <v>96.64</v>
      </c>
      <c r="AW192">
        <v>2.95</v>
      </c>
      <c r="AX192">
        <v>12537.6</v>
      </c>
      <c r="AY192">
        <v>136879</v>
      </c>
      <c r="AZ192">
        <v>13.71</v>
      </c>
      <c r="BA192">
        <v>1.02</v>
      </c>
      <c r="BB192">
        <v>2014</v>
      </c>
      <c r="BC192" t="s">
        <v>660</v>
      </c>
      <c r="BD192">
        <v>1</v>
      </c>
      <c r="BE192">
        <v>3</v>
      </c>
      <c r="BF192">
        <v>10223753.76</v>
      </c>
      <c r="BG192">
        <v>36459.9</v>
      </c>
      <c r="BH192">
        <v>36123.300000000003</v>
      </c>
      <c r="BI192">
        <v>42017.88</v>
      </c>
      <c r="BJ192">
        <v>82017.179999999993</v>
      </c>
      <c r="BK192">
        <v>105558.78</v>
      </c>
      <c r="BL192">
        <v>3.0089999999999999</v>
      </c>
      <c r="BM192">
        <v>0</v>
      </c>
      <c r="BN192">
        <v>0</v>
      </c>
      <c r="BO192">
        <v>0</v>
      </c>
      <c r="BR192">
        <v>0</v>
      </c>
      <c r="BT192">
        <v>0</v>
      </c>
      <c r="BU192">
        <v>0</v>
      </c>
      <c r="BV192">
        <v>0</v>
      </c>
      <c r="BW192">
        <v>2</v>
      </c>
      <c r="BX192">
        <v>2</v>
      </c>
      <c r="BY192" t="s">
        <v>187</v>
      </c>
      <c r="BZ192">
        <v>31</v>
      </c>
      <c r="CB192">
        <v>251390</v>
      </c>
      <c r="CC192">
        <v>72.8</v>
      </c>
      <c r="CD192">
        <v>12.7</v>
      </c>
      <c r="CE192">
        <v>2.2000000000000002</v>
      </c>
      <c r="CF192">
        <v>2.7</v>
      </c>
      <c r="CG192">
        <v>0.7</v>
      </c>
      <c r="CH192">
        <v>1.1000000000000001</v>
      </c>
      <c r="CI192">
        <v>7.6</v>
      </c>
      <c r="CK192">
        <v>1.0936706679999999</v>
      </c>
      <c r="CL192">
        <v>3304.9938080000002</v>
      </c>
      <c r="CM192" t="s">
        <v>177</v>
      </c>
      <c r="CN192">
        <v>31</v>
      </c>
    </row>
    <row r="193" spans="1:92" x14ac:dyDescent="0.2">
      <c r="A193">
        <v>3575</v>
      </c>
      <c r="B193">
        <v>42340</v>
      </c>
      <c r="C193" t="s">
        <v>661</v>
      </c>
      <c r="D193" t="s">
        <v>174</v>
      </c>
      <c r="E193">
        <v>2017</v>
      </c>
      <c r="F193">
        <v>3046734</v>
      </c>
      <c r="G193">
        <v>2263925</v>
      </c>
      <c r="H193">
        <v>3435675</v>
      </c>
      <c r="I193">
        <v>1.127658338</v>
      </c>
      <c r="J193">
        <v>2002</v>
      </c>
      <c r="K193">
        <v>2018</v>
      </c>
      <c r="L193">
        <v>1.127658338</v>
      </c>
      <c r="Q193">
        <v>387543</v>
      </c>
      <c r="R193">
        <v>210847</v>
      </c>
      <c r="S193">
        <v>148025</v>
      </c>
      <c r="T193">
        <v>7568</v>
      </c>
      <c r="U193">
        <v>28194</v>
      </c>
      <c r="V193">
        <v>24248</v>
      </c>
      <c r="W193">
        <v>34862</v>
      </c>
      <c r="X193">
        <v>26018</v>
      </c>
      <c r="Y193">
        <v>374965</v>
      </c>
      <c r="Z193">
        <v>14.5</v>
      </c>
      <c r="AA193">
        <v>9.5</v>
      </c>
      <c r="AB193">
        <v>76</v>
      </c>
      <c r="AC193">
        <v>22.9</v>
      </c>
      <c r="AD193">
        <v>63.2</v>
      </c>
      <c r="AE193">
        <v>13.9</v>
      </c>
      <c r="AF193">
        <v>142195</v>
      </c>
      <c r="AG193">
        <v>10009</v>
      </c>
      <c r="AH193">
        <v>44852</v>
      </c>
      <c r="AI193">
        <v>55525</v>
      </c>
      <c r="AJ193">
        <v>23112</v>
      </c>
      <c r="AK193">
        <v>8697</v>
      </c>
      <c r="AL193">
        <v>7.04</v>
      </c>
      <c r="AM193">
        <v>56610</v>
      </c>
      <c r="AN193">
        <v>77354</v>
      </c>
      <c r="AO193">
        <v>29.4</v>
      </c>
      <c r="AP193">
        <v>46.3</v>
      </c>
      <c r="AQ193">
        <v>24.3</v>
      </c>
      <c r="AR193">
        <v>8186.08</v>
      </c>
      <c r="AS193">
        <v>177199.92</v>
      </c>
      <c r="AT193">
        <v>185386</v>
      </c>
      <c r="AU193">
        <v>4.42</v>
      </c>
      <c r="AV193">
        <v>95.58</v>
      </c>
      <c r="AW193">
        <v>2.46</v>
      </c>
      <c r="AX193">
        <v>5056</v>
      </c>
      <c r="AY193">
        <v>33634</v>
      </c>
      <c r="AZ193">
        <v>12.97</v>
      </c>
      <c r="BA193">
        <v>1.02</v>
      </c>
      <c r="BB193">
        <v>2015</v>
      </c>
      <c r="BC193" t="s">
        <v>662</v>
      </c>
      <c r="BD193">
        <v>1</v>
      </c>
      <c r="BE193">
        <v>2</v>
      </c>
      <c r="BF193">
        <v>21026331</v>
      </c>
      <c r="BG193">
        <v>28757.88</v>
      </c>
      <c r="BH193">
        <v>24732.959999999999</v>
      </c>
      <c r="BI193">
        <v>35559.24</v>
      </c>
      <c r="BJ193">
        <v>57742.2</v>
      </c>
      <c r="BK193">
        <v>78901.08</v>
      </c>
      <c r="BL193">
        <v>2.5091999999999999</v>
      </c>
      <c r="BM193">
        <v>2</v>
      </c>
      <c r="BN193">
        <v>0</v>
      </c>
      <c r="BO193">
        <v>0</v>
      </c>
      <c r="BP193">
        <v>2019</v>
      </c>
      <c r="BR193">
        <v>0</v>
      </c>
      <c r="BS193" t="s">
        <v>663</v>
      </c>
      <c r="BT193">
        <v>0</v>
      </c>
      <c r="BU193">
        <v>0</v>
      </c>
      <c r="BV193">
        <v>0</v>
      </c>
      <c r="BW193">
        <v>7</v>
      </c>
      <c r="BX193">
        <v>3</v>
      </c>
      <c r="BY193" t="s">
        <v>229</v>
      </c>
      <c r="BZ193">
        <v>33</v>
      </c>
      <c r="CB193">
        <v>184063</v>
      </c>
      <c r="CC193">
        <v>80.900000000000006</v>
      </c>
      <c r="CD193">
        <v>8.5</v>
      </c>
      <c r="CE193">
        <v>1.7</v>
      </c>
      <c r="CF193">
        <v>2.4</v>
      </c>
      <c r="CG193">
        <v>0.8</v>
      </c>
      <c r="CH193">
        <v>1.8</v>
      </c>
      <c r="CI193">
        <v>3.9</v>
      </c>
      <c r="CK193">
        <v>1.1502115049999999</v>
      </c>
      <c r="CL193">
        <v>1764.6832830000001</v>
      </c>
      <c r="CM193" t="s">
        <v>177</v>
      </c>
      <c r="CN193">
        <v>33</v>
      </c>
    </row>
    <row r="194" spans="1:92" x14ac:dyDescent="0.2">
      <c r="A194">
        <v>3592</v>
      </c>
      <c r="B194">
        <v>42540</v>
      </c>
      <c r="C194" t="s">
        <v>664</v>
      </c>
      <c r="D194" t="s">
        <v>174</v>
      </c>
      <c r="E194">
        <v>2017</v>
      </c>
      <c r="F194">
        <v>2152468.4389999998</v>
      </c>
      <c r="G194">
        <v>2223353.2110000001</v>
      </c>
      <c r="H194">
        <v>2370877.852</v>
      </c>
      <c r="I194">
        <v>1.101469276</v>
      </c>
      <c r="J194">
        <v>2002</v>
      </c>
      <c r="K194">
        <v>2018</v>
      </c>
      <c r="L194">
        <v>1.101469276</v>
      </c>
      <c r="Q194">
        <v>555426</v>
      </c>
      <c r="R194">
        <v>415745</v>
      </c>
      <c r="S194">
        <v>91487</v>
      </c>
      <c r="T194">
        <v>12520</v>
      </c>
      <c r="U194">
        <v>26557</v>
      </c>
      <c r="V194">
        <v>27043</v>
      </c>
      <c r="W194">
        <v>25719</v>
      </c>
      <c r="X194">
        <v>29788</v>
      </c>
      <c r="Y194">
        <v>535300</v>
      </c>
      <c r="Z194">
        <v>14</v>
      </c>
      <c r="AA194">
        <v>8.6</v>
      </c>
      <c r="AB194">
        <v>77.5</v>
      </c>
      <c r="AC194">
        <v>19.899999999999999</v>
      </c>
      <c r="AD194">
        <v>60.5</v>
      </c>
      <c r="AE194">
        <v>19.600000000000001</v>
      </c>
      <c r="AF194">
        <v>223630</v>
      </c>
      <c r="AG194">
        <v>23360</v>
      </c>
      <c r="AH194">
        <v>81988</v>
      </c>
      <c r="AI194">
        <v>78927</v>
      </c>
      <c r="AJ194">
        <v>27328</v>
      </c>
      <c r="AK194">
        <v>12027</v>
      </c>
      <c r="AL194">
        <v>10.45</v>
      </c>
      <c r="AM194">
        <v>50891</v>
      </c>
      <c r="AN194">
        <v>67798</v>
      </c>
      <c r="AO194">
        <v>35</v>
      </c>
      <c r="AP194">
        <v>44.7</v>
      </c>
      <c r="AQ194">
        <v>20.3</v>
      </c>
      <c r="AR194">
        <v>15540</v>
      </c>
      <c r="AS194">
        <v>262988.58</v>
      </c>
      <c r="AT194">
        <v>278528.58</v>
      </c>
      <c r="AU194">
        <v>5.58</v>
      </c>
      <c r="AV194">
        <v>94.42</v>
      </c>
      <c r="AW194">
        <v>2.64</v>
      </c>
      <c r="AX194">
        <v>11942.4</v>
      </c>
      <c r="AY194">
        <v>131727</v>
      </c>
      <c r="AZ194">
        <v>14.19</v>
      </c>
      <c r="BA194">
        <v>1.02</v>
      </c>
      <c r="BB194">
        <v>2015</v>
      </c>
      <c r="BC194" t="s">
        <v>665</v>
      </c>
      <c r="BD194">
        <v>1</v>
      </c>
      <c r="BE194">
        <v>2</v>
      </c>
      <c r="BF194">
        <v>8467661.3719999995</v>
      </c>
      <c r="BG194">
        <v>27088.14</v>
      </c>
      <c r="BH194">
        <v>27583.86</v>
      </c>
      <c r="BI194">
        <v>26233.38</v>
      </c>
      <c r="BJ194">
        <v>51908.82</v>
      </c>
      <c r="BK194">
        <v>69153.960000000006</v>
      </c>
      <c r="BL194">
        <v>2.6928000000000001</v>
      </c>
      <c r="BM194">
        <v>0</v>
      </c>
      <c r="BN194">
        <v>0</v>
      </c>
      <c r="BO194">
        <v>0</v>
      </c>
      <c r="BR194">
        <v>0</v>
      </c>
      <c r="BT194">
        <v>0</v>
      </c>
      <c r="BU194">
        <v>0</v>
      </c>
      <c r="BV194">
        <v>0</v>
      </c>
      <c r="BW194">
        <v>1</v>
      </c>
      <c r="BX194">
        <v>1</v>
      </c>
      <c r="BY194" t="s">
        <v>176</v>
      </c>
      <c r="BZ194">
        <v>32</v>
      </c>
      <c r="CB194">
        <v>260373</v>
      </c>
      <c r="CC194">
        <v>80.8</v>
      </c>
      <c r="CD194">
        <v>10.9</v>
      </c>
      <c r="CE194">
        <v>1.1000000000000001</v>
      </c>
      <c r="CF194">
        <v>2.4</v>
      </c>
      <c r="CG194">
        <v>0.2</v>
      </c>
      <c r="CH194">
        <v>0.4</v>
      </c>
      <c r="CI194">
        <v>4.0999999999999996</v>
      </c>
      <c r="CK194">
        <v>1.123498661</v>
      </c>
      <c r="CL194">
        <v>2884.2709570000002</v>
      </c>
      <c r="CM194" t="s">
        <v>177</v>
      </c>
      <c r="CN194">
        <v>32</v>
      </c>
    </row>
    <row r="195" spans="1:92" x14ac:dyDescent="0.2">
      <c r="A195">
        <v>3606</v>
      </c>
      <c r="B195">
        <v>42660</v>
      </c>
      <c r="C195" t="s">
        <v>666</v>
      </c>
      <c r="D195" t="s">
        <v>174</v>
      </c>
      <c r="E195">
        <v>2017</v>
      </c>
      <c r="F195">
        <v>159365177.19999999</v>
      </c>
      <c r="G195">
        <v>62695738.240000002</v>
      </c>
      <c r="H195">
        <v>266358436.5</v>
      </c>
      <c r="I195">
        <v>1.6713716329999999</v>
      </c>
      <c r="J195">
        <v>2005</v>
      </c>
      <c r="K195">
        <v>2018</v>
      </c>
      <c r="L195">
        <v>1.6713716329999999</v>
      </c>
      <c r="Q195">
        <v>3867046</v>
      </c>
      <c r="R195">
        <v>1716924</v>
      </c>
      <c r="S195">
        <v>1341462</v>
      </c>
      <c r="T195">
        <v>83020</v>
      </c>
      <c r="U195">
        <v>40365</v>
      </c>
      <c r="V195">
        <v>36808</v>
      </c>
      <c r="W195">
        <v>45288</v>
      </c>
      <c r="X195">
        <v>42693</v>
      </c>
      <c r="Y195">
        <v>3812090</v>
      </c>
      <c r="Z195">
        <v>9</v>
      </c>
      <c r="AA195">
        <v>5.2</v>
      </c>
      <c r="AB195">
        <v>85.9</v>
      </c>
      <c r="AC195">
        <v>21.6</v>
      </c>
      <c r="AD195">
        <v>65.3</v>
      </c>
      <c r="AE195">
        <v>13.1</v>
      </c>
      <c r="AF195">
        <v>1490337</v>
      </c>
      <c r="AG195">
        <v>115121</v>
      </c>
      <c r="AH195">
        <v>473740</v>
      </c>
      <c r="AI195">
        <v>557210</v>
      </c>
      <c r="AJ195">
        <v>221571</v>
      </c>
      <c r="AK195">
        <v>122695</v>
      </c>
      <c r="AL195">
        <v>7.72</v>
      </c>
      <c r="AM195">
        <v>82133</v>
      </c>
      <c r="AN195">
        <v>109619</v>
      </c>
      <c r="AO195">
        <v>19</v>
      </c>
      <c r="AP195">
        <v>39.700000000000003</v>
      </c>
      <c r="AQ195">
        <v>41.3</v>
      </c>
      <c r="AR195">
        <v>85256.92</v>
      </c>
      <c r="AS195">
        <v>1983539.83</v>
      </c>
      <c r="AT195">
        <v>2068796.75</v>
      </c>
      <c r="AU195">
        <v>4.12</v>
      </c>
      <c r="AV195">
        <v>95.88</v>
      </c>
      <c r="AW195">
        <v>2.95</v>
      </c>
      <c r="AX195">
        <v>114067.2</v>
      </c>
      <c r="AY195">
        <v>1190583</v>
      </c>
      <c r="AZ195">
        <v>12.13</v>
      </c>
      <c r="BA195">
        <v>1.02</v>
      </c>
      <c r="BB195">
        <v>2011</v>
      </c>
      <c r="BC195" t="s">
        <v>667</v>
      </c>
      <c r="BD195">
        <v>1</v>
      </c>
      <c r="BE195">
        <v>6</v>
      </c>
      <c r="BF195">
        <v>2250495914</v>
      </c>
      <c r="BG195">
        <v>41172.300000000003</v>
      </c>
      <c r="BH195">
        <v>37544.160000000003</v>
      </c>
      <c r="BI195">
        <v>46193.760000000002</v>
      </c>
      <c r="BJ195">
        <v>83775.66</v>
      </c>
      <c r="BK195">
        <v>111811.38</v>
      </c>
      <c r="BL195">
        <v>3.0089999999999999</v>
      </c>
      <c r="BM195">
        <v>0</v>
      </c>
      <c r="BN195">
        <v>3</v>
      </c>
      <c r="BO195">
        <v>0</v>
      </c>
      <c r="BP195">
        <v>2014</v>
      </c>
      <c r="BR195">
        <v>1</v>
      </c>
      <c r="BS195" t="s">
        <v>668</v>
      </c>
      <c r="BT195">
        <v>0</v>
      </c>
      <c r="BU195">
        <v>0</v>
      </c>
      <c r="BV195">
        <v>0</v>
      </c>
      <c r="BW195">
        <v>8</v>
      </c>
      <c r="BX195">
        <v>5</v>
      </c>
      <c r="BY195" t="s">
        <v>255</v>
      </c>
      <c r="BZ195">
        <v>10</v>
      </c>
      <c r="CB195">
        <v>1997545</v>
      </c>
      <c r="CC195">
        <v>67.599999999999994</v>
      </c>
      <c r="CD195">
        <v>10.5</v>
      </c>
      <c r="CE195">
        <v>10.1</v>
      </c>
      <c r="CF195">
        <v>3.7</v>
      </c>
      <c r="CG195">
        <v>0.9</v>
      </c>
      <c r="CH195">
        <v>1</v>
      </c>
      <c r="CI195">
        <v>6.3</v>
      </c>
      <c r="CK195">
        <v>1.704799065</v>
      </c>
      <c r="CL195">
        <v>5334.4473520000001</v>
      </c>
      <c r="CM195" t="s">
        <v>177</v>
      </c>
      <c r="CN195">
        <v>13</v>
      </c>
    </row>
    <row r="196" spans="1:92" x14ac:dyDescent="0.2">
      <c r="A196">
        <v>3636</v>
      </c>
      <c r="B196">
        <v>42680</v>
      </c>
      <c r="C196" t="s">
        <v>669</v>
      </c>
      <c r="D196" t="s">
        <v>174</v>
      </c>
      <c r="E196">
        <v>2017</v>
      </c>
      <c r="F196">
        <v>1036559.722</v>
      </c>
      <c r="G196">
        <v>820134.52560000005</v>
      </c>
      <c r="H196">
        <v>0</v>
      </c>
      <c r="I196">
        <v>0</v>
      </c>
      <c r="J196">
        <v>2006</v>
      </c>
      <c r="K196">
        <v>2018</v>
      </c>
      <c r="L196">
        <v>0</v>
      </c>
      <c r="M196">
        <v>1</v>
      </c>
      <c r="N196" t="s">
        <v>322</v>
      </c>
      <c r="Q196">
        <v>154383</v>
      </c>
      <c r="R196">
        <v>47679</v>
      </c>
      <c r="S196">
        <v>88539</v>
      </c>
      <c r="T196">
        <v>2555</v>
      </c>
      <c r="U196">
        <v>25864</v>
      </c>
      <c r="V196">
        <v>22577</v>
      </c>
      <c r="W196">
        <v>27494</v>
      </c>
      <c r="X196">
        <v>20324</v>
      </c>
      <c r="Y196">
        <v>153120</v>
      </c>
      <c r="Z196">
        <v>8.6999999999999993</v>
      </c>
      <c r="AA196">
        <v>12</v>
      </c>
      <c r="AB196">
        <v>79.400000000000006</v>
      </c>
      <c r="AC196">
        <v>16.600000000000001</v>
      </c>
      <c r="AD196">
        <v>51.6</v>
      </c>
      <c r="AE196">
        <v>31.8</v>
      </c>
      <c r="AF196">
        <v>58044</v>
      </c>
      <c r="AG196">
        <v>3348</v>
      </c>
      <c r="AH196">
        <v>23294</v>
      </c>
      <c r="AI196">
        <v>22951</v>
      </c>
      <c r="AJ196">
        <v>6830</v>
      </c>
      <c r="AK196">
        <v>1621</v>
      </c>
      <c r="AL196">
        <v>5.77</v>
      </c>
      <c r="AM196">
        <v>49177</v>
      </c>
      <c r="AN196">
        <v>82567</v>
      </c>
      <c r="AO196">
        <v>32.4</v>
      </c>
      <c r="AP196">
        <v>45.4</v>
      </c>
      <c r="AQ196">
        <v>22.2</v>
      </c>
      <c r="AR196">
        <v>3153</v>
      </c>
      <c r="AS196">
        <v>60169.25</v>
      </c>
      <c r="AT196">
        <v>63322.25</v>
      </c>
      <c r="AU196">
        <v>4.9800000000000004</v>
      </c>
      <c r="AV196">
        <v>95.02</v>
      </c>
      <c r="AW196">
        <v>2.46</v>
      </c>
      <c r="AZ196">
        <v>17.71</v>
      </c>
      <c r="BA196">
        <v>1.02</v>
      </c>
      <c r="BB196">
        <v>2016</v>
      </c>
      <c r="BC196" t="s">
        <v>205</v>
      </c>
      <c r="BD196">
        <v>1</v>
      </c>
      <c r="BE196">
        <v>1</v>
      </c>
      <c r="BF196">
        <v>0</v>
      </c>
      <c r="BG196">
        <v>26381.279999999999</v>
      </c>
      <c r="BH196">
        <v>23028.54</v>
      </c>
      <c r="BI196">
        <v>28043.88</v>
      </c>
      <c r="BJ196">
        <v>50160.54</v>
      </c>
      <c r="BK196">
        <v>84218.34</v>
      </c>
      <c r="BL196">
        <v>2.5091999999999999</v>
      </c>
      <c r="BM196">
        <v>0</v>
      </c>
      <c r="BN196">
        <v>0</v>
      </c>
      <c r="BO196">
        <v>0</v>
      </c>
      <c r="BR196">
        <v>0</v>
      </c>
      <c r="BT196">
        <v>0</v>
      </c>
      <c r="BU196">
        <v>0</v>
      </c>
      <c r="BV196">
        <v>0</v>
      </c>
      <c r="BW196">
        <v>4</v>
      </c>
      <c r="BX196">
        <v>3</v>
      </c>
      <c r="BY196" t="s">
        <v>206</v>
      </c>
      <c r="BZ196">
        <v>33</v>
      </c>
      <c r="CB196" t="s">
        <v>440</v>
      </c>
      <c r="CC196" t="s">
        <v>440</v>
      </c>
      <c r="CD196" t="s">
        <v>440</v>
      </c>
      <c r="CE196" t="s">
        <v>440</v>
      </c>
      <c r="CF196" t="s">
        <v>440</v>
      </c>
      <c r="CG196" t="s">
        <v>440</v>
      </c>
      <c r="CH196" t="s">
        <v>440</v>
      </c>
      <c r="CI196" t="s">
        <v>440</v>
      </c>
      <c r="CK196">
        <v>0</v>
      </c>
      <c r="CL196">
        <v>1442.132908</v>
      </c>
      <c r="CM196" t="s">
        <v>177</v>
      </c>
      <c r="CN196">
        <v>33</v>
      </c>
    </row>
    <row r="197" spans="1:92" x14ac:dyDescent="0.2">
      <c r="A197">
        <v>3651</v>
      </c>
      <c r="B197">
        <v>43340</v>
      </c>
      <c r="C197" t="s">
        <v>670</v>
      </c>
      <c r="D197" t="s">
        <v>174</v>
      </c>
      <c r="E197">
        <v>2017</v>
      </c>
      <c r="F197">
        <v>2462779</v>
      </c>
      <c r="G197">
        <v>2239800</v>
      </c>
      <c r="H197">
        <v>1906520</v>
      </c>
      <c r="I197">
        <v>0.774133611</v>
      </c>
      <c r="J197">
        <v>2004</v>
      </c>
      <c r="K197">
        <v>2018</v>
      </c>
      <c r="L197">
        <v>0.774133611</v>
      </c>
      <c r="Q197">
        <v>440933</v>
      </c>
      <c r="R197">
        <v>320863</v>
      </c>
      <c r="S197">
        <v>105999</v>
      </c>
      <c r="T197">
        <v>3676</v>
      </c>
      <c r="U197">
        <v>22021</v>
      </c>
      <c r="V197">
        <v>20066</v>
      </c>
      <c r="W197">
        <v>27089</v>
      </c>
      <c r="X197">
        <v>24567</v>
      </c>
      <c r="Y197">
        <v>431235</v>
      </c>
      <c r="Z197">
        <v>23.9</v>
      </c>
      <c r="AA197">
        <v>13.6</v>
      </c>
      <c r="AB197">
        <v>62.6</v>
      </c>
      <c r="AC197">
        <v>24.3</v>
      </c>
      <c r="AD197">
        <v>59.6</v>
      </c>
      <c r="AE197">
        <v>16.100000000000001</v>
      </c>
      <c r="AF197">
        <v>172294</v>
      </c>
      <c r="AG197">
        <v>14720</v>
      </c>
      <c r="AH197">
        <v>63332</v>
      </c>
      <c r="AI197">
        <v>63492</v>
      </c>
      <c r="AJ197">
        <v>22819</v>
      </c>
      <c r="AK197">
        <v>7931</v>
      </c>
      <c r="AL197">
        <v>8.5399999999999991</v>
      </c>
      <c r="AM197">
        <v>38627</v>
      </c>
      <c r="AN197">
        <v>58180</v>
      </c>
      <c r="AO197">
        <v>45.7</v>
      </c>
      <c r="AP197">
        <v>39.299999999999997</v>
      </c>
      <c r="AQ197">
        <v>15</v>
      </c>
      <c r="AR197">
        <v>9328.58</v>
      </c>
      <c r="AS197">
        <v>163948.32999999999</v>
      </c>
      <c r="AT197">
        <v>173276.92</v>
      </c>
      <c r="AU197">
        <v>5.38</v>
      </c>
      <c r="AV197">
        <v>94.62</v>
      </c>
      <c r="AW197">
        <v>2.2999999999999998</v>
      </c>
      <c r="AX197">
        <v>4665.6000000000004</v>
      </c>
      <c r="AY197">
        <v>23118</v>
      </c>
      <c r="AZ197">
        <v>15.56</v>
      </c>
      <c r="BA197">
        <v>1.02</v>
      </c>
      <c r="BB197">
        <v>2018</v>
      </c>
      <c r="BC197" t="s">
        <v>671</v>
      </c>
      <c r="BD197">
        <v>0</v>
      </c>
      <c r="BE197">
        <v>0</v>
      </c>
      <c r="BF197">
        <v>5833951.2000000002</v>
      </c>
      <c r="BG197">
        <v>22461.42</v>
      </c>
      <c r="BH197">
        <v>20467.32</v>
      </c>
      <c r="BI197">
        <v>27630.78</v>
      </c>
      <c r="BJ197">
        <v>39399.54</v>
      </c>
      <c r="BK197">
        <v>59343.6</v>
      </c>
      <c r="BL197">
        <v>2.3460000000000001</v>
      </c>
      <c r="BM197">
        <v>0</v>
      </c>
      <c r="BN197">
        <v>0</v>
      </c>
      <c r="BO197">
        <v>0</v>
      </c>
      <c r="BR197">
        <v>0</v>
      </c>
      <c r="BT197">
        <v>0</v>
      </c>
      <c r="BU197">
        <v>0</v>
      </c>
      <c r="BV197">
        <v>0</v>
      </c>
      <c r="BW197">
        <v>7</v>
      </c>
      <c r="BX197">
        <v>3</v>
      </c>
      <c r="BY197" t="s">
        <v>229</v>
      </c>
      <c r="BZ197">
        <v>33</v>
      </c>
      <c r="CB197">
        <v>182091</v>
      </c>
      <c r="CC197">
        <v>85.6</v>
      </c>
      <c r="CD197">
        <v>8.6</v>
      </c>
      <c r="CE197">
        <v>0.9</v>
      </c>
      <c r="CF197">
        <v>0.8</v>
      </c>
      <c r="CG197">
        <v>0.3</v>
      </c>
      <c r="CH197">
        <v>0.6</v>
      </c>
      <c r="CI197">
        <v>3.3</v>
      </c>
      <c r="CK197">
        <v>0.78961628299999997</v>
      </c>
      <c r="CL197">
        <v>1492.0330570000001</v>
      </c>
      <c r="CM197" t="s">
        <v>177</v>
      </c>
      <c r="CN197">
        <v>33</v>
      </c>
    </row>
    <row r="198" spans="1:92" x14ac:dyDescent="0.2">
      <c r="A198">
        <v>3665</v>
      </c>
      <c r="B198">
        <v>43580</v>
      </c>
      <c r="C198" t="s">
        <v>672</v>
      </c>
      <c r="D198" t="s">
        <v>174</v>
      </c>
      <c r="E198">
        <v>2017</v>
      </c>
      <c r="F198">
        <v>860029.95959999994</v>
      </c>
      <c r="G198">
        <v>598812.21360000002</v>
      </c>
      <c r="H198">
        <v>724732.0246</v>
      </c>
      <c r="I198">
        <v>0.8426823</v>
      </c>
      <c r="J198">
        <v>2005</v>
      </c>
      <c r="K198">
        <v>2018</v>
      </c>
      <c r="L198">
        <v>0.8426823</v>
      </c>
      <c r="Q198">
        <v>169131</v>
      </c>
      <c r="R198">
        <v>98577</v>
      </c>
      <c r="S198">
        <v>54849</v>
      </c>
      <c r="T198">
        <v>781</v>
      </c>
      <c r="U198">
        <v>31027</v>
      </c>
      <c r="V198">
        <v>32398</v>
      </c>
      <c r="W198">
        <v>29583</v>
      </c>
      <c r="X198">
        <v>24091</v>
      </c>
      <c r="Y198">
        <v>165718</v>
      </c>
      <c r="Z198">
        <v>12.2</v>
      </c>
      <c r="AA198">
        <v>8.1999999999999993</v>
      </c>
      <c r="AB198">
        <v>79.5</v>
      </c>
      <c r="AC198">
        <v>25.9</v>
      </c>
      <c r="AD198">
        <v>57.9</v>
      </c>
      <c r="AE198">
        <v>16.2</v>
      </c>
      <c r="AF198">
        <v>65877</v>
      </c>
      <c r="AG198">
        <v>4906</v>
      </c>
      <c r="AH198">
        <v>17318</v>
      </c>
      <c r="AI198">
        <v>24570</v>
      </c>
      <c r="AJ198">
        <v>12434</v>
      </c>
      <c r="AK198">
        <v>6649</v>
      </c>
      <c r="AL198">
        <v>7.45</v>
      </c>
      <c r="AM198">
        <v>57207</v>
      </c>
      <c r="AN198">
        <v>74337</v>
      </c>
      <c r="AO198">
        <v>29</v>
      </c>
      <c r="AP198">
        <v>47.3</v>
      </c>
      <c r="AQ198">
        <v>23.7</v>
      </c>
      <c r="AR198">
        <v>2557.83</v>
      </c>
      <c r="AS198">
        <v>73223.42</v>
      </c>
      <c r="AT198">
        <v>75781.25</v>
      </c>
      <c r="AU198">
        <v>3.37</v>
      </c>
      <c r="AV198">
        <v>96.63</v>
      </c>
      <c r="AW198">
        <v>2.41</v>
      </c>
      <c r="AX198">
        <v>2041.6</v>
      </c>
      <c r="AY198">
        <v>21017</v>
      </c>
      <c r="AZ198">
        <v>13.73</v>
      </c>
      <c r="BA198">
        <v>1.02</v>
      </c>
      <c r="BB198">
        <v>2017</v>
      </c>
      <c r="BC198" t="s">
        <v>673</v>
      </c>
      <c r="BD198">
        <v>1</v>
      </c>
      <c r="BE198">
        <v>0</v>
      </c>
      <c r="BF198">
        <v>1478453.33</v>
      </c>
      <c r="BG198">
        <v>31647.54</v>
      </c>
      <c r="BH198">
        <v>33045.96</v>
      </c>
      <c r="BI198">
        <v>30174.66</v>
      </c>
      <c r="BJ198">
        <v>58351.14</v>
      </c>
      <c r="BK198">
        <v>75823.740000000005</v>
      </c>
      <c r="BL198">
        <v>2.4582000000000002</v>
      </c>
      <c r="BM198">
        <v>0</v>
      </c>
      <c r="BN198">
        <v>0</v>
      </c>
      <c r="BO198">
        <v>0</v>
      </c>
      <c r="BR198">
        <v>0</v>
      </c>
      <c r="BT198">
        <v>0</v>
      </c>
      <c r="BU198">
        <v>0</v>
      </c>
      <c r="BV198">
        <v>0</v>
      </c>
      <c r="BW198">
        <v>2</v>
      </c>
      <c r="BX198">
        <v>2</v>
      </c>
      <c r="BY198" t="s">
        <v>187</v>
      </c>
      <c r="BZ198">
        <v>31</v>
      </c>
      <c r="CB198">
        <v>83675</v>
      </c>
      <c r="CC198">
        <v>80.900000000000006</v>
      </c>
      <c r="CD198">
        <v>11.2</v>
      </c>
      <c r="CE198">
        <v>1.1000000000000001</v>
      </c>
      <c r="CF198">
        <v>2</v>
      </c>
      <c r="CG198">
        <v>0.2</v>
      </c>
      <c r="CH198">
        <v>0.4</v>
      </c>
      <c r="CI198">
        <v>4.3</v>
      </c>
      <c r="CK198">
        <v>0.85953594600000005</v>
      </c>
      <c r="CL198">
        <v>2049.8577420000001</v>
      </c>
      <c r="CM198" t="s">
        <v>177</v>
      </c>
      <c r="CN198">
        <v>31</v>
      </c>
    </row>
    <row r="199" spans="1:92" x14ac:dyDescent="0.2">
      <c r="A199">
        <v>3682</v>
      </c>
      <c r="B199">
        <v>43620</v>
      </c>
      <c r="C199" t="s">
        <v>674</v>
      </c>
      <c r="D199" t="s">
        <v>174</v>
      </c>
      <c r="E199">
        <v>2017</v>
      </c>
      <c r="F199">
        <v>795026</v>
      </c>
      <c r="G199">
        <v>747194</v>
      </c>
      <c r="H199">
        <v>435163</v>
      </c>
      <c r="I199">
        <v>0.54735694199999996</v>
      </c>
      <c r="J199">
        <v>2002</v>
      </c>
      <c r="K199">
        <v>2018</v>
      </c>
      <c r="L199">
        <v>0.54735694199999996</v>
      </c>
      <c r="Q199">
        <v>259650</v>
      </c>
      <c r="R199">
        <v>163788</v>
      </c>
      <c r="S199">
        <v>78743</v>
      </c>
      <c r="T199">
        <v>2364</v>
      </c>
      <c r="U199">
        <v>32847</v>
      </c>
      <c r="V199">
        <v>33921</v>
      </c>
      <c r="W199">
        <v>33178</v>
      </c>
      <c r="X199">
        <v>35515</v>
      </c>
      <c r="Y199">
        <v>252991</v>
      </c>
      <c r="Z199">
        <v>6.8</v>
      </c>
      <c r="AA199">
        <v>7.5</v>
      </c>
      <c r="AB199">
        <v>85.7</v>
      </c>
      <c r="AC199">
        <v>26</v>
      </c>
      <c r="AD199">
        <v>60.8</v>
      </c>
      <c r="AE199">
        <v>13.2</v>
      </c>
      <c r="AF199">
        <v>102654</v>
      </c>
      <c r="AG199">
        <v>3896</v>
      </c>
      <c r="AH199">
        <v>32057</v>
      </c>
      <c r="AI199">
        <v>38610</v>
      </c>
      <c r="AJ199">
        <v>18309</v>
      </c>
      <c r="AK199">
        <v>9782</v>
      </c>
      <c r="AL199">
        <v>3.8</v>
      </c>
      <c r="AM199">
        <v>64882</v>
      </c>
      <c r="AN199">
        <v>80800</v>
      </c>
      <c r="AO199">
        <v>25.9</v>
      </c>
      <c r="AP199">
        <v>47.7</v>
      </c>
      <c r="AQ199">
        <v>26.4</v>
      </c>
      <c r="AR199">
        <v>4151.08</v>
      </c>
      <c r="AS199">
        <v>145181.5</v>
      </c>
      <c r="AT199">
        <v>149332.57999999999</v>
      </c>
      <c r="AU199">
        <v>2.78</v>
      </c>
      <c r="AV199">
        <v>97.22</v>
      </c>
      <c r="AW199">
        <v>2.41</v>
      </c>
      <c r="AX199">
        <v>6707.2</v>
      </c>
      <c r="AY199">
        <v>44323</v>
      </c>
      <c r="AZ199">
        <v>12.07</v>
      </c>
      <c r="BA199">
        <v>1.02</v>
      </c>
      <c r="BB199">
        <v>2019</v>
      </c>
      <c r="BC199" t="s">
        <v>675</v>
      </c>
      <c r="BD199">
        <v>0</v>
      </c>
      <c r="BE199">
        <v>0</v>
      </c>
      <c r="BF199">
        <v>1775465.04</v>
      </c>
      <c r="BG199">
        <v>33503.94</v>
      </c>
      <c r="BH199">
        <v>34599.42</v>
      </c>
      <c r="BI199">
        <v>33841.56</v>
      </c>
      <c r="BJ199">
        <v>66179.64</v>
      </c>
      <c r="BK199">
        <v>82416</v>
      </c>
      <c r="BL199">
        <v>2.4582000000000002</v>
      </c>
      <c r="BM199">
        <v>0</v>
      </c>
      <c r="BN199">
        <v>0</v>
      </c>
      <c r="BO199">
        <v>0</v>
      </c>
      <c r="BR199">
        <v>0</v>
      </c>
      <c r="BT199">
        <v>0</v>
      </c>
      <c r="BU199">
        <v>0</v>
      </c>
      <c r="BV199">
        <v>0</v>
      </c>
      <c r="BW199">
        <v>3</v>
      </c>
      <c r="BX199">
        <v>3</v>
      </c>
      <c r="BY199" t="s">
        <v>202</v>
      </c>
      <c r="BZ199">
        <v>32</v>
      </c>
      <c r="CB199">
        <v>140287</v>
      </c>
      <c r="CC199">
        <v>84.1</v>
      </c>
      <c r="CD199">
        <v>7.8</v>
      </c>
      <c r="CE199">
        <v>0.7</v>
      </c>
      <c r="CF199">
        <v>1.7</v>
      </c>
      <c r="CG199">
        <v>0.5</v>
      </c>
      <c r="CH199">
        <v>0.5</v>
      </c>
      <c r="CI199">
        <v>4.8</v>
      </c>
      <c r="CK199">
        <v>0.55830408099999995</v>
      </c>
      <c r="CL199">
        <v>2325.2056790000001</v>
      </c>
      <c r="CM199" t="s">
        <v>177</v>
      </c>
      <c r="CN199">
        <v>32</v>
      </c>
    </row>
    <row r="200" spans="1:92" x14ac:dyDescent="0.2">
      <c r="A200">
        <v>3699</v>
      </c>
      <c r="B200">
        <v>44060</v>
      </c>
      <c r="C200" t="s">
        <v>676</v>
      </c>
      <c r="D200" t="s">
        <v>174</v>
      </c>
      <c r="E200">
        <v>2017</v>
      </c>
      <c r="F200">
        <v>10264971</v>
      </c>
      <c r="G200">
        <v>5590733</v>
      </c>
      <c r="H200">
        <v>8314345</v>
      </c>
      <c r="I200">
        <v>0.80997257600000006</v>
      </c>
      <c r="J200">
        <v>2002</v>
      </c>
      <c r="K200">
        <v>2018</v>
      </c>
      <c r="L200">
        <v>0.80997257600000006</v>
      </c>
      <c r="Q200">
        <v>564291</v>
      </c>
      <c r="R200">
        <v>307811</v>
      </c>
      <c r="S200">
        <v>216681</v>
      </c>
      <c r="T200">
        <v>9585</v>
      </c>
      <c r="U200">
        <v>29050</v>
      </c>
      <c r="V200">
        <v>27606</v>
      </c>
      <c r="W200">
        <v>30841</v>
      </c>
      <c r="X200">
        <v>32596</v>
      </c>
      <c r="Y200">
        <v>549509</v>
      </c>
      <c r="Z200">
        <v>14</v>
      </c>
      <c r="AA200">
        <v>9.1</v>
      </c>
      <c r="AB200">
        <v>76.900000000000006</v>
      </c>
      <c r="AC200">
        <v>22.1</v>
      </c>
      <c r="AD200">
        <v>61.4</v>
      </c>
      <c r="AE200">
        <v>16.5</v>
      </c>
      <c r="AF200">
        <v>224113</v>
      </c>
      <c r="AG200">
        <v>15046</v>
      </c>
      <c r="AH200">
        <v>64487</v>
      </c>
      <c r="AI200">
        <v>83923</v>
      </c>
      <c r="AJ200">
        <v>37379</v>
      </c>
      <c r="AK200">
        <v>23278</v>
      </c>
      <c r="AL200">
        <v>6.71</v>
      </c>
      <c r="AM200">
        <v>53321</v>
      </c>
      <c r="AN200">
        <v>74322</v>
      </c>
      <c r="AO200">
        <v>31.5</v>
      </c>
      <c r="AP200">
        <v>45.5</v>
      </c>
      <c r="AQ200">
        <v>23</v>
      </c>
      <c r="AR200">
        <v>12995.17</v>
      </c>
      <c r="AS200">
        <v>227425.5</v>
      </c>
      <c r="AT200">
        <v>240420.67</v>
      </c>
      <c r="AU200">
        <v>5.41</v>
      </c>
      <c r="AV200">
        <v>94.59</v>
      </c>
      <c r="AW200">
        <v>2.95</v>
      </c>
      <c r="AX200">
        <v>11552</v>
      </c>
      <c r="AY200">
        <v>100851</v>
      </c>
      <c r="AZ200">
        <v>13.8</v>
      </c>
      <c r="BA200">
        <v>1.02</v>
      </c>
      <c r="BB200">
        <v>2014</v>
      </c>
      <c r="BC200" t="s">
        <v>677</v>
      </c>
      <c r="BD200">
        <v>1</v>
      </c>
      <c r="BE200">
        <v>3</v>
      </c>
      <c r="BF200">
        <v>33922527.600000001</v>
      </c>
      <c r="BG200">
        <v>29631</v>
      </c>
      <c r="BH200">
        <v>28158.12</v>
      </c>
      <c r="BI200">
        <v>31457.82</v>
      </c>
      <c r="BJ200">
        <v>54387.42</v>
      </c>
      <c r="BK200">
        <v>75808.44</v>
      </c>
      <c r="BL200">
        <v>3.0089999999999999</v>
      </c>
      <c r="BM200">
        <v>0</v>
      </c>
      <c r="BN200">
        <v>0</v>
      </c>
      <c r="BO200">
        <v>0</v>
      </c>
      <c r="BR200">
        <v>0</v>
      </c>
      <c r="BS200" t="s">
        <v>678</v>
      </c>
      <c r="BT200">
        <v>0</v>
      </c>
      <c r="BU200">
        <v>0</v>
      </c>
      <c r="BV200">
        <v>0</v>
      </c>
      <c r="BW200">
        <v>2</v>
      </c>
      <c r="BX200">
        <v>2</v>
      </c>
      <c r="BY200" t="s">
        <v>187</v>
      </c>
      <c r="BZ200">
        <v>23</v>
      </c>
      <c r="CB200">
        <v>256959</v>
      </c>
      <c r="CC200">
        <v>78.7</v>
      </c>
      <c r="CD200">
        <v>9.1999999999999993</v>
      </c>
      <c r="CE200">
        <v>2</v>
      </c>
      <c r="CF200">
        <v>2.6</v>
      </c>
      <c r="CG200">
        <v>0.2</v>
      </c>
      <c r="CH200">
        <v>0.9</v>
      </c>
      <c r="CI200">
        <v>6.4</v>
      </c>
      <c r="CK200">
        <v>0.82617202700000003</v>
      </c>
      <c r="CL200">
        <v>2653.9635229999999</v>
      </c>
      <c r="CM200" t="s">
        <v>177</v>
      </c>
      <c r="CN200">
        <v>23</v>
      </c>
    </row>
    <row r="201" spans="1:92" x14ac:dyDescent="0.2">
      <c r="A201">
        <v>3716</v>
      </c>
      <c r="B201">
        <v>44100</v>
      </c>
      <c r="C201" t="s">
        <v>679</v>
      </c>
      <c r="D201" t="s">
        <v>174</v>
      </c>
      <c r="E201">
        <v>2017</v>
      </c>
      <c r="F201">
        <v>1580704</v>
      </c>
      <c r="G201">
        <v>1355745</v>
      </c>
      <c r="H201">
        <v>916647</v>
      </c>
      <c r="I201">
        <v>0.57989794400000005</v>
      </c>
      <c r="J201">
        <v>2002</v>
      </c>
      <c r="K201">
        <v>2018</v>
      </c>
      <c r="L201">
        <v>0.57989794400000005</v>
      </c>
      <c r="Q201">
        <v>207596</v>
      </c>
      <c r="R201">
        <v>165986</v>
      </c>
      <c r="S201">
        <v>33895</v>
      </c>
      <c r="T201">
        <v>991</v>
      </c>
      <c r="U201">
        <v>34283</v>
      </c>
      <c r="V201">
        <v>34459</v>
      </c>
      <c r="W201">
        <v>32205</v>
      </c>
      <c r="X201">
        <v>44571</v>
      </c>
      <c r="Y201">
        <v>203634</v>
      </c>
      <c r="Z201">
        <v>16.2</v>
      </c>
      <c r="AA201">
        <v>5.8</v>
      </c>
      <c r="AB201">
        <v>78.099999999999994</v>
      </c>
      <c r="AC201">
        <v>22.3</v>
      </c>
      <c r="AD201">
        <v>60.6</v>
      </c>
      <c r="AE201">
        <v>17.100000000000001</v>
      </c>
      <c r="AF201">
        <v>89434</v>
      </c>
      <c r="AG201">
        <v>6672</v>
      </c>
      <c r="AH201">
        <v>32165</v>
      </c>
      <c r="AI201">
        <v>33938</v>
      </c>
      <c r="AJ201">
        <v>11482</v>
      </c>
      <c r="AK201">
        <v>5177</v>
      </c>
      <c r="AL201">
        <v>7.46</v>
      </c>
      <c r="AM201">
        <v>61573</v>
      </c>
      <c r="AN201">
        <v>80267</v>
      </c>
      <c r="AO201">
        <v>30.1</v>
      </c>
      <c r="AP201">
        <v>43.9</v>
      </c>
      <c r="AQ201">
        <v>26</v>
      </c>
      <c r="AR201">
        <v>4649.67</v>
      </c>
      <c r="AS201">
        <v>105530.58</v>
      </c>
      <c r="AT201">
        <v>110180.25</v>
      </c>
      <c r="AU201">
        <v>4.22</v>
      </c>
      <c r="AV201">
        <v>95.78</v>
      </c>
      <c r="AW201">
        <v>2.41</v>
      </c>
      <c r="AX201">
        <v>3737.6</v>
      </c>
      <c r="AY201">
        <v>26414</v>
      </c>
      <c r="AZ201">
        <v>12.85</v>
      </c>
      <c r="BA201">
        <v>1.02</v>
      </c>
      <c r="BB201">
        <v>2015</v>
      </c>
      <c r="BC201" t="s">
        <v>680</v>
      </c>
      <c r="BD201">
        <v>1</v>
      </c>
      <c r="BE201">
        <v>2</v>
      </c>
      <c r="BF201">
        <v>1869959.88</v>
      </c>
      <c r="BG201">
        <v>34968.660000000003</v>
      </c>
      <c r="BH201">
        <v>35148.18</v>
      </c>
      <c r="BI201">
        <v>32849.1</v>
      </c>
      <c r="BJ201">
        <v>62804.46</v>
      </c>
      <c r="BK201">
        <v>81872.34</v>
      </c>
      <c r="BL201">
        <v>2.4582000000000002</v>
      </c>
      <c r="BM201">
        <v>0</v>
      </c>
      <c r="BN201">
        <v>0</v>
      </c>
      <c r="BO201">
        <v>0</v>
      </c>
      <c r="BR201">
        <v>0</v>
      </c>
      <c r="BT201">
        <v>0</v>
      </c>
      <c r="BU201">
        <v>0</v>
      </c>
      <c r="BV201">
        <v>0</v>
      </c>
      <c r="BW201">
        <v>7</v>
      </c>
      <c r="BX201">
        <v>3</v>
      </c>
      <c r="BY201" t="s">
        <v>229</v>
      </c>
      <c r="BZ201">
        <v>33</v>
      </c>
      <c r="CB201">
        <v>98191</v>
      </c>
      <c r="CC201">
        <v>84.7</v>
      </c>
      <c r="CD201">
        <v>6.5</v>
      </c>
      <c r="CE201">
        <v>1.4</v>
      </c>
      <c r="CF201">
        <v>1.7</v>
      </c>
      <c r="CG201">
        <v>0.3</v>
      </c>
      <c r="CH201">
        <v>1.2</v>
      </c>
      <c r="CI201">
        <v>4.0999999999999996</v>
      </c>
      <c r="CK201">
        <v>0.59149590299999999</v>
      </c>
      <c r="CL201">
        <v>1716.8261050000001</v>
      </c>
      <c r="CM201" t="s">
        <v>177</v>
      </c>
      <c r="CN201">
        <v>33</v>
      </c>
    </row>
    <row r="202" spans="1:92" x14ac:dyDescent="0.2">
      <c r="A202">
        <v>3733</v>
      </c>
      <c r="B202">
        <v>44180</v>
      </c>
      <c r="C202" t="s">
        <v>681</v>
      </c>
      <c r="D202" t="s">
        <v>174</v>
      </c>
      <c r="E202">
        <v>2017</v>
      </c>
      <c r="F202">
        <v>1290019</v>
      </c>
      <c r="G202">
        <v>1094230</v>
      </c>
      <c r="H202">
        <v>909198</v>
      </c>
      <c r="I202">
        <v>0.70479426999999994</v>
      </c>
      <c r="J202">
        <v>2002</v>
      </c>
      <c r="K202">
        <v>2018</v>
      </c>
      <c r="L202">
        <v>0.70479426999999994</v>
      </c>
      <c r="Q202">
        <v>461469</v>
      </c>
      <c r="R202">
        <v>291405</v>
      </c>
      <c r="S202">
        <v>155738</v>
      </c>
      <c r="T202">
        <v>3439</v>
      </c>
      <c r="U202">
        <v>25561</v>
      </c>
      <c r="V202">
        <v>24686</v>
      </c>
      <c r="W202">
        <v>26702</v>
      </c>
      <c r="X202">
        <v>30524</v>
      </c>
      <c r="Y202">
        <v>446104</v>
      </c>
      <c r="Z202">
        <v>15.1</v>
      </c>
      <c r="AA202">
        <v>10.8</v>
      </c>
      <c r="AB202">
        <v>74.099999999999994</v>
      </c>
      <c r="AC202">
        <v>22.3</v>
      </c>
      <c r="AD202">
        <v>61.2</v>
      </c>
      <c r="AE202">
        <v>16.5</v>
      </c>
      <c r="AF202">
        <v>183438</v>
      </c>
      <c r="AG202">
        <v>11092</v>
      </c>
      <c r="AH202">
        <v>58528</v>
      </c>
      <c r="AI202">
        <v>72720</v>
      </c>
      <c r="AJ202">
        <v>27844</v>
      </c>
      <c r="AK202">
        <v>13254</v>
      </c>
      <c r="AL202">
        <v>6.05</v>
      </c>
      <c r="AM202">
        <v>48151</v>
      </c>
      <c r="AN202">
        <v>64627</v>
      </c>
      <c r="AO202">
        <v>36.799999999999997</v>
      </c>
      <c r="AP202">
        <v>45.9</v>
      </c>
      <c r="AQ202">
        <v>17.3</v>
      </c>
      <c r="AR202">
        <v>7362.58</v>
      </c>
      <c r="AS202">
        <v>221553.25</v>
      </c>
      <c r="AT202">
        <v>228915.83</v>
      </c>
      <c r="AU202">
        <v>3.22</v>
      </c>
      <c r="AV202">
        <v>96.78</v>
      </c>
      <c r="AW202">
        <v>2.41</v>
      </c>
      <c r="AX202">
        <v>4748.8</v>
      </c>
      <c r="AY202">
        <v>30490</v>
      </c>
      <c r="AZ202">
        <v>14.92</v>
      </c>
      <c r="BA202">
        <v>1.02</v>
      </c>
      <c r="BB202">
        <v>2016</v>
      </c>
      <c r="BC202" t="s">
        <v>205</v>
      </c>
      <c r="BD202">
        <v>1</v>
      </c>
      <c r="BE202">
        <v>1</v>
      </c>
      <c r="BF202">
        <v>1854763.92</v>
      </c>
      <c r="BG202">
        <v>26072.22</v>
      </c>
      <c r="BH202">
        <v>25179.72</v>
      </c>
      <c r="BI202">
        <v>27236.04</v>
      </c>
      <c r="BJ202">
        <v>49114.02</v>
      </c>
      <c r="BK202">
        <v>65919.539999999994</v>
      </c>
      <c r="BL202">
        <v>2.4582000000000002</v>
      </c>
      <c r="BM202">
        <v>0</v>
      </c>
      <c r="BN202">
        <v>0</v>
      </c>
      <c r="BO202">
        <v>0</v>
      </c>
      <c r="BT202">
        <v>0</v>
      </c>
      <c r="BU202">
        <v>0</v>
      </c>
      <c r="BV202">
        <v>0</v>
      </c>
      <c r="BW202">
        <v>7</v>
      </c>
      <c r="BX202">
        <v>3</v>
      </c>
      <c r="BY202" t="s">
        <v>229</v>
      </c>
      <c r="BZ202">
        <v>33</v>
      </c>
      <c r="CB202">
        <v>217000</v>
      </c>
      <c r="CC202">
        <v>81.7</v>
      </c>
      <c r="CD202">
        <v>10.1</v>
      </c>
      <c r="CE202">
        <v>0.6</v>
      </c>
      <c r="CF202">
        <v>2.8</v>
      </c>
      <c r="CG202">
        <v>0.1</v>
      </c>
      <c r="CH202">
        <v>0.6</v>
      </c>
      <c r="CI202">
        <v>4.0999999999999996</v>
      </c>
      <c r="CK202">
        <v>0.71889015599999995</v>
      </c>
      <c r="CL202">
        <v>1507.246762</v>
      </c>
      <c r="CM202" t="s">
        <v>177</v>
      </c>
      <c r="CN202">
        <v>33</v>
      </c>
    </row>
    <row r="203" spans="1:92" x14ac:dyDescent="0.2">
      <c r="A203">
        <v>3245</v>
      </c>
      <c r="B203">
        <v>41060</v>
      </c>
      <c r="C203" t="s">
        <v>623</v>
      </c>
      <c r="D203" t="s">
        <v>174</v>
      </c>
      <c r="E203">
        <v>2017</v>
      </c>
      <c r="F203">
        <v>1658592.91</v>
      </c>
      <c r="G203">
        <v>1378968.4779999999</v>
      </c>
      <c r="H203">
        <v>1088597.4890000001</v>
      </c>
      <c r="I203">
        <v>0.65633796099999997</v>
      </c>
      <c r="J203">
        <v>2002</v>
      </c>
      <c r="K203">
        <v>2018</v>
      </c>
      <c r="L203">
        <v>0.65633796099999997</v>
      </c>
      <c r="Q203">
        <v>197759</v>
      </c>
      <c r="R203">
        <v>156778</v>
      </c>
      <c r="S203">
        <v>27573</v>
      </c>
      <c r="T203">
        <v>500</v>
      </c>
      <c r="U203">
        <v>30407</v>
      </c>
      <c r="V203">
        <v>30858</v>
      </c>
      <c r="W203">
        <v>31123</v>
      </c>
      <c r="X203">
        <v>30952</v>
      </c>
      <c r="Y203">
        <v>189345</v>
      </c>
      <c r="Z203">
        <v>11.1</v>
      </c>
      <c r="AA203">
        <v>7.2</v>
      </c>
      <c r="AB203">
        <v>81.7</v>
      </c>
      <c r="AC203">
        <v>23.3</v>
      </c>
      <c r="AD203">
        <v>62.3</v>
      </c>
      <c r="AE203">
        <v>14.4</v>
      </c>
      <c r="AF203">
        <v>76342</v>
      </c>
      <c r="AG203">
        <v>4018</v>
      </c>
      <c r="AH203">
        <v>21618</v>
      </c>
      <c r="AI203">
        <v>31424</v>
      </c>
      <c r="AJ203">
        <v>13264</v>
      </c>
      <c r="AK203">
        <v>6018</v>
      </c>
      <c r="AL203">
        <v>5.26</v>
      </c>
      <c r="AM203">
        <v>61943</v>
      </c>
      <c r="AN203">
        <v>77934</v>
      </c>
      <c r="AO203">
        <v>27.4</v>
      </c>
      <c r="AP203">
        <v>47.3</v>
      </c>
      <c r="AQ203">
        <v>25.3</v>
      </c>
      <c r="AR203">
        <v>3927.42</v>
      </c>
      <c r="AS203">
        <v>108318.17</v>
      </c>
      <c r="AT203">
        <v>112245.58</v>
      </c>
      <c r="AU203">
        <v>3.5</v>
      </c>
      <c r="AV203">
        <v>96.5</v>
      </c>
      <c r="AW203">
        <v>2.41</v>
      </c>
      <c r="AX203">
        <v>2566.4</v>
      </c>
      <c r="AY203">
        <v>14484</v>
      </c>
      <c r="AZ203">
        <v>14.26</v>
      </c>
      <c r="BA203">
        <v>1.02</v>
      </c>
      <c r="BB203">
        <v>2017</v>
      </c>
      <c r="BC203" t="s">
        <v>624</v>
      </c>
      <c r="BD203">
        <v>1</v>
      </c>
      <c r="BE203">
        <v>0</v>
      </c>
      <c r="BF203">
        <v>3331108.3149999999</v>
      </c>
      <c r="BG203">
        <v>31015.14</v>
      </c>
      <c r="BH203">
        <v>31475.16</v>
      </c>
      <c r="BI203">
        <v>31745.46</v>
      </c>
      <c r="BJ203">
        <v>63181.86</v>
      </c>
      <c r="BK203">
        <v>79492.679999999993</v>
      </c>
      <c r="BL203">
        <v>2.4582000000000002</v>
      </c>
      <c r="BM203">
        <v>0</v>
      </c>
      <c r="BN203">
        <v>0</v>
      </c>
      <c r="BO203">
        <v>0</v>
      </c>
      <c r="BR203">
        <v>0</v>
      </c>
      <c r="BT203">
        <v>0</v>
      </c>
      <c r="BU203">
        <v>0</v>
      </c>
      <c r="BV203">
        <v>0</v>
      </c>
      <c r="BW203">
        <v>4</v>
      </c>
      <c r="BX203">
        <v>3</v>
      </c>
      <c r="BY203" t="s">
        <v>206</v>
      </c>
      <c r="BZ203">
        <v>33</v>
      </c>
      <c r="CB203">
        <v>107799</v>
      </c>
      <c r="CC203">
        <v>81.5</v>
      </c>
      <c r="CD203">
        <v>8.1</v>
      </c>
      <c r="CE203">
        <v>1.1000000000000001</v>
      </c>
      <c r="CF203">
        <v>3.4</v>
      </c>
      <c r="CG203">
        <v>0.5</v>
      </c>
      <c r="CH203">
        <v>0.5</v>
      </c>
      <c r="CI203">
        <v>4.9000000000000004</v>
      </c>
      <c r="CK203">
        <v>0.66946472000000001</v>
      </c>
      <c r="CL203">
        <v>1259.4013560000001</v>
      </c>
      <c r="CM203" t="s">
        <v>177</v>
      </c>
      <c r="CN203">
        <v>33</v>
      </c>
    </row>
    <row r="204" spans="1:92" x14ac:dyDescent="0.2">
      <c r="A204">
        <v>3262</v>
      </c>
      <c r="B204">
        <v>41180</v>
      </c>
      <c r="C204" t="s">
        <v>625</v>
      </c>
      <c r="D204" t="s">
        <v>174</v>
      </c>
      <c r="E204">
        <v>2017</v>
      </c>
      <c r="F204">
        <v>26696161</v>
      </c>
      <c r="G204">
        <v>22405689</v>
      </c>
      <c r="H204">
        <v>29155975</v>
      </c>
      <c r="I204">
        <v>1.0921411130000001</v>
      </c>
      <c r="J204">
        <v>2002</v>
      </c>
      <c r="K204">
        <v>2018</v>
      </c>
      <c r="L204">
        <v>1.0921411130000001</v>
      </c>
      <c r="Q204">
        <v>2807216</v>
      </c>
      <c r="R204">
        <v>1938055</v>
      </c>
      <c r="S204">
        <v>709920</v>
      </c>
      <c r="T204">
        <v>22987</v>
      </c>
      <c r="U204">
        <v>31751</v>
      </c>
      <c r="V204">
        <v>30844</v>
      </c>
      <c r="W204">
        <v>35350</v>
      </c>
      <c r="X204">
        <v>34290</v>
      </c>
      <c r="Y204">
        <v>2745118</v>
      </c>
      <c r="Z204">
        <v>11.6</v>
      </c>
      <c r="AA204">
        <v>6.8</v>
      </c>
      <c r="AB204">
        <v>81.599999999999994</v>
      </c>
      <c r="AC204">
        <v>22.3</v>
      </c>
      <c r="AD204">
        <v>61.6</v>
      </c>
      <c r="AE204">
        <v>16.100000000000001</v>
      </c>
      <c r="AF204">
        <v>1119347</v>
      </c>
      <c r="AG204">
        <v>83841</v>
      </c>
      <c r="AH204">
        <v>369459</v>
      </c>
      <c r="AI204">
        <v>427130</v>
      </c>
      <c r="AJ204">
        <v>166747</v>
      </c>
      <c r="AK204">
        <v>72170</v>
      </c>
      <c r="AL204">
        <v>7.49</v>
      </c>
      <c r="AM204">
        <v>61571</v>
      </c>
      <c r="AN204">
        <v>82841</v>
      </c>
      <c r="AO204">
        <v>28.1</v>
      </c>
      <c r="AP204">
        <v>44.7</v>
      </c>
      <c r="AQ204">
        <v>27.2</v>
      </c>
      <c r="AR204">
        <v>55648.42</v>
      </c>
      <c r="AS204">
        <v>1423549.25</v>
      </c>
      <c r="AT204">
        <v>1479197.67</v>
      </c>
      <c r="AU204">
        <v>3.76</v>
      </c>
      <c r="AV204">
        <v>96.24</v>
      </c>
      <c r="AW204">
        <v>2.41</v>
      </c>
      <c r="AX204">
        <v>52633.599999999999</v>
      </c>
      <c r="AY204">
        <v>435031</v>
      </c>
      <c r="AZ204">
        <v>13.79</v>
      </c>
      <c r="BA204">
        <v>1.02</v>
      </c>
      <c r="BB204">
        <v>2014</v>
      </c>
      <c r="BC204" t="s">
        <v>626</v>
      </c>
      <c r="BD204">
        <v>1</v>
      </c>
      <c r="BE204">
        <v>3</v>
      </c>
      <c r="BF204">
        <v>91732621.859999999</v>
      </c>
      <c r="BG204">
        <v>32386.02</v>
      </c>
      <c r="BH204">
        <v>31460.880000000001</v>
      </c>
      <c r="BI204">
        <v>36057</v>
      </c>
      <c r="BJ204">
        <v>62802.42</v>
      </c>
      <c r="BK204">
        <v>84497.82</v>
      </c>
      <c r="BL204">
        <v>2.4582000000000002</v>
      </c>
      <c r="BM204">
        <v>0</v>
      </c>
      <c r="BN204">
        <v>0</v>
      </c>
      <c r="BO204">
        <v>0</v>
      </c>
      <c r="BP204">
        <v>2018</v>
      </c>
      <c r="BQ204">
        <v>2019</v>
      </c>
      <c r="BR204">
        <v>1</v>
      </c>
      <c r="BS204" t="s">
        <v>627</v>
      </c>
      <c r="BT204">
        <v>0</v>
      </c>
      <c r="BU204">
        <v>0</v>
      </c>
      <c r="BV204">
        <v>0</v>
      </c>
      <c r="BW204">
        <v>9</v>
      </c>
      <c r="BX204">
        <v>4</v>
      </c>
      <c r="BY204" t="s">
        <v>212</v>
      </c>
      <c r="BZ204">
        <v>23</v>
      </c>
      <c r="CB204">
        <v>1376790</v>
      </c>
      <c r="CC204">
        <v>83</v>
      </c>
      <c r="CD204">
        <v>7</v>
      </c>
      <c r="CE204">
        <v>2.4</v>
      </c>
      <c r="CF204">
        <v>1.6</v>
      </c>
      <c r="CG204">
        <v>0.2</v>
      </c>
      <c r="CH204">
        <v>0.8</v>
      </c>
      <c r="CI204">
        <v>5</v>
      </c>
      <c r="CK204">
        <v>1.1139839359999999</v>
      </c>
      <c r="CL204">
        <v>2767.0351660000001</v>
      </c>
      <c r="CM204" t="s">
        <v>177</v>
      </c>
      <c r="CN204">
        <v>23</v>
      </c>
    </row>
    <row r="205" spans="1:92" x14ac:dyDescent="0.2">
      <c r="A205">
        <v>3750</v>
      </c>
      <c r="B205">
        <v>44300</v>
      </c>
      <c r="C205" t="s">
        <v>682</v>
      </c>
      <c r="D205" t="s">
        <v>174</v>
      </c>
      <c r="E205">
        <v>2017</v>
      </c>
      <c r="F205">
        <v>6625509</v>
      </c>
      <c r="G205">
        <v>1775338</v>
      </c>
      <c r="H205">
        <v>7077015</v>
      </c>
      <c r="I205">
        <v>1.0681466129999999</v>
      </c>
      <c r="J205">
        <v>2002</v>
      </c>
      <c r="K205">
        <v>2018</v>
      </c>
      <c r="L205">
        <v>1.0681466129999999</v>
      </c>
      <c r="Q205">
        <v>162660</v>
      </c>
      <c r="R205">
        <v>109458</v>
      </c>
      <c r="S205">
        <v>37900</v>
      </c>
      <c r="T205">
        <v>1428</v>
      </c>
      <c r="U205">
        <v>25323</v>
      </c>
      <c r="V205">
        <v>26306</v>
      </c>
      <c r="W205">
        <v>22103</v>
      </c>
      <c r="X205">
        <v>19764</v>
      </c>
      <c r="Y205">
        <v>143641</v>
      </c>
      <c r="Z205">
        <v>18.3</v>
      </c>
      <c r="AA205">
        <v>7</v>
      </c>
      <c r="AB205">
        <v>74.7</v>
      </c>
      <c r="AC205">
        <v>15</v>
      </c>
      <c r="AD205">
        <v>71.2</v>
      </c>
      <c r="AE205">
        <v>13.8</v>
      </c>
      <c r="AF205">
        <v>58629</v>
      </c>
      <c r="AG205">
        <v>5483</v>
      </c>
      <c r="AH205">
        <v>21015</v>
      </c>
      <c r="AI205">
        <v>22470</v>
      </c>
      <c r="AJ205">
        <v>7154</v>
      </c>
      <c r="AK205">
        <v>2507</v>
      </c>
      <c r="AL205">
        <v>9.35</v>
      </c>
      <c r="AM205">
        <v>55895</v>
      </c>
      <c r="AN205">
        <v>75792</v>
      </c>
      <c r="AO205">
        <v>32.799999999999997</v>
      </c>
      <c r="AP205">
        <v>42.7</v>
      </c>
      <c r="AQ205">
        <v>24.5</v>
      </c>
      <c r="AR205">
        <v>2906.5</v>
      </c>
      <c r="AS205">
        <v>75728.58</v>
      </c>
      <c r="AT205">
        <v>78635.08</v>
      </c>
      <c r="AU205">
        <v>3.7</v>
      </c>
      <c r="AV205">
        <v>96.3</v>
      </c>
      <c r="AW205">
        <v>2.64</v>
      </c>
      <c r="AX205">
        <v>1888</v>
      </c>
      <c r="AY205">
        <v>36694</v>
      </c>
      <c r="AZ205">
        <v>11.54</v>
      </c>
      <c r="BA205">
        <v>1.02</v>
      </c>
      <c r="BB205">
        <v>2015</v>
      </c>
      <c r="BC205" t="s">
        <v>683</v>
      </c>
      <c r="BD205">
        <v>1</v>
      </c>
      <c r="BE205">
        <v>2</v>
      </c>
      <c r="BF205">
        <v>28874221.199999999</v>
      </c>
      <c r="BG205">
        <v>25829.46</v>
      </c>
      <c r="BH205">
        <v>26832.12</v>
      </c>
      <c r="BI205">
        <v>22545.06</v>
      </c>
      <c r="BJ205">
        <v>57012.9</v>
      </c>
      <c r="BK205">
        <v>77307.839999999997</v>
      </c>
      <c r="BL205">
        <v>2.6928000000000001</v>
      </c>
      <c r="BM205">
        <v>0</v>
      </c>
      <c r="BN205">
        <v>0</v>
      </c>
      <c r="BO205">
        <v>0</v>
      </c>
      <c r="BP205">
        <v>2017</v>
      </c>
      <c r="BR205">
        <v>1</v>
      </c>
      <c r="BS205" t="s">
        <v>684</v>
      </c>
      <c r="BT205">
        <v>0</v>
      </c>
      <c r="BU205">
        <v>0</v>
      </c>
      <c r="BV205">
        <v>0</v>
      </c>
      <c r="BW205">
        <v>1</v>
      </c>
      <c r="BX205">
        <v>1</v>
      </c>
      <c r="BY205" t="s">
        <v>176</v>
      </c>
      <c r="BZ205">
        <v>31</v>
      </c>
      <c r="CB205">
        <v>74541</v>
      </c>
      <c r="CC205">
        <v>66</v>
      </c>
      <c r="CD205">
        <v>9.5</v>
      </c>
      <c r="CE205">
        <v>7.6</v>
      </c>
      <c r="CF205">
        <v>8.5</v>
      </c>
      <c r="CG205">
        <v>3</v>
      </c>
      <c r="CH205">
        <v>1.1000000000000001</v>
      </c>
      <c r="CI205">
        <v>4.4000000000000004</v>
      </c>
      <c r="CK205">
        <v>1.0895095459999999</v>
      </c>
      <c r="CL205">
        <v>4105.0699059999997</v>
      </c>
      <c r="CM205" t="s">
        <v>177</v>
      </c>
      <c r="CN205">
        <v>31</v>
      </c>
    </row>
    <row r="206" spans="1:92" x14ac:dyDescent="0.2">
      <c r="A206">
        <v>3767</v>
      </c>
      <c r="B206">
        <v>44700</v>
      </c>
      <c r="C206" t="s">
        <v>685</v>
      </c>
      <c r="D206" t="s">
        <v>174</v>
      </c>
      <c r="E206">
        <v>2017</v>
      </c>
      <c r="F206">
        <v>3415282</v>
      </c>
      <c r="G206">
        <v>2542929</v>
      </c>
      <c r="H206">
        <v>3502138</v>
      </c>
      <c r="I206">
        <v>1.025431575</v>
      </c>
      <c r="J206">
        <v>2002</v>
      </c>
      <c r="K206">
        <v>2018</v>
      </c>
      <c r="L206">
        <v>1.025431575</v>
      </c>
      <c r="Q206">
        <v>745424</v>
      </c>
      <c r="R206">
        <v>485449</v>
      </c>
      <c r="S206">
        <v>78443</v>
      </c>
      <c r="T206">
        <v>9899</v>
      </c>
      <c r="U206">
        <v>28837</v>
      </c>
      <c r="V206">
        <v>29475</v>
      </c>
      <c r="W206">
        <v>31790</v>
      </c>
      <c r="X206">
        <v>33253</v>
      </c>
      <c r="Y206">
        <v>730261</v>
      </c>
      <c r="Z206">
        <v>15.5</v>
      </c>
      <c r="AA206">
        <v>10.199999999999999</v>
      </c>
      <c r="AB206">
        <v>74.3</v>
      </c>
      <c r="AC206">
        <v>27.3</v>
      </c>
      <c r="AD206">
        <v>60.3</v>
      </c>
      <c r="AE206">
        <v>12.4</v>
      </c>
      <c r="AF206">
        <v>226624</v>
      </c>
      <c r="AG206">
        <v>11264</v>
      </c>
      <c r="AH206">
        <v>64959</v>
      </c>
      <c r="AI206">
        <v>82956</v>
      </c>
      <c r="AJ206">
        <v>43819</v>
      </c>
      <c r="AK206">
        <v>23626</v>
      </c>
      <c r="AL206">
        <v>4.97</v>
      </c>
      <c r="AM206">
        <v>61164</v>
      </c>
      <c r="AN206">
        <v>82227</v>
      </c>
      <c r="AO206">
        <v>28.5</v>
      </c>
      <c r="AP206">
        <v>42.7</v>
      </c>
      <c r="AQ206">
        <v>28.8</v>
      </c>
      <c r="AR206">
        <v>22611.5</v>
      </c>
      <c r="AS206">
        <v>302175.92</v>
      </c>
      <c r="AT206">
        <v>324787.42</v>
      </c>
      <c r="AU206">
        <v>6.97</v>
      </c>
      <c r="AV206">
        <v>93.03</v>
      </c>
      <c r="AW206">
        <v>2.95</v>
      </c>
      <c r="AX206">
        <v>29977.599999999999</v>
      </c>
      <c r="AY206">
        <v>343661</v>
      </c>
      <c r="AZ206">
        <v>14.34</v>
      </c>
      <c r="BA206">
        <v>1.02</v>
      </c>
      <c r="BB206">
        <v>2014</v>
      </c>
      <c r="BC206" t="s">
        <v>686</v>
      </c>
      <c r="BD206">
        <v>1</v>
      </c>
      <c r="BE206">
        <v>3</v>
      </c>
      <c r="BF206">
        <v>25005265.32</v>
      </c>
      <c r="BG206">
        <v>29413.74</v>
      </c>
      <c r="BH206">
        <v>30064.5</v>
      </c>
      <c r="BI206">
        <v>32425.8</v>
      </c>
      <c r="BJ206">
        <v>62387.28</v>
      </c>
      <c r="BK206">
        <v>83871.539999999994</v>
      </c>
      <c r="BL206">
        <v>3.0089999999999999</v>
      </c>
      <c r="BM206">
        <v>0</v>
      </c>
      <c r="BN206">
        <v>0</v>
      </c>
      <c r="BO206">
        <v>0</v>
      </c>
      <c r="BR206">
        <v>0</v>
      </c>
      <c r="BT206">
        <v>0</v>
      </c>
      <c r="BU206">
        <v>0</v>
      </c>
      <c r="BV206">
        <v>0</v>
      </c>
      <c r="BW206">
        <v>2</v>
      </c>
      <c r="BX206">
        <v>2</v>
      </c>
      <c r="BY206" t="s">
        <v>187</v>
      </c>
      <c r="BZ206">
        <v>22</v>
      </c>
      <c r="CB206">
        <v>303851</v>
      </c>
      <c r="CC206">
        <v>81.5</v>
      </c>
      <c r="CD206">
        <v>10.8</v>
      </c>
      <c r="CE206">
        <v>1.6</v>
      </c>
      <c r="CF206">
        <v>1</v>
      </c>
      <c r="CG206">
        <v>0.5</v>
      </c>
      <c r="CH206">
        <v>0.8</v>
      </c>
      <c r="CI206">
        <v>3.8</v>
      </c>
      <c r="CK206">
        <v>1.045940206</v>
      </c>
      <c r="CL206">
        <v>5040.5559569999996</v>
      </c>
      <c r="CM206" t="s">
        <v>177</v>
      </c>
      <c r="CN206">
        <v>22</v>
      </c>
    </row>
    <row r="207" spans="1:92" x14ac:dyDescent="0.2">
      <c r="A207">
        <v>3801</v>
      </c>
      <c r="B207">
        <v>44940</v>
      </c>
      <c r="C207" t="s">
        <v>687</v>
      </c>
      <c r="D207" t="s">
        <v>174</v>
      </c>
      <c r="E207">
        <v>2017</v>
      </c>
      <c r="F207">
        <v>142527</v>
      </c>
      <c r="G207">
        <v>492401</v>
      </c>
      <c r="H207">
        <v>65987</v>
      </c>
      <c r="I207">
        <v>0.462978944</v>
      </c>
      <c r="J207">
        <v>2002</v>
      </c>
      <c r="K207">
        <v>2018</v>
      </c>
      <c r="L207">
        <v>0.462978944</v>
      </c>
      <c r="Q207">
        <v>106847</v>
      </c>
      <c r="R207">
        <v>69098</v>
      </c>
      <c r="S207">
        <v>33818</v>
      </c>
      <c r="T207">
        <v>1009</v>
      </c>
      <c r="U207">
        <v>25210</v>
      </c>
      <c r="V207">
        <v>22937</v>
      </c>
      <c r="W207">
        <v>27264</v>
      </c>
      <c r="X207">
        <v>33409</v>
      </c>
      <c r="Y207">
        <v>104185</v>
      </c>
      <c r="Z207">
        <v>18.8</v>
      </c>
      <c r="AA207">
        <v>10.5</v>
      </c>
      <c r="AB207">
        <v>70.7</v>
      </c>
      <c r="AC207">
        <v>23.4</v>
      </c>
      <c r="AD207">
        <v>60.5</v>
      </c>
      <c r="AE207">
        <v>16.100000000000001</v>
      </c>
      <c r="AF207">
        <v>41878</v>
      </c>
      <c r="AG207">
        <v>3699</v>
      </c>
      <c r="AH207">
        <v>12705</v>
      </c>
      <c r="AI207">
        <v>14276</v>
      </c>
      <c r="AJ207">
        <v>7420</v>
      </c>
      <c r="AK207">
        <v>3778</v>
      </c>
      <c r="AL207">
        <v>8.83</v>
      </c>
      <c r="AM207">
        <v>45585</v>
      </c>
      <c r="AN207">
        <v>58254</v>
      </c>
      <c r="AO207">
        <v>40.9</v>
      </c>
      <c r="AP207">
        <v>43.1</v>
      </c>
      <c r="AQ207">
        <v>16</v>
      </c>
      <c r="AR207">
        <v>2318.42</v>
      </c>
      <c r="AS207">
        <v>41793.58</v>
      </c>
      <c r="AT207">
        <v>44112</v>
      </c>
      <c r="AU207">
        <v>5.25</v>
      </c>
      <c r="AV207">
        <v>94.75</v>
      </c>
      <c r="AW207">
        <v>2.46</v>
      </c>
      <c r="AZ207">
        <v>19.21</v>
      </c>
      <c r="BA207">
        <v>1.02</v>
      </c>
      <c r="BB207">
        <v>2014</v>
      </c>
      <c r="BC207" t="s">
        <v>688</v>
      </c>
      <c r="BD207">
        <v>1</v>
      </c>
      <c r="BE207">
        <v>3</v>
      </c>
      <c r="BF207">
        <v>269226.96000000002</v>
      </c>
      <c r="BG207">
        <v>25714.2</v>
      </c>
      <c r="BH207">
        <v>23395.74</v>
      </c>
      <c r="BI207">
        <v>27809.279999999999</v>
      </c>
      <c r="BJ207">
        <v>46496.7</v>
      </c>
      <c r="BK207">
        <v>59419.08</v>
      </c>
      <c r="BL207">
        <v>2.5091999999999999</v>
      </c>
      <c r="BM207">
        <v>0</v>
      </c>
      <c r="BN207">
        <v>0</v>
      </c>
      <c r="BO207">
        <v>0</v>
      </c>
      <c r="BR207">
        <v>0</v>
      </c>
      <c r="BT207">
        <v>0</v>
      </c>
      <c r="BU207">
        <v>0</v>
      </c>
      <c r="BV207">
        <v>0</v>
      </c>
      <c r="BW207">
        <v>7</v>
      </c>
      <c r="BX207">
        <v>3</v>
      </c>
      <c r="BY207" t="s">
        <v>229</v>
      </c>
      <c r="BZ207">
        <v>34</v>
      </c>
      <c r="CB207" t="s">
        <v>440</v>
      </c>
      <c r="CC207" t="s">
        <v>440</v>
      </c>
      <c r="CD207" t="s">
        <v>440</v>
      </c>
      <c r="CE207" t="s">
        <v>440</v>
      </c>
      <c r="CF207" t="s">
        <v>440</v>
      </c>
      <c r="CG207" t="s">
        <v>440</v>
      </c>
      <c r="CH207" t="s">
        <v>440</v>
      </c>
      <c r="CI207" t="s">
        <v>440</v>
      </c>
      <c r="CK207">
        <v>0.47223852300000002</v>
      </c>
      <c r="CL207">
        <v>644.59172839999997</v>
      </c>
      <c r="CM207" t="s">
        <v>177</v>
      </c>
      <c r="CN207">
        <v>34</v>
      </c>
    </row>
    <row r="208" spans="1:92" x14ac:dyDescent="0.2">
      <c r="A208">
        <v>3818</v>
      </c>
      <c r="B208">
        <v>45060</v>
      </c>
      <c r="C208" t="s">
        <v>689</v>
      </c>
      <c r="D208" t="s">
        <v>174</v>
      </c>
      <c r="E208">
        <v>2017</v>
      </c>
      <c r="F208">
        <v>10379088</v>
      </c>
      <c r="G208">
        <v>4942906</v>
      </c>
      <c r="H208">
        <v>14346172</v>
      </c>
      <c r="I208">
        <v>1.3822189389999999</v>
      </c>
      <c r="J208">
        <v>2002</v>
      </c>
      <c r="K208">
        <v>2018</v>
      </c>
      <c r="L208">
        <v>1.3822189389999999</v>
      </c>
      <c r="Q208">
        <v>654841</v>
      </c>
      <c r="R208">
        <v>521172</v>
      </c>
      <c r="S208">
        <v>84529</v>
      </c>
      <c r="T208">
        <v>9068</v>
      </c>
      <c r="U208">
        <v>30521</v>
      </c>
      <c r="V208">
        <v>30792</v>
      </c>
      <c r="W208">
        <v>31010</v>
      </c>
      <c r="X208">
        <v>16814</v>
      </c>
      <c r="Y208">
        <v>623761</v>
      </c>
      <c r="Z208">
        <v>14</v>
      </c>
      <c r="AA208">
        <v>9</v>
      </c>
      <c r="AB208">
        <v>77</v>
      </c>
      <c r="AC208">
        <v>21.2</v>
      </c>
      <c r="AD208">
        <v>62.4</v>
      </c>
      <c r="AE208">
        <v>16.399999999999999</v>
      </c>
      <c r="AF208">
        <v>257704</v>
      </c>
      <c r="AG208">
        <v>27769</v>
      </c>
      <c r="AH208">
        <v>90679</v>
      </c>
      <c r="AI208">
        <v>98019</v>
      </c>
      <c r="AJ208">
        <v>30245</v>
      </c>
      <c r="AK208">
        <v>10992</v>
      </c>
      <c r="AL208">
        <v>10.78</v>
      </c>
      <c r="AM208">
        <v>56780</v>
      </c>
      <c r="AN208">
        <v>75799</v>
      </c>
      <c r="AO208">
        <v>30.4</v>
      </c>
      <c r="AP208">
        <v>45</v>
      </c>
      <c r="AQ208">
        <v>24.6</v>
      </c>
      <c r="AR208">
        <v>15812.83</v>
      </c>
      <c r="AS208">
        <v>292020.42</v>
      </c>
      <c r="AT208">
        <v>307833.25</v>
      </c>
      <c r="AU208">
        <v>5.14</v>
      </c>
      <c r="AV208">
        <v>94.86</v>
      </c>
      <c r="AW208">
        <v>2.64</v>
      </c>
      <c r="AX208">
        <v>11097.6</v>
      </c>
      <c r="AY208">
        <v>126406</v>
      </c>
      <c r="AZ208">
        <v>12.21</v>
      </c>
      <c r="BA208">
        <v>1.02</v>
      </c>
      <c r="BB208">
        <v>2017</v>
      </c>
      <c r="BC208" t="s">
        <v>690</v>
      </c>
      <c r="BD208">
        <v>1</v>
      </c>
      <c r="BE208">
        <v>0</v>
      </c>
      <c r="BF208">
        <v>58532381.759999998</v>
      </c>
      <c r="BG208">
        <v>31131.42</v>
      </c>
      <c r="BH208">
        <v>31407.84</v>
      </c>
      <c r="BI208">
        <v>31630.2</v>
      </c>
      <c r="BJ208">
        <v>57915.6</v>
      </c>
      <c r="BK208">
        <v>77314.98</v>
      </c>
      <c r="BL208">
        <v>2.6928000000000001</v>
      </c>
      <c r="BM208">
        <v>0</v>
      </c>
      <c r="BN208">
        <v>0</v>
      </c>
      <c r="BO208">
        <v>0</v>
      </c>
      <c r="BR208">
        <v>0</v>
      </c>
      <c r="BS208" t="s">
        <v>691</v>
      </c>
      <c r="BT208">
        <v>0</v>
      </c>
      <c r="BU208">
        <v>0</v>
      </c>
      <c r="BV208">
        <v>0</v>
      </c>
      <c r="BW208">
        <v>1</v>
      </c>
      <c r="BX208">
        <v>1</v>
      </c>
      <c r="BY208" t="s">
        <v>176</v>
      </c>
      <c r="BZ208">
        <v>23</v>
      </c>
      <c r="CB208">
        <v>303762</v>
      </c>
      <c r="CC208">
        <v>80.3</v>
      </c>
      <c r="CD208">
        <v>7.2</v>
      </c>
      <c r="CE208">
        <v>2.2999999999999998</v>
      </c>
      <c r="CF208">
        <v>3.9</v>
      </c>
      <c r="CG208">
        <v>0.3</v>
      </c>
      <c r="CH208">
        <v>0.8</v>
      </c>
      <c r="CI208">
        <v>5.2</v>
      </c>
      <c r="CK208">
        <v>1.4098633169999999</v>
      </c>
      <c r="CL208">
        <v>2893.5988160000002</v>
      </c>
      <c r="CM208" t="s">
        <v>177</v>
      </c>
      <c r="CN208">
        <v>23</v>
      </c>
    </row>
    <row r="209" spans="1:92" x14ac:dyDescent="0.2">
      <c r="A209">
        <v>3834</v>
      </c>
      <c r="B209">
        <v>45220</v>
      </c>
      <c r="C209" t="s">
        <v>692</v>
      </c>
      <c r="D209" t="s">
        <v>174</v>
      </c>
      <c r="E209">
        <v>2017</v>
      </c>
      <c r="F209">
        <v>3331221</v>
      </c>
      <c r="G209">
        <v>2070056</v>
      </c>
      <c r="H209">
        <v>4502276</v>
      </c>
      <c r="I209">
        <v>1.35153927</v>
      </c>
      <c r="J209">
        <v>2003</v>
      </c>
      <c r="K209">
        <v>2018</v>
      </c>
      <c r="L209">
        <v>1.35153927</v>
      </c>
      <c r="Q209">
        <v>385473</v>
      </c>
      <c r="R209">
        <v>231856</v>
      </c>
      <c r="S209">
        <v>126256</v>
      </c>
      <c r="T209">
        <v>5781</v>
      </c>
      <c r="U209">
        <v>26883</v>
      </c>
      <c r="V209">
        <v>24064</v>
      </c>
      <c r="W209">
        <v>30879</v>
      </c>
      <c r="X209">
        <v>21730</v>
      </c>
      <c r="Y209">
        <v>363563</v>
      </c>
      <c r="Z209">
        <v>18.2</v>
      </c>
      <c r="AA209">
        <v>8.6999999999999993</v>
      </c>
      <c r="AB209">
        <v>73.099999999999994</v>
      </c>
      <c r="AC209">
        <v>19.600000000000001</v>
      </c>
      <c r="AD209">
        <v>66.8</v>
      </c>
      <c r="AE209">
        <v>13.6</v>
      </c>
      <c r="AF209">
        <v>147734</v>
      </c>
      <c r="AG209">
        <v>8322</v>
      </c>
      <c r="AH209">
        <v>52981</v>
      </c>
      <c r="AI209">
        <v>56380</v>
      </c>
      <c r="AJ209">
        <v>23259</v>
      </c>
      <c r="AK209">
        <v>6792</v>
      </c>
      <c r="AL209">
        <v>5.63</v>
      </c>
      <c r="AM209">
        <v>50825</v>
      </c>
      <c r="AN209">
        <v>71247</v>
      </c>
      <c r="AO209">
        <v>35</v>
      </c>
      <c r="AP209">
        <v>44.4</v>
      </c>
      <c r="AQ209">
        <v>20.6</v>
      </c>
      <c r="AR209">
        <v>7623.25</v>
      </c>
      <c r="AS209">
        <v>183462.17</v>
      </c>
      <c r="AT209">
        <v>191085.42</v>
      </c>
      <c r="AU209">
        <v>3.99</v>
      </c>
      <c r="AV209">
        <v>96.01</v>
      </c>
      <c r="AW209">
        <v>2.46</v>
      </c>
      <c r="AX209">
        <v>9228.7999999999993</v>
      </c>
      <c r="AY209">
        <v>63615</v>
      </c>
      <c r="AZ209">
        <v>10.62</v>
      </c>
      <c r="BA209">
        <v>1.02</v>
      </c>
      <c r="BB209">
        <v>2014</v>
      </c>
      <c r="BC209" t="s">
        <v>693</v>
      </c>
      <c r="BD209">
        <v>1</v>
      </c>
      <c r="BE209">
        <v>3</v>
      </c>
      <c r="BF209">
        <v>13776964.560000001</v>
      </c>
      <c r="BG209">
        <v>27420.66</v>
      </c>
      <c r="BH209">
        <v>24545.279999999999</v>
      </c>
      <c r="BI209">
        <v>31496.58</v>
      </c>
      <c r="BJ209">
        <v>51841.5</v>
      </c>
      <c r="BK209">
        <v>72671.94</v>
      </c>
      <c r="BL209">
        <v>2.5091999999999999</v>
      </c>
      <c r="BM209">
        <v>0</v>
      </c>
      <c r="BN209">
        <v>1</v>
      </c>
      <c r="BO209">
        <v>0</v>
      </c>
      <c r="BP209">
        <v>2018</v>
      </c>
      <c r="BR209">
        <v>0</v>
      </c>
      <c r="BS209" t="s">
        <v>694</v>
      </c>
      <c r="BT209">
        <v>0</v>
      </c>
      <c r="BU209">
        <v>0</v>
      </c>
      <c r="BV209">
        <v>0</v>
      </c>
      <c r="BW209">
        <v>7</v>
      </c>
      <c r="BX209">
        <v>3</v>
      </c>
      <c r="BY209" t="s">
        <v>229</v>
      </c>
      <c r="BZ209">
        <v>31</v>
      </c>
      <c r="CB209">
        <v>179332</v>
      </c>
      <c r="CC209">
        <v>82.7</v>
      </c>
      <c r="CD209">
        <v>8</v>
      </c>
      <c r="CE209">
        <v>1.1000000000000001</v>
      </c>
      <c r="CF209">
        <v>2.2999999999999998</v>
      </c>
      <c r="CG209">
        <v>1</v>
      </c>
      <c r="CH209">
        <v>1.3</v>
      </c>
      <c r="CI209">
        <v>3.8</v>
      </c>
      <c r="CK209">
        <v>1.378570056</v>
      </c>
      <c r="CL209">
        <v>1996.017783</v>
      </c>
      <c r="CM209" t="s">
        <v>177</v>
      </c>
      <c r="CN209">
        <v>31</v>
      </c>
    </row>
    <row r="210" spans="1:92" x14ac:dyDescent="0.2">
      <c r="A210">
        <v>3851</v>
      </c>
      <c r="B210">
        <v>45300</v>
      </c>
      <c r="C210" t="s">
        <v>695</v>
      </c>
      <c r="D210" t="s">
        <v>174</v>
      </c>
      <c r="E210">
        <v>2017</v>
      </c>
      <c r="F210">
        <v>24761133</v>
      </c>
      <c r="G210">
        <v>18482845</v>
      </c>
      <c r="H210">
        <v>23901245</v>
      </c>
      <c r="I210">
        <v>0.96527267100000003</v>
      </c>
      <c r="J210">
        <v>2002</v>
      </c>
      <c r="K210">
        <v>2018</v>
      </c>
      <c r="L210">
        <v>0.96527267100000003</v>
      </c>
      <c r="Q210">
        <v>3091399</v>
      </c>
      <c r="R210">
        <v>1105855</v>
      </c>
      <c r="S210">
        <v>1429890</v>
      </c>
      <c r="T210">
        <v>118051</v>
      </c>
      <c r="U210">
        <v>27528</v>
      </c>
      <c r="V210">
        <v>25828</v>
      </c>
      <c r="W210">
        <v>30741</v>
      </c>
      <c r="X210">
        <v>22437</v>
      </c>
      <c r="Y210">
        <v>3045717</v>
      </c>
      <c r="Z210">
        <v>13.9</v>
      </c>
      <c r="AA210">
        <v>9.6</v>
      </c>
      <c r="AB210">
        <v>76.5</v>
      </c>
      <c r="AC210">
        <v>20.100000000000001</v>
      </c>
      <c r="AD210">
        <v>60.3</v>
      </c>
      <c r="AE210">
        <v>19.600000000000001</v>
      </c>
      <c r="AF210">
        <v>1209519</v>
      </c>
      <c r="AG210">
        <v>80660</v>
      </c>
      <c r="AH210">
        <v>501930</v>
      </c>
      <c r="AI210">
        <v>460102</v>
      </c>
      <c r="AJ210">
        <v>125238</v>
      </c>
      <c r="AK210">
        <v>41589</v>
      </c>
      <c r="AL210">
        <v>6.67</v>
      </c>
      <c r="AM210">
        <v>52212</v>
      </c>
      <c r="AN210">
        <v>74499</v>
      </c>
      <c r="AO210">
        <v>32.9</v>
      </c>
      <c r="AP210">
        <v>44.9</v>
      </c>
      <c r="AQ210">
        <v>22.2</v>
      </c>
      <c r="AR210">
        <v>59389.919999999998</v>
      </c>
      <c r="AS210">
        <v>1451732.08</v>
      </c>
      <c r="AT210">
        <v>1511122</v>
      </c>
      <c r="AU210">
        <v>3.93</v>
      </c>
      <c r="AV210">
        <v>96.07</v>
      </c>
      <c r="AW210">
        <v>2.46</v>
      </c>
      <c r="AX210">
        <v>61875.199999999997</v>
      </c>
      <c r="AY210">
        <v>501365</v>
      </c>
      <c r="AZ210">
        <v>13.5</v>
      </c>
      <c r="BA210">
        <v>1.02</v>
      </c>
      <c r="BB210">
        <v>2014</v>
      </c>
      <c r="BC210" t="s">
        <v>336</v>
      </c>
      <c r="BD210">
        <v>1</v>
      </c>
      <c r="BE210">
        <v>3</v>
      </c>
      <c r="BF210">
        <v>121596857.09999999</v>
      </c>
      <c r="BG210">
        <v>28078.560000000001</v>
      </c>
      <c r="BH210">
        <v>26344.560000000001</v>
      </c>
      <c r="BI210">
        <v>31355.82</v>
      </c>
      <c r="BJ210">
        <v>53256.24</v>
      </c>
      <c r="BK210">
        <v>75988.98</v>
      </c>
      <c r="BL210">
        <v>2.5091999999999999</v>
      </c>
      <c r="BM210">
        <v>74</v>
      </c>
      <c r="BN210">
        <v>0</v>
      </c>
      <c r="BO210">
        <v>0</v>
      </c>
      <c r="BP210">
        <v>2014</v>
      </c>
      <c r="BR210">
        <v>1</v>
      </c>
      <c r="BS210" t="s">
        <v>696</v>
      </c>
      <c r="BT210">
        <v>0</v>
      </c>
      <c r="BU210">
        <v>0</v>
      </c>
      <c r="BV210">
        <v>0</v>
      </c>
      <c r="BW210">
        <v>10</v>
      </c>
      <c r="BX210">
        <v>2</v>
      </c>
      <c r="BY210" t="s">
        <v>315</v>
      </c>
      <c r="BZ210">
        <v>24</v>
      </c>
      <c r="CB210">
        <v>1403764</v>
      </c>
      <c r="CC210">
        <v>79.099999999999994</v>
      </c>
      <c r="CD210">
        <v>8.8000000000000007</v>
      </c>
      <c r="CE210">
        <v>1.2</v>
      </c>
      <c r="CF210">
        <v>1.3</v>
      </c>
      <c r="CG210">
        <v>0.6</v>
      </c>
      <c r="CH210">
        <v>1.5</v>
      </c>
      <c r="CI210">
        <v>7.4</v>
      </c>
      <c r="CK210">
        <v>0.98457812499999997</v>
      </c>
      <c r="CL210">
        <v>3527.1806270000002</v>
      </c>
      <c r="CM210" t="s">
        <v>177</v>
      </c>
      <c r="CN210">
        <v>24</v>
      </c>
    </row>
    <row r="211" spans="1:92" x14ac:dyDescent="0.2">
      <c r="A211">
        <v>3885</v>
      </c>
      <c r="B211">
        <v>45460</v>
      </c>
      <c r="C211" t="s">
        <v>697</v>
      </c>
      <c r="D211" t="s">
        <v>174</v>
      </c>
      <c r="E211">
        <v>2017</v>
      </c>
      <c r="F211">
        <v>259015</v>
      </c>
      <c r="G211">
        <v>435804</v>
      </c>
      <c r="H211">
        <v>130589</v>
      </c>
      <c r="I211">
        <v>0.50417543399999998</v>
      </c>
      <c r="J211">
        <v>2002</v>
      </c>
      <c r="K211">
        <v>2018</v>
      </c>
      <c r="L211">
        <v>0.50417543399999998</v>
      </c>
      <c r="Q211">
        <v>165798</v>
      </c>
      <c r="R211">
        <v>126845</v>
      </c>
      <c r="S211">
        <v>35215</v>
      </c>
      <c r="T211">
        <v>715</v>
      </c>
      <c r="U211">
        <v>23182</v>
      </c>
      <c r="V211">
        <v>22968</v>
      </c>
      <c r="W211">
        <v>23540</v>
      </c>
      <c r="X211">
        <v>7386</v>
      </c>
      <c r="Y211">
        <v>154108</v>
      </c>
      <c r="Z211">
        <v>16.100000000000001</v>
      </c>
      <c r="AA211">
        <v>11.2</v>
      </c>
      <c r="AB211">
        <v>72.7</v>
      </c>
      <c r="AC211">
        <v>21.2</v>
      </c>
      <c r="AD211">
        <v>62</v>
      </c>
      <c r="AE211">
        <v>16.8</v>
      </c>
      <c r="AF211">
        <v>65394</v>
      </c>
      <c r="AG211">
        <v>5387</v>
      </c>
      <c r="AH211">
        <v>22173</v>
      </c>
      <c r="AI211">
        <v>22013</v>
      </c>
      <c r="AJ211">
        <v>10111</v>
      </c>
      <c r="AK211">
        <v>5710</v>
      </c>
      <c r="AL211">
        <v>8.24</v>
      </c>
      <c r="AM211">
        <v>43843</v>
      </c>
      <c r="AN211">
        <v>60268</v>
      </c>
      <c r="AO211">
        <v>40.9</v>
      </c>
      <c r="AP211">
        <v>45.2</v>
      </c>
      <c r="AQ211">
        <v>13.9</v>
      </c>
      <c r="AR211">
        <v>3289.5</v>
      </c>
      <c r="AS211">
        <v>73152.42</v>
      </c>
      <c r="AT211">
        <v>76441.919999999998</v>
      </c>
      <c r="AU211">
        <v>4.3</v>
      </c>
      <c r="AV211">
        <v>95.7</v>
      </c>
      <c r="AW211">
        <v>2.41</v>
      </c>
      <c r="AX211">
        <v>1222.4000000000001</v>
      </c>
      <c r="AY211">
        <v>9254</v>
      </c>
      <c r="AZ211">
        <v>13.57</v>
      </c>
      <c r="BA211">
        <v>1.02</v>
      </c>
      <c r="BB211">
        <v>2017</v>
      </c>
      <c r="BC211" t="s">
        <v>698</v>
      </c>
      <c r="BD211">
        <v>1</v>
      </c>
      <c r="BE211">
        <v>0</v>
      </c>
      <c r="BF211">
        <v>266401.56</v>
      </c>
      <c r="BG211">
        <v>23645.64</v>
      </c>
      <c r="BH211">
        <v>23427.360000000001</v>
      </c>
      <c r="BI211">
        <v>24010.799999999999</v>
      </c>
      <c r="BJ211">
        <v>44719.86</v>
      </c>
      <c r="BK211">
        <v>61473.36</v>
      </c>
      <c r="BL211">
        <v>2.4582000000000002</v>
      </c>
      <c r="BM211">
        <v>0</v>
      </c>
      <c r="BN211">
        <v>0</v>
      </c>
      <c r="BO211">
        <v>0</v>
      </c>
      <c r="BR211">
        <v>0</v>
      </c>
      <c r="BT211">
        <v>0</v>
      </c>
      <c r="BU211">
        <v>0</v>
      </c>
      <c r="BV211">
        <v>0</v>
      </c>
      <c r="BW211">
        <v>7</v>
      </c>
      <c r="BX211">
        <v>3</v>
      </c>
      <c r="BY211" t="s">
        <v>229</v>
      </c>
      <c r="BZ211">
        <v>34</v>
      </c>
      <c r="CB211">
        <v>74676</v>
      </c>
      <c r="CC211">
        <v>82.8</v>
      </c>
      <c r="CD211">
        <v>9.8000000000000007</v>
      </c>
      <c r="CE211">
        <v>0.5</v>
      </c>
      <c r="CF211">
        <v>3.8</v>
      </c>
      <c r="CG211">
        <v>0.2</v>
      </c>
      <c r="CH211">
        <v>0.5</v>
      </c>
      <c r="CI211">
        <v>2.4</v>
      </c>
      <c r="CK211">
        <v>0.51425894299999997</v>
      </c>
      <c r="CL211">
        <v>1062.9773769999999</v>
      </c>
      <c r="CM211" t="s">
        <v>177</v>
      </c>
      <c r="CN211">
        <v>34</v>
      </c>
    </row>
    <row r="212" spans="1:92" x14ac:dyDescent="0.2">
      <c r="A212">
        <v>3902</v>
      </c>
      <c r="B212">
        <v>45780</v>
      </c>
      <c r="C212" t="s">
        <v>699</v>
      </c>
      <c r="D212" t="s">
        <v>174</v>
      </c>
      <c r="E212">
        <v>2017</v>
      </c>
      <c r="F212">
        <v>2392330.5959999999</v>
      </c>
      <c r="G212">
        <v>2992706.6860000002</v>
      </c>
      <c r="H212">
        <v>4353204.5029999996</v>
      </c>
      <c r="I212">
        <v>1.819650056</v>
      </c>
      <c r="J212">
        <v>2002</v>
      </c>
      <c r="K212">
        <v>2018</v>
      </c>
      <c r="L212">
        <v>1.819650056</v>
      </c>
      <c r="Q212">
        <v>603668</v>
      </c>
      <c r="R212">
        <v>460316</v>
      </c>
      <c r="S212">
        <v>115226</v>
      </c>
      <c r="T212">
        <v>3879</v>
      </c>
      <c r="U212">
        <v>26555</v>
      </c>
      <c r="V212">
        <v>26600</v>
      </c>
      <c r="W212">
        <v>26319</v>
      </c>
      <c r="X212">
        <v>22229</v>
      </c>
      <c r="Y212">
        <v>584897</v>
      </c>
      <c r="Z212">
        <v>15.9</v>
      </c>
      <c r="AA212">
        <v>8.6</v>
      </c>
      <c r="AB212">
        <v>75.5</v>
      </c>
      <c r="AC212">
        <v>22.4</v>
      </c>
      <c r="AD212">
        <v>61.8</v>
      </c>
      <c r="AE212">
        <v>15.8</v>
      </c>
      <c r="AF212">
        <v>245035</v>
      </c>
      <c r="AG212">
        <v>22394</v>
      </c>
      <c r="AH212">
        <v>85743</v>
      </c>
      <c r="AI212">
        <v>88703</v>
      </c>
      <c r="AJ212">
        <v>32349</v>
      </c>
      <c r="AK212">
        <v>15846</v>
      </c>
      <c r="AL212">
        <v>9.14</v>
      </c>
      <c r="AM212">
        <v>50389</v>
      </c>
      <c r="AN212">
        <v>69121</v>
      </c>
      <c r="AO212">
        <v>35.200000000000003</v>
      </c>
      <c r="AP212">
        <v>43.6</v>
      </c>
      <c r="AQ212">
        <v>21.2</v>
      </c>
      <c r="AR212">
        <v>18114.830000000002</v>
      </c>
      <c r="AS212">
        <v>308290.83</v>
      </c>
      <c r="AT212">
        <v>326405.67</v>
      </c>
      <c r="AU212">
        <v>5.55</v>
      </c>
      <c r="AV212">
        <v>94.45</v>
      </c>
      <c r="AW212">
        <v>2.41</v>
      </c>
      <c r="AX212">
        <v>12422.4</v>
      </c>
      <c r="AY212">
        <v>110938</v>
      </c>
      <c r="AZ212">
        <v>11.01</v>
      </c>
      <c r="BA212">
        <v>1.02</v>
      </c>
      <c r="BB212">
        <v>2014</v>
      </c>
      <c r="BC212" t="s">
        <v>700</v>
      </c>
      <c r="BD212">
        <v>1</v>
      </c>
      <c r="BE212">
        <v>3</v>
      </c>
      <c r="BF212">
        <v>13320805.779999999</v>
      </c>
      <c r="BG212">
        <v>27086.1</v>
      </c>
      <c r="BH212">
        <v>27132</v>
      </c>
      <c r="BI212">
        <v>26845.38</v>
      </c>
      <c r="BJ212">
        <v>51396.78</v>
      </c>
      <c r="BK212">
        <v>70503.42</v>
      </c>
      <c r="BL212">
        <v>2.4582000000000002</v>
      </c>
      <c r="BM212">
        <v>0</v>
      </c>
      <c r="BN212">
        <v>0</v>
      </c>
      <c r="BO212">
        <v>0</v>
      </c>
      <c r="BP212">
        <v>2018</v>
      </c>
      <c r="BR212">
        <v>0</v>
      </c>
      <c r="BS212" t="s">
        <v>701</v>
      </c>
      <c r="BT212">
        <v>0</v>
      </c>
      <c r="BU212">
        <v>0</v>
      </c>
      <c r="BV212">
        <v>0</v>
      </c>
      <c r="BW212">
        <v>1</v>
      </c>
      <c r="BX212">
        <v>1</v>
      </c>
      <c r="BY212" t="s">
        <v>176</v>
      </c>
      <c r="BZ212">
        <v>32</v>
      </c>
      <c r="CB212">
        <v>283071</v>
      </c>
      <c r="CC212">
        <v>83</v>
      </c>
      <c r="CD212">
        <v>7.9</v>
      </c>
      <c r="CE212">
        <v>1.2</v>
      </c>
      <c r="CF212">
        <v>2.9</v>
      </c>
      <c r="CG212">
        <v>0.2</v>
      </c>
      <c r="CH212">
        <v>1.2</v>
      </c>
      <c r="CI212">
        <v>3.6</v>
      </c>
      <c r="CK212">
        <v>1.8560430569999999</v>
      </c>
      <c r="CL212">
        <v>2625.1373760000001</v>
      </c>
      <c r="CM212" t="s">
        <v>177</v>
      </c>
      <c r="CN212">
        <v>32</v>
      </c>
    </row>
    <row r="213" spans="1:92" x14ac:dyDescent="0.2">
      <c r="A213">
        <v>3915</v>
      </c>
      <c r="B213">
        <v>45820</v>
      </c>
      <c r="C213" t="s">
        <v>702</v>
      </c>
      <c r="D213" t="s">
        <v>174</v>
      </c>
      <c r="E213">
        <v>2017</v>
      </c>
      <c r="F213">
        <v>1213574</v>
      </c>
      <c r="G213">
        <v>876835</v>
      </c>
      <c r="H213">
        <v>960567</v>
      </c>
      <c r="I213">
        <v>0.79151910000000003</v>
      </c>
      <c r="J213">
        <v>2006</v>
      </c>
      <c r="K213">
        <v>2018</v>
      </c>
      <c r="L213">
        <v>0.79151910000000003</v>
      </c>
      <c r="Q213">
        <v>233149</v>
      </c>
      <c r="R213">
        <v>161907</v>
      </c>
      <c r="S213">
        <v>62393</v>
      </c>
      <c r="T213">
        <v>1145</v>
      </c>
      <c r="U213">
        <v>31794</v>
      </c>
      <c r="V213">
        <v>32187</v>
      </c>
      <c r="W213">
        <v>30347</v>
      </c>
      <c r="X213">
        <v>33990</v>
      </c>
      <c r="Y213">
        <v>227937</v>
      </c>
      <c r="Z213">
        <v>10.9</v>
      </c>
      <c r="AA213">
        <v>7.7</v>
      </c>
      <c r="AB213">
        <v>81.3</v>
      </c>
      <c r="AC213">
        <v>23.4</v>
      </c>
      <c r="AD213">
        <v>58.6</v>
      </c>
      <c r="AE213">
        <v>18</v>
      </c>
      <c r="AF213">
        <v>96822</v>
      </c>
      <c r="AG213">
        <v>6222</v>
      </c>
      <c r="AH213">
        <v>29355</v>
      </c>
      <c r="AI213">
        <v>35787</v>
      </c>
      <c r="AJ213">
        <v>16767</v>
      </c>
      <c r="AK213">
        <v>8691</v>
      </c>
      <c r="AL213">
        <v>6.43</v>
      </c>
      <c r="AM213">
        <v>56834</v>
      </c>
      <c r="AN213">
        <v>67963</v>
      </c>
      <c r="AO213">
        <v>29.5</v>
      </c>
      <c r="AP213">
        <v>49.4</v>
      </c>
      <c r="AQ213">
        <v>21.1</v>
      </c>
      <c r="AR213">
        <v>4345.42</v>
      </c>
      <c r="AS213">
        <v>115452.33</v>
      </c>
      <c r="AT213">
        <v>119797.75</v>
      </c>
      <c r="AU213">
        <v>3.62</v>
      </c>
      <c r="AV213">
        <v>96.38</v>
      </c>
      <c r="AW213">
        <v>2.41</v>
      </c>
      <c r="AX213">
        <v>3462.4</v>
      </c>
      <c r="AY213">
        <v>18883</v>
      </c>
      <c r="AZ213">
        <v>14.62</v>
      </c>
      <c r="BA213">
        <v>1.02</v>
      </c>
      <c r="BB213">
        <v>2015</v>
      </c>
      <c r="BC213" t="s">
        <v>703</v>
      </c>
      <c r="BD213">
        <v>1</v>
      </c>
      <c r="BE213">
        <v>2</v>
      </c>
      <c r="BF213">
        <v>3919113.36</v>
      </c>
      <c r="BG213">
        <v>32429.88</v>
      </c>
      <c r="BH213">
        <v>32830.74</v>
      </c>
      <c r="BI213">
        <v>30953.94</v>
      </c>
      <c r="BJ213">
        <v>57970.68</v>
      </c>
      <c r="BK213">
        <v>69322.259999999995</v>
      </c>
      <c r="BL213">
        <v>2.4582000000000002</v>
      </c>
      <c r="BM213">
        <v>155</v>
      </c>
      <c r="BN213">
        <v>0</v>
      </c>
      <c r="BO213">
        <v>0</v>
      </c>
      <c r="BP213">
        <v>2015</v>
      </c>
      <c r="BR213">
        <v>1</v>
      </c>
      <c r="BS213" t="s">
        <v>704</v>
      </c>
      <c r="BT213">
        <v>0</v>
      </c>
      <c r="BU213">
        <v>0</v>
      </c>
      <c r="BV213">
        <v>0</v>
      </c>
      <c r="BW213">
        <v>7</v>
      </c>
      <c r="BX213">
        <v>3</v>
      </c>
      <c r="BY213" t="s">
        <v>229</v>
      </c>
      <c r="BZ213">
        <v>33</v>
      </c>
      <c r="CB213">
        <v>110093</v>
      </c>
      <c r="CC213">
        <v>83.9</v>
      </c>
      <c r="CD213">
        <v>9.3000000000000007</v>
      </c>
      <c r="CE213">
        <v>0.5</v>
      </c>
      <c r="CF213">
        <v>1.9</v>
      </c>
      <c r="CG213">
        <v>0.1</v>
      </c>
      <c r="CH213">
        <v>0.5</v>
      </c>
      <c r="CI213">
        <v>3.7</v>
      </c>
      <c r="CK213">
        <v>0.80734948200000001</v>
      </c>
      <c r="CL213">
        <v>1546.0342020000001</v>
      </c>
      <c r="CM213" t="s">
        <v>177</v>
      </c>
      <c r="CN213">
        <v>33</v>
      </c>
    </row>
    <row r="214" spans="1:92" x14ac:dyDescent="0.2">
      <c r="A214">
        <v>3932</v>
      </c>
      <c r="B214">
        <v>46060</v>
      </c>
      <c r="C214" t="s">
        <v>705</v>
      </c>
      <c r="D214" t="s">
        <v>174</v>
      </c>
      <c r="E214">
        <v>2017</v>
      </c>
      <c r="F214">
        <v>15525919.74</v>
      </c>
      <c r="G214">
        <v>8295106.2199999997</v>
      </c>
      <c r="H214">
        <v>10545385.130000001</v>
      </c>
      <c r="I214">
        <v>0.67921162199999996</v>
      </c>
      <c r="J214">
        <v>2002</v>
      </c>
      <c r="K214">
        <v>2018</v>
      </c>
      <c r="L214">
        <v>0.67921162199999996</v>
      </c>
      <c r="Q214">
        <v>1022769</v>
      </c>
      <c r="R214">
        <v>427180</v>
      </c>
      <c r="S214">
        <v>452486</v>
      </c>
      <c r="T214">
        <v>19094</v>
      </c>
      <c r="U214">
        <v>26767</v>
      </c>
      <c r="V214">
        <v>22913</v>
      </c>
      <c r="W214">
        <v>31570</v>
      </c>
      <c r="X214">
        <v>31628</v>
      </c>
      <c r="Y214">
        <v>992023</v>
      </c>
      <c r="Z214">
        <v>16.7</v>
      </c>
      <c r="AA214">
        <v>10.9</v>
      </c>
      <c r="AB214">
        <v>72.400000000000006</v>
      </c>
      <c r="AC214">
        <v>21.3</v>
      </c>
      <c r="AD214">
        <v>59.6</v>
      </c>
      <c r="AE214">
        <v>19.100000000000001</v>
      </c>
      <c r="AF214">
        <v>403574</v>
      </c>
      <c r="AG214">
        <v>33324</v>
      </c>
      <c r="AH214">
        <v>147182</v>
      </c>
      <c r="AI214">
        <v>148048</v>
      </c>
      <c r="AJ214">
        <v>55910</v>
      </c>
      <c r="AK214">
        <v>19110</v>
      </c>
      <c r="AL214">
        <v>8.26</v>
      </c>
      <c r="AM214">
        <v>51425</v>
      </c>
      <c r="AN214">
        <v>71284</v>
      </c>
      <c r="AO214">
        <v>34.4</v>
      </c>
      <c r="AP214">
        <v>44.3</v>
      </c>
      <c r="AQ214">
        <v>21.3</v>
      </c>
      <c r="AR214">
        <v>21330.17</v>
      </c>
      <c r="AS214">
        <v>454291.83</v>
      </c>
      <c r="AT214">
        <v>475622</v>
      </c>
      <c r="AU214">
        <v>4.49</v>
      </c>
      <c r="AV214">
        <v>95.51</v>
      </c>
      <c r="AW214">
        <v>2.95</v>
      </c>
      <c r="AX214">
        <v>30016</v>
      </c>
      <c r="AY214">
        <v>266286</v>
      </c>
      <c r="AZ214">
        <v>11.95</v>
      </c>
      <c r="BA214">
        <v>1.02</v>
      </c>
      <c r="BB214">
        <v>2013</v>
      </c>
      <c r="BC214" t="s">
        <v>706</v>
      </c>
      <c r="BD214">
        <v>1</v>
      </c>
      <c r="BE214">
        <v>4</v>
      </c>
      <c r="BF214">
        <v>32268878.5</v>
      </c>
      <c r="BG214">
        <v>27302.34</v>
      </c>
      <c r="BH214">
        <v>23371.26</v>
      </c>
      <c r="BI214">
        <v>32201.4</v>
      </c>
      <c r="BJ214">
        <v>52453.5</v>
      </c>
      <c r="BK214">
        <v>72709.679999999993</v>
      </c>
      <c r="BL214">
        <v>3.0089999999999999</v>
      </c>
      <c r="BM214">
        <v>36</v>
      </c>
      <c r="BN214">
        <v>0</v>
      </c>
      <c r="BO214">
        <v>0</v>
      </c>
      <c r="BP214">
        <v>2017</v>
      </c>
      <c r="BR214">
        <v>1</v>
      </c>
      <c r="BS214" t="s">
        <v>707</v>
      </c>
      <c r="BT214">
        <v>0</v>
      </c>
      <c r="BU214">
        <v>0</v>
      </c>
      <c r="BV214">
        <v>0</v>
      </c>
      <c r="BW214">
        <v>1</v>
      </c>
      <c r="BX214">
        <v>1</v>
      </c>
      <c r="BY214" t="s">
        <v>176</v>
      </c>
      <c r="BZ214">
        <v>23</v>
      </c>
      <c r="CB214">
        <v>435398</v>
      </c>
      <c r="CC214">
        <v>77.099999999999994</v>
      </c>
      <c r="CD214">
        <v>9.6999999999999993</v>
      </c>
      <c r="CE214">
        <v>2.2000000000000002</v>
      </c>
      <c r="CF214">
        <v>2.4</v>
      </c>
      <c r="CG214">
        <v>1.5</v>
      </c>
      <c r="CH214">
        <v>1.8</v>
      </c>
      <c r="CI214">
        <v>5.3</v>
      </c>
      <c r="CK214">
        <v>0.69279585399999999</v>
      </c>
      <c r="CL214">
        <v>3295.2682890000001</v>
      </c>
      <c r="CM214" t="s">
        <v>177</v>
      </c>
      <c r="CN214">
        <v>23</v>
      </c>
    </row>
    <row r="215" spans="1:92" x14ac:dyDescent="0.2">
      <c r="A215">
        <v>3953</v>
      </c>
      <c r="B215">
        <v>46140</v>
      </c>
      <c r="C215" t="s">
        <v>708</v>
      </c>
      <c r="D215" t="s">
        <v>174</v>
      </c>
      <c r="E215">
        <v>2017</v>
      </c>
      <c r="F215">
        <v>2792447</v>
      </c>
      <c r="G215">
        <v>2836624</v>
      </c>
      <c r="H215">
        <v>2536855</v>
      </c>
      <c r="I215">
        <v>0.90847024099999996</v>
      </c>
      <c r="J215">
        <v>2002</v>
      </c>
      <c r="K215">
        <v>2018</v>
      </c>
      <c r="L215">
        <v>0.90847024099999996</v>
      </c>
      <c r="Q215">
        <v>990773</v>
      </c>
      <c r="R215">
        <v>609299</v>
      </c>
      <c r="S215">
        <v>308154</v>
      </c>
      <c r="T215">
        <v>9206</v>
      </c>
      <c r="U215">
        <v>28551</v>
      </c>
      <c r="V215">
        <v>26756</v>
      </c>
      <c r="W215">
        <v>31732</v>
      </c>
      <c r="X215">
        <v>31977</v>
      </c>
      <c r="Y215">
        <v>973116</v>
      </c>
      <c r="Z215">
        <v>14.3</v>
      </c>
      <c r="AA215">
        <v>10.199999999999999</v>
      </c>
      <c r="AB215">
        <v>75.5</v>
      </c>
      <c r="AC215">
        <v>24.8</v>
      </c>
      <c r="AD215">
        <v>60.2</v>
      </c>
      <c r="AE215">
        <v>15</v>
      </c>
      <c r="AF215">
        <v>379757</v>
      </c>
      <c r="AG215">
        <v>20593</v>
      </c>
      <c r="AH215">
        <v>124218</v>
      </c>
      <c r="AI215">
        <v>146572</v>
      </c>
      <c r="AJ215">
        <v>60888</v>
      </c>
      <c r="AK215">
        <v>27486</v>
      </c>
      <c r="AL215">
        <v>5.42</v>
      </c>
      <c r="AM215">
        <v>52275</v>
      </c>
      <c r="AN215">
        <v>71534</v>
      </c>
      <c r="AO215">
        <v>33.1</v>
      </c>
      <c r="AP215">
        <v>45.7</v>
      </c>
      <c r="AQ215">
        <v>21.2</v>
      </c>
      <c r="AR215">
        <v>21422.67</v>
      </c>
      <c r="AS215">
        <v>456682.75</v>
      </c>
      <c r="AT215">
        <v>478105.42</v>
      </c>
      <c r="AU215">
        <v>4.4800000000000004</v>
      </c>
      <c r="AV215">
        <v>95.52</v>
      </c>
      <c r="AW215">
        <v>2.41</v>
      </c>
      <c r="AX215">
        <v>14348.8</v>
      </c>
      <c r="AY215">
        <v>94672</v>
      </c>
      <c r="AZ215">
        <v>14.65</v>
      </c>
      <c r="BA215">
        <v>1.02</v>
      </c>
      <c r="BB215">
        <v>2014</v>
      </c>
      <c r="BC215" t="s">
        <v>709</v>
      </c>
      <c r="BD215">
        <v>1</v>
      </c>
      <c r="BE215">
        <v>3</v>
      </c>
      <c r="BF215">
        <v>12937960.5</v>
      </c>
      <c r="BG215">
        <v>29122.02</v>
      </c>
      <c r="BH215">
        <v>27291.119999999999</v>
      </c>
      <c r="BI215">
        <v>32366.639999999999</v>
      </c>
      <c r="BJ215">
        <v>53320.5</v>
      </c>
      <c r="BK215">
        <v>72964.679999999993</v>
      </c>
      <c r="BL215">
        <v>2.4582000000000002</v>
      </c>
      <c r="BM215">
        <v>3</v>
      </c>
      <c r="BN215">
        <v>0</v>
      </c>
      <c r="BO215">
        <v>0</v>
      </c>
      <c r="BP215">
        <v>2018</v>
      </c>
      <c r="BR215">
        <v>0</v>
      </c>
      <c r="BS215" t="s">
        <v>710</v>
      </c>
      <c r="BT215">
        <v>0</v>
      </c>
      <c r="BU215">
        <v>0</v>
      </c>
      <c r="BV215">
        <v>0</v>
      </c>
      <c r="BW215">
        <v>3</v>
      </c>
      <c r="BX215">
        <v>3</v>
      </c>
      <c r="BY215" t="s">
        <v>202</v>
      </c>
      <c r="BZ215">
        <v>32</v>
      </c>
      <c r="CB215">
        <v>454210</v>
      </c>
      <c r="CC215">
        <v>83</v>
      </c>
      <c r="CD215">
        <v>9.6</v>
      </c>
      <c r="CE215">
        <v>0.2</v>
      </c>
      <c r="CF215">
        <v>1.2</v>
      </c>
      <c r="CG215">
        <v>0.1</v>
      </c>
      <c r="CH215">
        <v>1.6</v>
      </c>
      <c r="CI215">
        <v>4.2</v>
      </c>
      <c r="CK215">
        <v>0.92663964600000004</v>
      </c>
      <c r="CL215">
        <v>2023.3646349999999</v>
      </c>
      <c r="CM215" t="s">
        <v>177</v>
      </c>
      <c r="CN215">
        <v>32</v>
      </c>
    </row>
    <row r="216" spans="1:92" x14ac:dyDescent="0.2">
      <c r="A216">
        <v>3969</v>
      </c>
      <c r="B216">
        <v>46700</v>
      </c>
      <c r="C216" t="s">
        <v>711</v>
      </c>
      <c r="D216" t="s">
        <v>174</v>
      </c>
      <c r="E216">
        <v>2017</v>
      </c>
      <c r="F216">
        <v>982686</v>
      </c>
      <c r="G216">
        <v>1723475</v>
      </c>
      <c r="H216">
        <v>2192450</v>
      </c>
      <c r="I216">
        <v>2.2310789</v>
      </c>
      <c r="J216">
        <v>2003</v>
      </c>
      <c r="K216">
        <v>2018</v>
      </c>
      <c r="L216">
        <v>2.2310789</v>
      </c>
      <c r="Q216">
        <v>445458</v>
      </c>
      <c r="R216">
        <v>252271</v>
      </c>
      <c r="S216">
        <v>92057</v>
      </c>
      <c r="T216">
        <v>10205</v>
      </c>
      <c r="U216">
        <v>35163</v>
      </c>
      <c r="V216">
        <v>35678</v>
      </c>
      <c r="W216">
        <v>41091</v>
      </c>
      <c r="X216">
        <v>39582</v>
      </c>
      <c r="Y216">
        <v>434864</v>
      </c>
      <c r="Z216">
        <v>9.9</v>
      </c>
      <c r="AA216">
        <v>7</v>
      </c>
      <c r="AB216">
        <v>83.1</v>
      </c>
      <c r="AC216">
        <v>22.2</v>
      </c>
      <c r="AD216">
        <v>62.6</v>
      </c>
      <c r="AE216">
        <v>15.2</v>
      </c>
      <c r="AF216">
        <v>151127</v>
      </c>
      <c r="AG216">
        <v>8441</v>
      </c>
      <c r="AH216">
        <v>40933</v>
      </c>
      <c r="AI216">
        <v>52444</v>
      </c>
      <c r="AJ216">
        <v>28066</v>
      </c>
      <c r="AK216">
        <v>21243</v>
      </c>
      <c r="AL216">
        <v>5.59</v>
      </c>
      <c r="AM216">
        <v>77133</v>
      </c>
      <c r="AN216">
        <v>97373</v>
      </c>
      <c r="AO216">
        <v>20.5</v>
      </c>
      <c r="AP216">
        <v>42</v>
      </c>
      <c r="AQ216">
        <v>37.5</v>
      </c>
      <c r="AR216">
        <v>9941.83</v>
      </c>
      <c r="AS216">
        <v>199257.25</v>
      </c>
      <c r="AT216">
        <v>209199.08</v>
      </c>
      <c r="AU216">
        <v>4.75</v>
      </c>
      <c r="AV216">
        <v>95.25</v>
      </c>
      <c r="AW216">
        <v>2.95</v>
      </c>
      <c r="AX216">
        <v>16544</v>
      </c>
      <c r="AY216">
        <v>185489</v>
      </c>
      <c r="AZ216">
        <v>18.41</v>
      </c>
      <c r="BA216">
        <v>1.02</v>
      </c>
      <c r="BB216">
        <v>2016</v>
      </c>
      <c r="BC216" t="s">
        <v>205</v>
      </c>
      <c r="BD216">
        <v>1</v>
      </c>
      <c r="BE216">
        <v>1</v>
      </c>
      <c r="BF216">
        <v>18316266.260000002</v>
      </c>
      <c r="BG216">
        <v>35866.26</v>
      </c>
      <c r="BH216">
        <v>36391.56</v>
      </c>
      <c r="BI216">
        <v>41912.82</v>
      </c>
      <c r="BJ216">
        <v>78675.66</v>
      </c>
      <c r="BK216">
        <v>99320.46</v>
      </c>
      <c r="BL216">
        <v>3.0089999999999999</v>
      </c>
      <c r="BM216">
        <v>0</v>
      </c>
      <c r="BN216">
        <v>0</v>
      </c>
      <c r="BO216">
        <v>0</v>
      </c>
      <c r="BR216">
        <v>0</v>
      </c>
      <c r="BT216">
        <v>0</v>
      </c>
      <c r="BU216">
        <v>0</v>
      </c>
      <c r="BV216">
        <v>0</v>
      </c>
      <c r="BW216">
        <v>2</v>
      </c>
      <c r="BX216">
        <v>2</v>
      </c>
      <c r="BY216" t="s">
        <v>187</v>
      </c>
      <c r="BZ216">
        <v>32</v>
      </c>
      <c r="CB216">
        <v>204776</v>
      </c>
      <c r="CC216">
        <v>76.2</v>
      </c>
      <c r="CD216">
        <v>13.6</v>
      </c>
      <c r="CE216">
        <v>2.9</v>
      </c>
      <c r="CF216">
        <v>1.3</v>
      </c>
      <c r="CG216">
        <v>0.3</v>
      </c>
      <c r="CH216">
        <v>0.9</v>
      </c>
      <c r="CI216">
        <v>4.8</v>
      </c>
      <c r="CK216">
        <v>2.2757004780000001</v>
      </c>
      <c r="CL216">
        <v>4693.7229219999999</v>
      </c>
      <c r="CM216" t="s">
        <v>177</v>
      </c>
      <c r="CN216">
        <v>32</v>
      </c>
    </row>
    <row r="217" spans="1:92" x14ac:dyDescent="0.2">
      <c r="A217">
        <v>3986</v>
      </c>
      <c r="B217">
        <v>47260</v>
      </c>
      <c r="C217" t="s">
        <v>712</v>
      </c>
      <c r="D217" t="s">
        <v>174</v>
      </c>
      <c r="E217">
        <v>2017</v>
      </c>
      <c r="F217">
        <v>14433601</v>
      </c>
      <c r="G217">
        <v>11762125</v>
      </c>
      <c r="H217">
        <v>13771197</v>
      </c>
      <c r="I217">
        <v>0.95410680999999997</v>
      </c>
      <c r="J217">
        <v>2002</v>
      </c>
      <c r="K217">
        <v>2018</v>
      </c>
      <c r="L217">
        <v>0.95410680999999997</v>
      </c>
      <c r="Q217">
        <v>1724388</v>
      </c>
      <c r="R217">
        <v>846918</v>
      </c>
      <c r="S217">
        <v>721060</v>
      </c>
      <c r="T217">
        <v>44908</v>
      </c>
      <c r="U217">
        <v>31145</v>
      </c>
      <c r="V217">
        <v>25937</v>
      </c>
      <c r="W217">
        <v>36794</v>
      </c>
      <c r="X217">
        <v>37457</v>
      </c>
      <c r="Y217">
        <v>1655882</v>
      </c>
      <c r="Z217">
        <v>12.3</v>
      </c>
      <c r="AA217">
        <v>6.6</v>
      </c>
      <c r="AB217">
        <v>81</v>
      </c>
      <c r="AC217">
        <v>22.1</v>
      </c>
      <c r="AD217">
        <v>63.6</v>
      </c>
      <c r="AE217">
        <v>14.3</v>
      </c>
      <c r="AF217">
        <v>641881</v>
      </c>
      <c r="AG217">
        <v>42728</v>
      </c>
      <c r="AH217">
        <v>196378</v>
      </c>
      <c r="AI217">
        <v>257197</v>
      </c>
      <c r="AJ217">
        <v>98181</v>
      </c>
      <c r="AK217">
        <v>47397</v>
      </c>
      <c r="AL217">
        <v>6.66</v>
      </c>
      <c r="AM217">
        <v>64255</v>
      </c>
      <c r="AN217">
        <v>82927</v>
      </c>
      <c r="AO217">
        <v>26</v>
      </c>
      <c r="AP217">
        <v>45.7</v>
      </c>
      <c r="AQ217">
        <v>28.3</v>
      </c>
      <c r="AR217">
        <v>35225</v>
      </c>
      <c r="AS217">
        <v>811921.83</v>
      </c>
      <c r="AT217">
        <v>847146.83</v>
      </c>
      <c r="AU217">
        <v>4.16</v>
      </c>
      <c r="AV217">
        <v>95.84</v>
      </c>
      <c r="AW217">
        <v>2.46</v>
      </c>
      <c r="AX217">
        <v>50316.800000000003</v>
      </c>
      <c r="AY217">
        <v>417947</v>
      </c>
      <c r="AZ217">
        <v>12.96</v>
      </c>
      <c r="BA217">
        <v>1.02</v>
      </c>
      <c r="BB217">
        <v>2014</v>
      </c>
      <c r="BC217" t="s">
        <v>264</v>
      </c>
      <c r="BD217">
        <v>1</v>
      </c>
      <c r="BE217">
        <v>3</v>
      </c>
      <c r="BF217">
        <v>107912711.5</v>
      </c>
      <c r="BG217">
        <v>31767.9</v>
      </c>
      <c r="BH217">
        <v>26455.74</v>
      </c>
      <c r="BI217">
        <v>37529.879999999997</v>
      </c>
      <c r="BJ217">
        <v>65540.100000000006</v>
      </c>
      <c r="BK217">
        <v>84585.54</v>
      </c>
      <c r="BL217">
        <v>2.5091999999999999</v>
      </c>
      <c r="BM217">
        <v>0</v>
      </c>
      <c r="BN217">
        <v>0</v>
      </c>
      <c r="BO217">
        <v>0</v>
      </c>
      <c r="BP217">
        <v>2018</v>
      </c>
      <c r="BR217">
        <v>0</v>
      </c>
      <c r="BS217" t="s">
        <v>713</v>
      </c>
      <c r="BT217">
        <v>0</v>
      </c>
      <c r="BU217">
        <v>0</v>
      </c>
      <c r="BV217">
        <v>0</v>
      </c>
      <c r="BW217">
        <v>9</v>
      </c>
      <c r="BX217">
        <v>4</v>
      </c>
      <c r="BY217" t="s">
        <v>212</v>
      </c>
      <c r="BZ217">
        <v>22</v>
      </c>
      <c r="CB217">
        <v>859844</v>
      </c>
      <c r="CC217">
        <v>81.5</v>
      </c>
      <c r="CD217">
        <v>7.9</v>
      </c>
      <c r="CE217">
        <v>1.6</v>
      </c>
      <c r="CF217">
        <v>3.6</v>
      </c>
      <c r="CG217">
        <v>0.4</v>
      </c>
      <c r="CH217">
        <v>1.7</v>
      </c>
      <c r="CI217">
        <v>3.4</v>
      </c>
      <c r="CK217">
        <v>0.97318894600000005</v>
      </c>
      <c r="CL217">
        <v>3484.4705960000001</v>
      </c>
      <c r="CM217" t="s">
        <v>177</v>
      </c>
      <c r="CN217">
        <v>22</v>
      </c>
    </row>
    <row r="218" spans="1:92" x14ac:dyDescent="0.2">
      <c r="A218">
        <v>4008</v>
      </c>
      <c r="B218">
        <v>47300</v>
      </c>
      <c r="C218" t="s">
        <v>714</v>
      </c>
      <c r="D218" t="s">
        <v>174</v>
      </c>
      <c r="E218">
        <v>2017</v>
      </c>
      <c r="F218">
        <v>1434296</v>
      </c>
      <c r="G218">
        <v>2043772</v>
      </c>
      <c r="H218">
        <v>1410224</v>
      </c>
      <c r="I218">
        <v>0.98321685299999995</v>
      </c>
      <c r="J218">
        <v>2004</v>
      </c>
      <c r="K218">
        <v>2018</v>
      </c>
      <c r="L218">
        <v>0.98321685299999995</v>
      </c>
      <c r="Q218">
        <v>464493</v>
      </c>
      <c r="R218">
        <v>317230</v>
      </c>
      <c r="S218">
        <v>41823</v>
      </c>
      <c r="T218">
        <v>3619</v>
      </c>
      <c r="U218">
        <v>21596</v>
      </c>
      <c r="V218">
        <v>23598</v>
      </c>
      <c r="W218">
        <v>24909</v>
      </c>
      <c r="X218">
        <v>16236</v>
      </c>
      <c r="Y218">
        <v>457905</v>
      </c>
      <c r="Z218">
        <v>24.6</v>
      </c>
      <c r="AA218">
        <v>16.2</v>
      </c>
      <c r="AB218">
        <v>59.2</v>
      </c>
      <c r="AC218">
        <v>31</v>
      </c>
      <c r="AD218">
        <v>58.1</v>
      </c>
      <c r="AE218">
        <v>10.9</v>
      </c>
      <c r="AF218">
        <v>137576</v>
      </c>
      <c r="AG218">
        <v>7039</v>
      </c>
      <c r="AH218">
        <v>43854</v>
      </c>
      <c r="AI218">
        <v>49439</v>
      </c>
      <c r="AJ218">
        <v>25684</v>
      </c>
      <c r="AK218">
        <v>11560</v>
      </c>
      <c r="AL218">
        <v>5.12</v>
      </c>
      <c r="AM218">
        <v>46266</v>
      </c>
      <c r="AN218">
        <v>64624</v>
      </c>
      <c r="AO218">
        <v>38.700000000000003</v>
      </c>
      <c r="AP218">
        <v>41.4</v>
      </c>
      <c r="AQ218">
        <v>19.899999999999999</v>
      </c>
      <c r="AR218">
        <v>21400.92</v>
      </c>
      <c r="AS218">
        <v>184022.17</v>
      </c>
      <c r="AT218">
        <v>205423.08</v>
      </c>
      <c r="AU218">
        <v>10.42</v>
      </c>
      <c r="AV218">
        <v>89.58</v>
      </c>
      <c r="AW218">
        <v>2.95</v>
      </c>
      <c r="AX218">
        <v>13862.4</v>
      </c>
      <c r="AY218">
        <v>127645</v>
      </c>
      <c r="AZ218">
        <v>15.68</v>
      </c>
      <c r="BA218">
        <v>1.02</v>
      </c>
      <c r="BB218">
        <v>2016</v>
      </c>
      <c r="BC218" t="s">
        <v>205</v>
      </c>
      <c r="BD218">
        <v>1</v>
      </c>
      <c r="BE218">
        <v>1</v>
      </c>
      <c r="BF218">
        <v>4863488.5199999996</v>
      </c>
      <c r="BG218">
        <v>22027.919999999998</v>
      </c>
      <c r="BH218">
        <v>24069.96</v>
      </c>
      <c r="BI218">
        <v>25407.18</v>
      </c>
      <c r="BJ218">
        <v>47191.32</v>
      </c>
      <c r="BK218">
        <v>65916.479999999996</v>
      </c>
      <c r="BL218">
        <v>3.0089999999999999</v>
      </c>
      <c r="BM218">
        <v>0</v>
      </c>
      <c r="BN218">
        <v>0</v>
      </c>
      <c r="BO218">
        <v>0</v>
      </c>
      <c r="BT218">
        <v>0</v>
      </c>
      <c r="BU218">
        <v>0</v>
      </c>
      <c r="BV218">
        <v>0</v>
      </c>
      <c r="BW218">
        <v>7</v>
      </c>
      <c r="BX218">
        <v>3</v>
      </c>
      <c r="BY218" t="s">
        <v>229</v>
      </c>
      <c r="BZ218">
        <v>31</v>
      </c>
      <c r="CB218">
        <v>178096</v>
      </c>
      <c r="CC218">
        <v>79.400000000000006</v>
      </c>
      <c r="CD218">
        <v>12.3</v>
      </c>
      <c r="CE218">
        <v>0.5</v>
      </c>
      <c r="CF218">
        <v>1.6</v>
      </c>
      <c r="CG218">
        <v>0.4</v>
      </c>
      <c r="CH218">
        <v>1.2</v>
      </c>
      <c r="CI218">
        <v>4.5999999999999996</v>
      </c>
      <c r="CK218">
        <v>1.0028811900000001</v>
      </c>
      <c r="CL218">
        <v>2875.6348410000001</v>
      </c>
      <c r="CM218" t="s">
        <v>177</v>
      </c>
      <c r="CN218">
        <v>31</v>
      </c>
    </row>
    <row r="219" spans="1:92" x14ac:dyDescent="0.2">
      <c r="A219">
        <v>4021</v>
      </c>
      <c r="B219">
        <v>47380</v>
      </c>
      <c r="C219" t="s">
        <v>715</v>
      </c>
      <c r="D219" t="s">
        <v>174</v>
      </c>
      <c r="E219">
        <v>2017</v>
      </c>
      <c r="F219">
        <v>1119262</v>
      </c>
      <c r="G219">
        <v>743149</v>
      </c>
      <c r="H219">
        <v>1199011</v>
      </c>
      <c r="I219">
        <v>1.071251414</v>
      </c>
      <c r="J219">
        <v>2006</v>
      </c>
      <c r="K219">
        <v>2018</v>
      </c>
      <c r="L219">
        <v>1.071251414</v>
      </c>
      <c r="Q219">
        <v>267554</v>
      </c>
      <c r="R219">
        <v>193928</v>
      </c>
      <c r="S219">
        <v>48959</v>
      </c>
      <c r="T219">
        <v>1887</v>
      </c>
      <c r="U219">
        <v>24106</v>
      </c>
      <c r="V219">
        <v>23930</v>
      </c>
      <c r="W219">
        <v>26690</v>
      </c>
      <c r="X219">
        <v>9470</v>
      </c>
      <c r="Y219">
        <v>255844</v>
      </c>
      <c r="Z219">
        <v>18.899999999999999</v>
      </c>
      <c r="AA219">
        <v>10.9</v>
      </c>
      <c r="AB219">
        <v>70.2</v>
      </c>
      <c r="AC219">
        <v>24.5</v>
      </c>
      <c r="AD219">
        <v>61.1</v>
      </c>
      <c r="AE219">
        <v>14.4</v>
      </c>
      <c r="AF219">
        <v>97310</v>
      </c>
      <c r="AG219">
        <v>7949</v>
      </c>
      <c r="AH219">
        <v>31787</v>
      </c>
      <c r="AI219">
        <v>36084</v>
      </c>
      <c r="AJ219">
        <v>13899</v>
      </c>
      <c r="AK219">
        <v>7591</v>
      </c>
      <c r="AL219">
        <v>8.17</v>
      </c>
      <c r="AM219">
        <v>45961</v>
      </c>
      <c r="AN219">
        <v>66419</v>
      </c>
      <c r="AO219">
        <v>38.1</v>
      </c>
      <c r="AP219">
        <v>40.799999999999997</v>
      </c>
      <c r="AQ219">
        <v>21.1</v>
      </c>
      <c r="AR219">
        <v>4543.08</v>
      </c>
      <c r="AS219">
        <v>113478.25</v>
      </c>
      <c r="AT219">
        <v>118021.33</v>
      </c>
      <c r="AU219">
        <v>3.85</v>
      </c>
      <c r="AV219">
        <v>96.15</v>
      </c>
      <c r="AW219">
        <v>2.2999999999999998</v>
      </c>
      <c r="AX219">
        <v>4032</v>
      </c>
      <c r="AY219">
        <v>24528</v>
      </c>
      <c r="AZ219">
        <v>14.56</v>
      </c>
      <c r="BA219">
        <v>1.02</v>
      </c>
      <c r="BB219">
        <v>2014</v>
      </c>
      <c r="BC219" t="s">
        <v>716</v>
      </c>
      <c r="BD219">
        <v>1</v>
      </c>
      <c r="BE219">
        <v>3</v>
      </c>
      <c r="BF219">
        <v>2445982.44</v>
      </c>
      <c r="BG219">
        <v>24588.12</v>
      </c>
      <c r="BH219">
        <v>24408.6</v>
      </c>
      <c r="BI219">
        <v>27223.8</v>
      </c>
      <c r="BJ219">
        <v>46880.22</v>
      </c>
      <c r="BK219">
        <v>67747.38</v>
      </c>
      <c r="BL219">
        <v>2.3460000000000001</v>
      </c>
      <c r="BM219">
        <v>0</v>
      </c>
      <c r="BN219">
        <v>0</v>
      </c>
      <c r="BO219">
        <v>0</v>
      </c>
      <c r="BP219">
        <v>2018</v>
      </c>
      <c r="BR219">
        <v>0</v>
      </c>
      <c r="BS219" t="s">
        <v>717</v>
      </c>
      <c r="BT219">
        <v>0</v>
      </c>
      <c r="BU219">
        <v>0</v>
      </c>
      <c r="BV219">
        <v>0</v>
      </c>
      <c r="BW219">
        <v>4</v>
      </c>
      <c r="BX219">
        <v>3</v>
      </c>
      <c r="BY219" t="s">
        <v>206</v>
      </c>
      <c r="BZ219">
        <v>34</v>
      </c>
      <c r="CB219">
        <v>120235</v>
      </c>
      <c r="CC219">
        <v>83.2</v>
      </c>
      <c r="CD219">
        <v>8.6</v>
      </c>
      <c r="CE219">
        <v>0.8</v>
      </c>
      <c r="CF219">
        <v>2.1</v>
      </c>
      <c r="CG219">
        <v>0.1</v>
      </c>
      <c r="CH219">
        <v>1.5</v>
      </c>
      <c r="CI219">
        <v>3.7</v>
      </c>
      <c r="CK219">
        <v>1.0926764419999999</v>
      </c>
      <c r="CL219">
        <v>1640.7644150000001</v>
      </c>
      <c r="CM219" t="s">
        <v>177</v>
      </c>
      <c r="CN219">
        <v>34</v>
      </c>
    </row>
    <row r="220" spans="1:92" x14ac:dyDescent="0.2">
      <c r="A220">
        <v>4038</v>
      </c>
      <c r="B220">
        <v>47900</v>
      </c>
      <c r="C220" t="s">
        <v>718</v>
      </c>
      <c r="D220" t="s">
        <v>174</v>
      </c>
      <c r="E220">
        <v>2017</v>
      </c>
      <c r="F220">
        <v>161486232</v>
      </c>
      <c r="G220">
        <v>72288427.480000004</v>
      </c>
      <c r="H220">
        <v>184726861.80000001</v>
      </c>
      <c r="I220">
        <v>1.143917098</v>
      </c>
      <c r="J220">
        <v>2002</v>
      </c>
      <c r="K220">
        <v>2018</v>
      </c>
      <c r="L220">
        <v>1.143917098</v>
      </c>
      <c r="Q220">
        <v>6216710</v>
      </c>
      <c r="R220">
        <v>1969261</v>
      </c>
      <c r="S220">
        <v>2676043</v>
      </c>
      <c r="T220">
        <v>135859</v>
      </c>
      <c r="U220">
        <v>46136</v>
      </c>
      <c r="V220">
        <v>32060</v>
      </c>
      <c r="W220">
        <v>58952</v>
      </c>
      <c r="X220">
        <v>50599</v>
      </c>
      <c r="Y220">
        <v>6112403</v>
      </c>
      <c r="Z220">
        <v>7.9</v>
      </c>
      <c r="AA220">
        <v>5.0999999999999996</v>
      </c>
      <c r="AB220">
        <v>87</v>
      </c>
      <c r="AC220">
        <v>23</v>
      </c>
      <c r="AD220">
        <v>64.400000000000006</v>
      </c>
      <c r="AE220">
        <v>12.6</v>
      </c>
      <c r="AF220">
        <v>2203717</v>
      </c>
      <c r="AG220">
        <v>210097</v>
      </c>
      <c r="AH220">
        <v>725490</v>
      </c>
      <c r="AI220">
        <v>804757</v>
      </c>
      <c r="AJ220">
        <v>309188</v>
      </c>
      <c r="AK220">
        <v>154185</v>
      </c>
      <c r="AL220">
        <v>9.5299999999999994</v>
      </c>
      <c r="AM220">
        <v>99669</v>
      </c>
      <c r="AN220">
        <v>128402</v>
      </c>
      <c r="AO220">
        <v>15.4</v>
      </c>
      <c r="AP220">
        <v>34.799999999999997</v>
      </c>
      <c r="AQ220">
        <v>49.8</v>
      </c>
      <c r="AR220">
        <v>124490.92</v>
      </c>
      <c r="AS220">
        <v>3236289.33</v>
      </c>
      <c r="AT220">
        <v>3360780.25</v>
      </c>
      <c r="AU220">
        <v>3.7</v>
      </c>
      <c r="AV220">
        <v>96.3</v>
      </c>
      <c r="AW220">
        <v>2.46</v>
      </c>
      <c r="AX220">
        <v>202470.39999999999</v>
      </c>
      <c r="AY220">
        <v>2617859</v>
      </c>
      <c r="AZ220">
        <v>11.18</v>
      </c>
      <c r="BA220">
        <v>1.02</v>
      </c>
      <c r="BB220">
        <v>2011</v>
      </c>
      <c r="BC220" t="s">
        <v>719</v>
      </c>
      <c r="BD220">
        <v>1</v>
      </c>
      <c r="BE220">
        <v>6</v>
      </c>
      <c r="BF220">
        <v>854813793.39999998</v>
      </c>
      <c r="BG220">
        <v>47058.720000000001</v>
      </c>
      <c r="BH220">
        <v>32701.200000000001</v>
      </c>
      <c r="BI220">
        <v>60131.040000000001</v>
      </c>
      <c r="BJ220">
        <v>101662.38</v>
      </c>
      <c r="BK220">
        <v>130970.04</v>
      </c>
      <c r="BL220">
        <v>2.5091999999999999</v>
      </c>
      <c r="BM220">
        <v>531</v>
      </c>
      <c r="BN220">
        <v>9</v>
      </c>
      <c r="BO220">
        <v>0</v>
      </c>
      <c r="BP220">
        <v>2008</v>
      </c>
      <c r="BR220">
        <v>1</v>
      </c>
      <c r="BS220" t="s">
        <v>720</v>
      </c>
      <c r="BT220">
        <v>0</v>
      </c>
      <c r="BU220">
        <v>0</v>
      </c>
      <c r="BV220">
        <v>0</v>
      </c>
      <c r="BW220">
        <v>8</v>
      </c>
      <c r="BX220">
        <v>5</v>
      </c>
      <c r="BY220" t="s">
        <v>255</v>
      </c>
      <c r="BZ220">
        <v>10</v>
      </c>
      <c r="CB220">
        <v>3320895</v>
      </c>
      <c r="CC220">
        <v>66.400000000000006</v>
      </c>
      <c r="CD220">
        <v>9.1999999999999993</v>
      </c>
      <c r="CE220">
        <v>12.8</v>
      </c>
      <c r="CF220">
        <v>3.3</v>
      </c>
      <c r="CG220">
        <v>1</v>
      </c>
      <c r="CH220">
        <v>1.4</v>
      </c>
      <c r="CI220">
        <v>6</v>
      </c>
      <c r="CK220">
        <v>1.16679544</v>
      </c>
      <c r="CL220">
        <v>6907.6552369999999</v>
      </c>
      <c r="CM220" t="s">
        <v>177</v>
      </c>
      <c r="CN220">
        <v>11</v>
      </c>
    </row>
    <row r="221" spans="1:92" x14ac:dyDescent="0.2">
      <c r="A221">
        <v>4067</v>
      </c>
      <c r="B221">
        <v>48300</v>
      </c>
      <c r="C221" t="s">
        <v>721</v>
      </c>
      <c r="D221" t="s">
        <v>174</v>
      </c>
      <c r="E221">
        <v>2017</v>
      </c>
      <c r="F221">
        <v>951695</v>
      </c>
      <c r="G221">
        <v>1742187</v>
      </c>
      <c r="H221">
        <v>599684</v>
      </c>
      <c r="I221">
        <v>0.63012204500000002</v>
      </c>
      <c r="J221">
        <v>2007</v>
      </c>
      <c r="K221">
        <v>2018</v>
      </c>
      <c r="L221">
        <v>0.63012204500000002</v>
      </c>
      <c r="Q221">
        <v>118478</v>
      </c>
      <c r="R221">
        <v>70081</v>
      </c>
      <c r="S221">
        <v>32340</v>
      </c>
      <c r="T221">
        <v>1000</v>
      </c>
      <c r="U221">
        <v>27215</v>
      </c>
      <c r="V221">
        <v>28717</v>
      </c>
      <c r="W221">
        <v>27891</v>
      </c>
      <c r="X221">
        <v>118147</v>
      </c>
      <c r="Y221">
        <v>116847</v>
      </c>
      <c r="Z221">
        <v>16.399999999999999</v>
      </c>
      <c r="AA221">
        <v>8.1</v>
      </c>
      <c r="AB221">
        <v>75.5</v>
      </c>
      <c r="AC221">
        <v>24.6</v>
      </c>
      <c r="AD221">
        <v>57.4</v>
      </c>
      <c r="AE221">
        <v>18</v>
      </c>
      <c r="AF221">
        <v>42468</v>
      </c>
      <c r="AG221">
        <v>1801</v>
      </c>
      <c r="AH221">
        <v>11129</v>
      </c>
      <c r="AI221">
        <v>18125</v>
      </c>
      <c r="AJ221">
        <v>7539</v>
      </c>
      <c r="AK221">
        <v>3874</v>
      </c>
      <c r="AL221">
        <v>4.24</v>
      </c>
      <c r="AM221">
        <v>58990</v>
      </c>
      <c r="AN221">
        <v>74418</v>
      </c>
      <c r="AO221">
        <v>27.8</v>
      </c>
      <c r="AP221">
        <v>47</v>
      </c>
      <c r="AQ221">
        <v>25.2</v>
      </c>
      <c r="AR221">
        <v>3369.25</v>
      </c>
      <c r="AS221">
        <v>62160.75</v>
      </c>
      <c r="AT221">
        <v>65530</v>
      </c>
      <c r="AU221">
        <v>5.22</v>
      </c>
      <c r="AV221">
        <v>94.78</v>
      </c>
      <c r="AW221">
        <v>2.95</v>
      </c>
      <c r="AX221">
        <v>864</v>
      </c>
      <c r="AY221">
        <v>6356</v>
      </c>
      <c r="AZ221">
        <v>20.82</v>
      </c>
      <c r="BA221">
        <v>1.02</v>
      </c>
      <c r="BB221">
        <v>2016</v>
      </c>
      <c r="BC221" t="s">
        <v>722</v>
      </c>
      <c r="BD221">
        <v>1</v>
      </c>
      <c r="BE221">
        <v>1</v>
      </c>
      <c r="BF221">
        <v>1835033.04</v>
      </c>
      <c r="BG221">
        <v>27759.3</v>
      </c>
      <c r="BH221">
        <v>29291.34</v>
      </c>
      <c r="BI221">
        <v>28448.82</v>
      </c>
      <c r="BJ221">
        <v>60169.8</v>
      </c>
      <c r="BK221">
        <v>75906.36</v>
      </c>
      <c r="BL221">
        <v>3.0089999999999999</v>
      </c>
      <c r="BM221">
        <v>0</v>
      </c>
      <c r="BN221">
        <v>0</v>
      </c>
      <c r="BO221">
        <v>0</v>
      </c>
      <c r="BR221">
        <v>0</v>
      </c>
      <c r="BT221">
        <v>0</v>
      </c>
      <c r="BU221">
        <v>0</v>
      </c>
      <c r="BV221">
        <v>0</v>
      </c>
      <c r="BW221">
        <v>4</v>
      </c>
      <c r="BX221">
        <v>3</v>
      </c>
      <c r="BY221" t="s">
        <v>206</v>
      </c>
      <c r="BZ221">
        <v>33</v>
      </c>
      <c r="CB221">
        <v>53213</v>
      </c>
      <c r="CC221">
        <v>78</v>
      </c>
      <c r="CD221">
        <v>6.7</v>
      </c>
      <c r="CE221">
        <v>1.4</v>
      </c>
      <c r="CF221">
        <v>2.6</v>
      </c>
      <c r="CG221">
        <v>1.5</v>
      </c>
      <c r="CH221">
        <v>3.4</v>
      </c>
      <c r="CI221">
        <v>6.4</v>
      </c>
      <c r="CK221">
        <v>0.64272448599999998</v>
      </c>
      <c r="CL221">
        <v>1565.057575</v>
      </c>
      <c r="CM221" t="s">
        <v>177</v>
      </c>
      <c r="CN221">
        <v>33</v>
      </c>
    </row>
    <row r="222" spans="1:92" x14ac:dyDescent="0.2">
      <c r="A222">
        <v>4084</v>
      </c>
      <c r="B222">
        <v>48540</v>
      </c>
      <c r="C222" t="s">
        <v>723</v>
      </c>
      <c r="D222" t="s">
        <v>174</v>
      </c>
      <c r="E222">
        <v>2017</v>
      </c>
      <c r="F222">
        <v>366260.03879999998</v>
      </c>
      <c r="G222">
        <v>724304.42339999997</v>
      </c>
      <c r="H222">
        <v>396376.0392</v>
      </c>
      <c r="I222">
        <v>1.0822257340000001</v>
      </c>
      <c r="J222">
        <v>2002</v>
      </c>
      <c r="K222">
        <v>2018</v>
      </c>
      <c r="L222">
        <v>1.0822257340000001</v>
      </c>
      <c r="Q222">
        <v>141254</v>
      </c>
      <c r="R222">
        <v>90741</v>
      </c>
      <c r="S222">
        <v>49026</v>
      </c>
      <c r="T222">
        <v>517</v>
      </c>
      <c r="U222">
        <v>25504</v>
      </c>
      <c r="V222">
        <v>25135</v>
      </c>
      <c r="W222">
        <v>25841</v>
      </c>
      <c r="X222">
        <v>33649</v>
      </c>
      <c r="Y222">
        <v>133941</v>
      </c>
      <c r="Z222">
        <v>11.5</v>
      </c>
      <c r="AA222">
        <v>9.9</v>
      </c>
      <c r="AB222">
        <v>78.599999999999994</v>
      </c>
      <c r="AC222">
        <v>18.899999999999999</v>
      </c>
      <c r="AD222">
        <v>60.4</v>
      </c>
      <c r="AE222">
        <v>20.7</v>
      </c>
      <c r="AF222">
        <v>51143</v>
      </c>
      <c r="AG222">
        <v>3910</v>
      </c>
      <c r="AH222">
        <v>17906</v>
      </c>
      <c r="AI222">
        <v>18495</v>
      </c>
      <c r="AJ222">
        <v>7106</v>
      </c>
      <c r="AK222">
        <v>3726</v>
      </c>
      <c r="AL222">
        <v>7.65</v>
      </c>
      <c r="AM222">
        <v>49343</v>
      </c>
      <c r="AN222">
        <v>69104</v>
      </c>
      <c r="AO222">
        <v>32.5</v>
      </c>
      <c r="AP222">
        <v>48.3</v>
      </c>
      <c r="AQ222">
        <v>19.2</v>
      </c>
      <c r="AR222">
        <v>3756.5</v>
      </c>
      <c r="AS222">
        <v>61355.33</v>
      </c>
      <c r="AT222">
        <v>65111.83</v>
      </c>
      <c r="AU222">
        <v>5.77</v>
      </c>
      <c r="AV222">
        <v>94.23</v>
      </c>
      <c r="AW222">
        <v>2.41</v>
      </c>
      <c r="AX222">
        <v>1203.2</v>
      </c>
      <c r="AY222">
        <v>4002</v>
      </c>
      <c r="AZ222">
        <v>13.54</v>
      </c>
      <c r="BA222">
        <v>1.02</v>
      </c>
      <c r="BB222">
        <v>2017</v>
      </c>
      <c r="BC222" t="s">
        <v>724</v>
      </c>
      <c r="BD222">
        <v>1</v>
      </c>
      <c r="BE222">
        <v>0</v>
      </c>
      <c r="BF222">
        <v>808607.12</v>
      </c>
      <c r="BG222">
        <v>26014.080000000002</v>
      </c>
      <c r="BH222">
        <v>25637.7</v>
      </c>
      <c r="BI222">
        <v>26357.82</v>
      </c>
      <c r="BJ222">
        <v>50329.86</v>
      </c>
      <c r="BK222">
        <v>70486.080000000002</v>
      </c>
      <c r="BL222">
        <v>2.4582000000000002</v>
      </c>
      <c r="BM222">
        <v>0</v>
      </c>
      <c r="BN222">
        <v>0</v>
      </c>
      <c r="BO222">
        <v>0</v>
      </c>
      <c r="BP222">
        <v>2019</v>
      </c>
      <c r="BR222">
        <v>0</v>
      </c>
      <c r="BS222" t="s">
        <v>725</v>
      </c>
      <c r="BT222">
        <v>0</v>
      </c>
      <c r="BU222">
        <v>0</v>
      </c>
      <c r="BV222">
        <v>0</v>
      </c>
      <c r="BW222">
        <v>1</v>
      </c>
      <c r="BX222">
        <v>1</v>
      </c>
      <c r="BY222" t="s">
        <v>176</v>
      </c>
      <c r="BZ222">
        <v>34</v>
      </c>
      <c r="CB222">
        <v>59987</v>
      </c>
      <c r="CC222">
        <v>88.7</v>
      </c>
      <c r="CD222">
        <v>4.8</v>
      </c>
      <c r="CE222">
        <v>0.4</v>
      </c>
      <c r="CF222">
        <v>2.7</v>
      </c>
      <c r="CG222">
        <v>0</v>
      </c>
      <c r="CH222">
        <v>0.8</v>
      </c>
      <c r="CI222">
        <v>2.6</v>
      </c>
      <c r="CK222">
        <v>1.103870248</v>
      </c>
      <c r="CL222">
        <v>847.76130890000002</v>
      </c>
      <c r="CM222" t="s">
        <v>177</v>
      </c>
      <c r="CN222">
        <v>34</v>
      </c>
    </row>
    <row r="223" spans="1:92" x14ac:dyDescent="0.2">
      <c r="A223">
        <v>4096</v>
      </c>
      <c r="B223">
        <v>48620</v>
      </c>
      <c r="C223" t="s">
        <v>726</v>
      </c>
      <c r="D223" t="s">
        <v>174</v>
      </c>
      <c r="E223">
        <v>2017</v>
      </c>
      <c r="F223">
        <v>1262552</v>
      </c>
      <c r="G223">
        <v>1696805</v>
      </c>
      <c r="H223">
        <v>1457565</v>
      </c>
      <c r="I223">
        <v>1.1544593809999999</v>
      </c>
      <c r="J223">
        <v>2007</v>
      </c>
      <c r="K223">
        <v>2018</v>
      </c>
      <c r="L223">
        <v>1.1544593809999999</v>
      </c>
      <c r="Q223">
        <v>646542</v>
      </c>
      <c r="R223">
        <v>427417</v>
      </c>
      <c r="S223">
        <v>167831</v>
      </c>
      <c r="T223">
        <v>5061</v>
      </c>
      <c r="U223">
        <v>29075</v>
      </c>
      <c r="V223">
        <v>28938</v>
      </c>
      <c r="W223">
        <v>30397</v>
      </c>
      <c r="X223">
        <v>28958</v>
      </c>
      <c r="Y223">
        <v>632877</v>
      </c>
      <c r="Z223">
        <v>13.4</v>
      </c>
      <c r="AA223">
        <v>9.6</v>
      </c>
      <c r="AB223">
        <v>77.099999999999994</v>
      </c>
      <c r="AC223">
        <v>26</v>
      </c>
      <c r="AD223">
        <v>59.5</v>
      </c>
      <c r="AE223">
        <v>14.5</v>
      </c>
      <c r="AF223">
        <v>246524</v>
      </c>
      <c r="AG223">
        <v>15165</v>
      </c>
      <c r="AH223">
        <v>74155</v>
      </c>
      <c r="AI223">
        <v>93202</v>
      </c>
      <c r="AJ223">
        <v>41323</v>
      </c>
      <c r="AK223">
        <v>22679</v>
      </c>
      <c r="AL223">
        <v>6.15</v>
      </c>
      <c r="AM223">
        <v>54432</v>
      </c>
      <c r="AN223">
        <v>70563</v>
      </c>
      <c r="AO223">
        <v>30.9</v>
      </c>
      <c r="AP223">
        <v>46.9</v>
      </c>
      <c r="AQ223">
        <v>22.2</v>
      </c>
      <c r="AR223">
        <v>12629.42</v>
      </c>
      <c r="AS223">
        <v>291638.25</v>
      </c>
      <c r="AT223">
        <v>304267.67</v>
      </c>
      <c r="AU223">
        <v>4.1500000000000004</v>
      </c>
      <c r="AV223">
        <v>95.85</v>
      </c>
      <c r="AW223">
        <v>2.41</v>
      </c>
      <c r="AX223">
        <v>7200</v>
      </c>
      <c r="AY223">
        <v>47228</v>
      </c>
      <c r="AZ223">
        <v>14.59</v>
      </c>
      <c r="BA223">
        <v>1.02</v>
      </c>
      <c r="BB223">
        <v>2014</v>
      </c>
      <c r="BC223" t="s">
        <v>727</v>
      </c>
      <c r="BD223">
        <v>1</v>
      </c>
      <c r="BE223">
        <v>3</v>
      </c>
      <c r="BF223">
        <v>7433581.5</v>
      </c>
      <c r="BG223">
        <v>29656.5</v>
      </c>
      <c r="BH223">
        <v>29516.76</v>
      </c>
      <c r="BI223">
        <v>31004.94</v>
      </c>
      <c r="BJ223">
        <v>55520.639999999999</v>
      </c>
      <c r="BK223">
        <v>71974.259999999995</v>
      </c>
      <c r="BL223">
        <v>2.4582000000000002</v>
      </c>
      <c r="BM223">
        <v>20</v>
      </c>
      <c r="BN223">
        <v>0</v>
      </c>
      <c r="BO223">
        <v>0</v>
      </c>
      <c r="BP223">
        <v>2017</v>
      </c>
      <c r="BR223">
        <v>1</v>
      </c>
      <c r="BS223" t="s">
        <v>728</v>
      </c>
      <c r="BT223">
        <v>0</v>
      </c>
      <c r="BU223">
        <v>0</v>
      </c>
      <c r="BV223">
        <v>0</v>
      </c>
      <c r="BW223">
        <v>3</v>
      </c>
      <c r="BX223">
        <v>3</v>
      </c>
      <c r="BY223" t="s">
        <v>202</v>
      </c>
      <c r="BZ223">
        <v>32</v>
      </c>
      <c r="CB223">
        <v>305289</v>
      </c>
      <c r="CC223">
        <v>84.1</v>
      </c>
      <c r="CD223">
        <v>9.1999999999999993</v>
      </c>
      <c r="CE223">
        <v>0.6</v>
      </c>
      <c r="CF223">
        <v>1.5</v>
      </c>
      <c r="CG223">
        <v>0.3</v>
      </c>
      <c r="CH223">
        <v>1.2</v>
      </c>
      <c r="CI223">
        <v>3.2</v>
      </c>
      <c r="CK223">
        <v>1.177548568</v>
      </c>
      <c r="CL223">
        <v>2220.649492</v>
      </c>
      <c r="CM223" t="s">
        <v>177</v>
      </c>
      <c r="CN223">
        <v>32</v>
      </c>
    </row>
    <row r="224" spans="1:92" x14ac:dyDescent="0.2">
      <c r="A224">
        <v>4113</v>
      </c>
      <c r="B224">
        <v>48700</v>
      </c>
      <c r="C224" t="s">
        <v>729</v>
      </c>
      <c r="D224" t="s">
        <v>174</v>
      </c>
      <c r="E224">
        <v>2017</v>
      </c>
      <c r="F224">
        <v>1272956</v>
      </c>
      <c r="G224">
        <v>863707</v>
      </c>
      <c r="H224">
        <v>796059</v>
      </c>
      <c r="I224">
        <v>0.62536254199999997</v>
      </c>
      <c r="J224">
        <v>2002</v>
      </c>
      <c r="K224">
        <v>2018</v>
      </c>
      <c r="L224">
        <v>0.62536254199999997</v>
      </c>
      <c r="Q224">
        <v>113841</v>
      </c>
      <c r="R224">
        <v>94629</v>
      </c>
      <c r="S224">
        <v>16033</v>
      </c>
      <c r="T224">
        <v>847</v>
      </c>
      <c r="U224">
        <v>25801</v>
      </c>
      <c r="V224">
        <v>26017</v>
      </c>
      <c r="W224">
        <v>22358</v>
      </c>
      <c r="X224">
        <v>45174</v>
      </c>
      <c r="Y224">
        <v>107389</v>
      </c>
      <c r="Z224">
        <v>12.2</v>
      </c>
      <c r="AA224">
        <v>9.6</v>
      </c>
      <c r="AB224">
        <v>78.2</v>
      </c>
      <c r="AC224">
        <v>20.5</v>
      </c>
      <c r="AD224">
        <v>60.9</v>
      </c>
      <c r="AE224">
        <v>18.600000000000001</v>
      </c>
      <c r="AF224">
        <v>46122</v>
      </c>
      <c r="AG224">
        <v>2772</v>
      </c>
      <c r="AH224">
        <v>14087</v>
      </c>
      <c r="AI224">
        <v>19655</v>
      </c>
      <c r="AJ224">
        <v>6470</v>
      </c>
      <c r="AK224">
        <v>3138</v>
      </c>
      <c r="AL224">
        <v>6.01</v>
      </c>
      <c r="AM224">
        <v>50909</v>
      </c>
      <c r="AN224">
        <v>66930</v>
      </c>
      <c r="AO224">
        <v>33.6</v>
      </c>
      <c r="AP224">
        <v>47.6</v>
      </c>
      <c r="AQ224">
        <v>18.8</v>
      </c>
      <c r="AR224">
        <v>3254.08</v>
      </c>
      <c r="AS224">
        <v>54369.17</v>
      </c>
      <c r="AT224">
        <v>57623.25</v>
      </c>
      <c r="AU224">
        <v>5.64</v>
      </c>
      <c r="AV224">
        <v>94.36</v>
      </c>
      <c r="AW224">
        <v>2.64</v>
      </c>
      <c r="AX224">
        <v>2188.8000000000002</v>
      </c>
      <c r="AY224">
        <v>18866</v>
      </c>
      <c r="AZ224">
        <v>15.1</v>
      </c>
      <c r="BA224">
        <v>1.02</v>
      </c>
      <c r="BB224">
        <v>2016</v>
      </c>
      <c r="BC224" t="s">
        <v>730</v>
      </c>
      <c r="BD224">
        <v>1</v>
      </c>
      <c r="BE224">
        <v>1</v>
      </c>
      <c r="BF224">
        <v>2435940.54</v>
      </c>
      <c r="BG224">
        <v>26317.02</v>
      </c>
      <c r="BH224">
        <v>26537.34</v>
      </c>
      <c r="BI224">
        <v>22805.16</v>
      </c>
      <c r="BJ224">
        <v>51927.18</v>
      </c>
      <c r="BK224">
        <v>68268.600000000006</v>
      </c>
      <c r="BL224">
        <v>2.6928000000000001</v>
      </c>
      <c r="BM224">
        <v>0</v>
      </c>
      <c r="BN224">
        <v>0</v>
      </c>
      <c r="BO224">
        <v>0</v>
      </c>
      <c r="BR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 t="s">
        <v>176</v>
      </c>
      <c r="BZ224">
        <v>33</v>
      </c>
      <c r="CB224">
        <v>52655</v>
      </c>
      <c r="CC224">
        <v>81.900000000000006</v>
      </c>
      <c r="CD224">
        <v>8.4</v>
      </c>
      <c r="CE224">
        <v>0.6</v>
      </c>
      <c r="CF224">
        <v>2.2000000000000002</v>
      </c>
      <c r="CG224">
        <v>0.9</v>
      </c>
      <c r="CH224">
        <v>1.8</v>
      </c>
      <c r="CI224">
        <v>4.3</v>
      </c>
      <c r="CK224">
        <v>0.63786979300000002</v>
      </c>
      <c r="CL224">
        <v>1708.206596</v>
      </c>
      <c r="CM224" t="s">
        <v>177</v>
      </c>
      <c r="CN224">
        <v>33</v>
      </c>
    </row>
    <row r="225" spans="1:92" x14ac:dyDescent="0.2">
      <c r="A225">
        <v>4126</v>
      </c>
      <c r="B225">
        <v>48900</v>
      </c>
      <c r="C225" t="s">
        <v>731</v>
      </c>
      <c r="D225" t="s">
        <v>174</v>
      </c>
      <c r="E225">
        <v>2017</v>
      </c>
      <c r="F225">
        <v>1340843</v>
      </c>
      <c r="G225">
        <v>1205014</v>
      </c>
      <c r="H225">
        <v>1633438</v>
      </c>
      <c r="I225">
        <v>1.2182171959999999</v>
      </c>
      <c r="J225">
        <v>2006</v>
      </c>
      <c r="K225">
        <v>2018</v>
      </c>
      <c r="L225">
        <v>1.2182171959999999</v>
      </c>
      <c r="Q225">
        <v>288156</v>
      </c>
      <c r="R225">
        <v>150366</v>
      </c>
      <c r="S225">
        <v>121340</v>
      </c>
      <c r="T225">
        <v>2826</v>
      </c>
      <c r="U225">
        <v>30018</v>
      </c>
      <c r="V225">
        <v>26624</v>
      </c>
      <c r="W225">
        <v>34251</v>
      </c>
      <c r="X225">
        <v>14105</v>
      </c>
      <c r="Y225">
        <v>280749</v>
      </c>
      <c r="Z225">
        <v>15</v>
      </c>
      <c r="AA225">
        <v>10.1</v>
      </c>
      <c r="AB225">
        <v>74.8</v>
      </c>
      <c r="AC225">
        <v>19.600000000000001</v>
      </c>
      <c r="AD225">
        <v>63.4</v>
      </c>
      <c r="AE225">
        <v>17</v>
      </c>
      <c r="AF225">
        <v>117982</v>
      </c>
      <c r="AG225">
        <v>7109</v>
      </c>
      <c r="AH225">
        <v>39493</v>
      </c>
      <c r="AI225">
        <v>45685</v>
      </c>
      <c r="AJ225">
        <v>18620</v>
      </c>
      <c r="AK225">
        <v>7075</v>
      </c>
      <c r="AL225">
        <v>6.03</v>
      </c>
      <c r="AM225">
        <v>52416</v>
      </c>
      <c r="AN225">
        <v>79375</v>
      </c>
      <c r="AO225">
        <v>34.1</v>
      </c>
      <c r="AP225">
        <v>40.5</v>
      </c>
      <c r="AQ225">
        <v>25.4</v>
      </c>
      <c r="AR225">
        <v>9169.33</v>
      </c>
      <c r="AS225">
        <v>187936.83</v>
      </c>
      <c r="AT225">
        <v>197106.17</v>
      </c>
      <c r="AU225">
        <v>4.66</v>
      </c>
      <c r="AV225">
        <v>95.34</v>
      </c>
      <c r="AW225">
        <v>2.46</v>
      </c>
      <c r="AX225">
        <v>1484.8</v>
      </c>
      <c r="AY225">
        <v>9052</v>
      </c>
      <c r="AZ225">
        <v>14.01</v>
      </c>
      <c r="BA225">
        <v>1.02</v>
      </c>
      <c r="BB225">
        <v>2016</v>
      </c>
      <c r="BC225" t="s">
        <v>205</v>
      </c>
      <c r="BD225">
        <v>1</v>
      </c>
      <c r="BE225">
        <v>1</v>
      </c>
      <c r="BF225">
        <v>8330533.7999999998</v>
      </c>
      <c r="BG225">
        <v>30618.36</v>
      </c>
      <c r="BH225">
        <v>27156.48</v>
      </c>
      <c r="BI225">
        <v>34936.019999999997</v>
      </c>
      <c r="BJ225">
        <v>53464.32</v>
      </c>
      <c r="BK225">
        <v>80962.5</v>
      </c>
      <c r="BL225">
        <v>2.5091999999999999</v>
      </c>
      <c r="BM225">
        <v>0</v>
      </c>
      <c r="BN225">
        <v>0</v>
      </c>
      <c r="BO225">
        <v>0</v>
      </c>
      <c r="BT225">
        <v>0</v>
      </c>
      <c r="BU225">
        <v>0</v>
      </c>
      <c r="BV225">
        <v>0</v>
      </c>
      <c r="BW225">
        <v>4</v>
      </c>
      <c r="BX225">
        <v>3</v>
      </c>
      <c r="BY225" t="s">
        <v>206</v>
      </c>
      <c r="BZ225">
        <v>34</v>
      </c>
      <c r="CB225">
        <v>139101</v>
      </c>
      <c r="CC225">
        <v>82.2</v>
      </c>
      <c r="CD225">
        <v>7.9</v>
      </c>
      <c r="CE225">
        <v>0.7</v>
      </c>
      <c r="CF225">
        <v>1.1000000000000001</v>
      </c>
      <c r="CG225">
        <v>0.6</v>
      </c>
      <c r="CH225">
        <v>0.5</v>
      </c>
      <c r="CI225">
        <v>7.1</v>
      </c>
      <c r="CK225">
        <v>1.24258154</v>
      </c>
      <c r="CL225">
        <v>1728.4593400000001</v>
      </c>
      <c r="CM225" t="s">
        <v>177</v>
      </c>
      <c r="CN225">
        <v>34</v>
      </c>
    </row>
    <row r="226" spans="1:92" x14ac:dyDescent="0.2">
      <c r="A226">
        <v>4140</v>
      </c>
      <c r="B226">
        <v>49180</v>
      </c>
      <c r="C226" t="s">
        <v>732</v>
      </c>
      <c r="D226" t="s">
        <v>174</v>
      </c>
      <c r="E226">
        <v>2017</v>
      </c>
      <c r="F226">
        <v>2010504.328</v>
      </c>
      <c r="G226">
        <v>1573544.03</v>
      </c>
      <c r="H226">
        <v>1263015.561</v>
      </c>
      <c r="I226">
        <v>0.62820832699999996</v>
      </c>
      <c r="J226">
        <v>2005</v>
      </c>
      <c r="K226">
        <v>2018</v>
      </c>
      <c r="L226">
        <v>0.62820832699999996</v>
      </c>
      <c r="Q226">
        <v>667733</v>
      </c>
      <c r="R226">
        <v>429604</v>
      </c>
      <c r="S226">
        <v>185401</v>
      </c>
      <c r="T226">
        <v>6138</v>
      </c>
      <c r="U226">
        <v>27472</v>
      </c>
      <c r="V226">
        <v>25726</v>
      </c>
      <c r="W226">
        <v>32008</v>
      </c>
      <c r="X226">
        <v>25820</v>
      </c>
      <c r="Y226">
        <v>653895</v>
      </c>
      <c r="Z226">
        <v>16.2</v>
      </c>
      <c r="AA226">
        <v>10.1</v>
      </c>
      <c r="AB226">
        <v>73.8</v>
      </c>
      <c r="AC226">
        <v>22.5</v>
      </c>
      <c r="AD226">
        <v>60.8</v>
      </c>
      <c r="AE226">
        <v>16.7</v>
      </c>
      <c r="AF226">
        <v>263215</v>
      </c>
      <c r="AG226">
        <v>15880</v>
      </c>
      <c r="AH226">
        <v>84272</v>
      </c>
      <c r="AI226">
        <v>94720</v>
      </c>
      <c r="AJ226">
        <v>46704</v>
      </c>
      <c r="AK226">
        <v>21639</v>
      </c>
      <c r="AL226">
        <v>6.03</v>
      </c>
      <c r="AM226">
        <v>49162</v>
      </c>
      <c r="AN226">
        <v>69547</v>
      </c>
      <c r="AO226">
        <v>35.700000000000003</v>
      </c>
      <c r="AP226">
        <v>45.8</v>
      </c>
      <c r="AQ226">
        <v>18.5</v>
      </c>
      <c r="AR226">
        <v>10641.17</v>
      </c>
      <c r="AS226">
        <v>233713</v>
      </c>
      <c r="AT226">
        <v>244354.17</v>
      </c>
      <c r="AU226">
        <v>4.3600000000000003</v>
      </c>
      <c r="AV226">
        <v>95.64</v>
      </c>
      <c r="AW226">
        <v>2.46</v>
      </c>
      <c r="AX226">
        <v>2656</v>
      </c>
      <c r="AY226">
        <v>12229</v>
      </c>
      <c r="AZ226">
        <v>13.16</v>
      </c>
      <c r="BA226">
        <v>1.02</v>
      </c>
      <c r="BB226">
        <v>2014</v>
      </c>
      <c r="BC226" t="s">
        <v>350</v>
      </c>
      <c r="BD226">
        <v>1</v>
      </c>
      <c r="BE226">
        <v>3</v>
      </c>
      <c r="BF226">
        <v>3250927.68</v>
      </c>
      <c r="BG226">
        <v>28021.439999999999</v>
      </c>
      <c r="BH226">
        <v>26240.52</v>
      </c>
      <c r="BI226">
        <v>32648.16</v>
      </c>
      <c r="BJ226">
        <v>50145.24</v>
      </c>
      <c r="BK226">
        <v>70937.94</v>
      </c>
      <c r="BL226">
        <v>2.5091999999999999</v>
      </c>
      <c r="BM226">
        <v>8</v>
      </c>
      <c r="BN226">
        <v>0</v>
      </c>
      <c r="BO226">
        <v>0</v>
      </c>
      <c r="BP226">
        <v>2017</v>
      </c>
      <c r="BR226">
        <v>1</v>
      </c>
      <c r="BS226" t="s">
        <v>733</v>
      </c>
      <c r="BT226">
        <v>0</v>
      </c>
      <c r="BU226">
        <v>0</v>
      </c>
      <c r="BV226">
        <v>0</v>
      </c>
      <c r="BW226">
        <v>4</v>
      </c>
      <c r="BX226">
        <v>3</v>
      </c>
      <c r="BY226" t="s">
        <v>206</v>
      </c>
      <c r="BZ226">
        <v>33</v>
      </c>
      <c r="CB226">
        <v>302129</v>
      </c>
      <c r="CC226">
        <v>84.8</v>
      </c>
      <c r="CD226">
        <v>7.8</v>
      </c>
      <c r="CE226">
        <v>0.6</v>
      </c>
      <c r="CF226">
        <v>1.4</v>
      </c>
      <c r="CG226">
        <v>0.1</v>
      </c>
      <c r="CH226">
        <v>0.6</v>
      </c>
      <c r="CI226">
        <v>4.7</v>
      </c>
      <c r="CK226">
        <v>0.64077249400000003</v>
      </c>
      <c r="CL226">
        <v>1102.814417</v>
      </c>
      <c r="CM226" t="s">
        <v>177</v>
      </c>
      <c r="CN226">
        <v>33</v>
      </c>
    </row>
    <row r="227" spans="1:92" x14ac:dyDescent="0.2">
      <c r="A227">
        <v>4157</v>
      </c>
      <c r="B227">
        <v>49340</v>
      </c>
      <c r="C227" t="s">
        <v>734</v>
      </c>
      <c r="D227" t="s">
        <v>174</v>
      </c>
      <c r="E227">
        <v>2017</v>
      </c>
      <c r="F227">
        <v>3683601.6630000002</v>
      </c>
      <c r="G227">
        <v>2465967.997</v>
      </c>
      <c r="H227">
        <v>3546780.4160000002</v>
      </c>
      <c r="I227">
        <v>0.96285666599999997</v>
      </c>
      <c r="J227">
        <v>2002</v>
      </c>
      <c r="K227">
        <v>2018</v>
      </c>
      <c r="L227">
        <v>0.96285666599999997</v>
      </c>
      <c r="Q227">
        <v>942475</v>
      </c>
      <c r="R227">
        <v>614968</v>
      </c>
      <c r="S227">
        <v>183360</v>
      </c>
      <c r="T227">
        <v>39604</v>
      </c>
      <c r="U227">
        <v>33288</v>
      </c>
      <c r="V227">
        <v>32794</v>
      </c>
      <c r="W227">
        <v>39461</v>
      </c>
      <c r="X227">
        <v>20270</v>
      </c>
      <c r="Y227">
        <v>909947</v>
      </c>
      <c r="Z227">
        <v>10.6</v>
      </c>
      <c r="AA227">
        <v>6.1</v>
      </c>
      <c r="AB227">
        <v>83.3</v>
      </c>
      <c r="AC227">
        <v>21</v>
      </c>
      <c r="AD227">
        <v>63.7</v>
      </c>
      <c r="AE227">
        <v>15.3</v>
      </c>
      <c r="AF227">
        <v>352356</v>
      </c>
      <c r="AG227">
        <v>35387</v>
      </c>
      <c r="AH227">
        <v>115535</v>
      </c>
      <c r="AI227">
        <v>133979</v>
      </c>
      <c r="AJ227">
        <v>46453</v>
      </c>
      <c r="AK227">
        <v>21002</v>
      </c>
      <c r="AL227">
        <v>10.039999999999999</v>
      </c>
      <c r="AM227">
        <v>69412</v>
      </c>
      <c r="AN227">
        <v>91200</v>
      </c>
      <c r="AO227">
        <v>27.1</v>
      </c>
      <c r="AP227">
        <v>38.9</v>
      </c>
      <c r="AQ227">
        <v>34</v>
      </c>
      <c r="AR227">
        <v>16911.5</v>
      </c>
      <c r="AS227">
        <v>417237.67</v>
      </c>
      <c r="AT227">
        <v>434149.17</v>
      </c>
      <c r="AU227">
        <v>3.89</v>
      </c>
      <c r="AV227">
        <v>96.11</v>
      </c>
      <c r="AW227">
        <v>2.5299999999999998</v>
      </c>
      <c r="AX227">
        <v>1478.4</v>
      </c>
      <c r="AY227">
        <v>10951</v>
      </c>
      <c r="AZ227">
        <v>12.39</v>
      </c>
      <c r="BA227">
        <v>1.02</v>
      </c>
      <c r="BB227">
        <v>2014</v>
      </c>
      <c r="BC227" t="s">
        <v>735</v>
      </c>
      <c r="BD227">
        <v>1</v>
      </c>
      <c r="BE227">
        <v>3</v>
      </c>
      <c r="BF227">
        <v>16682589.42</v>
      </c>
      <c r="BG227">
        <v>33953.760000000002</v>
      </c>
      <c r="BH227">
        <v>33449.879999999997</v>
      </c>
      <c r="BI227">
        <v>40250.22</v>
      </c>
      <c r="BJ227">
        <v>70800.240000000005</v>
      </c>
      <c r="BK227">
        <v>93024</v>
      </c>
      <c r="BL227">
        <v>2.5806</v>
      </c>
      <c r="BM227">
        <v>0</v>
      </c>
      <c r="BN227">
        <v>1</v>
      </c>
      <c r="BO227">
        <v>0</v>
      </c>
      <c r="BR227">
        <v>0</v>
      </c>
      <c r="BS227" t="s">
        <v>736</v>
      </c>
      <c r="BT227">
        <v>0</v>
      </c>
      <c r="BU227">
        <v>0</v>
      </c>
      <c r="BV227">
        <v>0</v>
      </c>
      <c r="BW227">
        <v>1</v>
      </c>
      <c r="BX227">
        <v>1</v>
      </c>
      <c r="BY227" t="s">
        <v>176</v>
      </c>
      <c r="BZ227">
        <v>24</v>
      </c>
      <c r="CB227">
        <v>461849</v>
      </c>
      <c r="CC227">
        <v>80.099999999999994</v>
      </c>
      <c r="CD227">
        <v>7.7</v>
      </c>
      <c r="CE227">
        <v>1.7</v>
      </c>
      <c r="CF227">
        <v>2.4</v>
      </c>
      <c r="CG227">
        <v>0.4</v>
      </c>
      <c r="CH227">
        <v>1.7</v>
      </c>
      <c r="CI227">
        <v>5.9</v>
      </c>
      <c r="CK227">
        <v>0.98211379899999995</v>
      </c>
      <c r="CL227">
        <v>2721.3219559999998</v>
      </c>
      <c r="CM227" t="s">
        <v>177</v>
      </c>
      <c r="CN227">
        <v>24</v>
      </c>
    </row>
    <row r="228" spans="1:92" x14ac:dyDescent="0.2">
      <c r="A228">
        <v>4171</v>
      </c>
      <c r="B228">
        <v>49420</v>
      </c>
      <c r="C228" t="s">
        <v>737</v>
      </c>
      <c r="D228" t="s">
        <v>174</v>
      </c>
      <c r="E228">
        <v>2017</v>
      </c>
      <c r="F228">
        <v>1056155</v>
      </c>
      <c r="G228">
        <v>852693</v>
      </c>
      <c r="H228">
        <v>1063720</v>
      </c>
      <c r="I228">
        <v>1.007162774</v>
      </c>
      <c r="J228">
        <v>2005</v>
      </c>
      <c r="K228">
        <v>2018</v>
      </c>
      <c r="L228">
        <v>1.007162774</v>
      </c>
      <c r="Q228">
        <v>250193</v>
      </c>
      <c r="R228">
        <v>146333</v>
      </c>
      <c r="S228">
        <v>55760</v>
      </c>
      <c r="T228">
        <v>3049</v>
      </c>
      <c r="U228">
        <v>23531</v>
      </c>
      <c r="V228">
        <v>23365</v>
      </c>
      <c r="W228">
        <v>25418</v>
      </c>
      <c r="X228">
        <v>19805</v>
      </c>
      <c r="Y228">
        <v>246460</v>
      </c>
      <c r="Z228">
        <v>18.100000000000001</v>
      </c>
      <c r="AA228">
        <v>15.1</v>
      </c>
      <c r="AB228">
        <v>66.8</v>
      </c>
      <c r="AC228">
        <v>29.7</v>
      </c>
      <c r="AD228">
        <v>56.8</v>
      </c>
      <c r="AE228">
        <v>13.5</v>
      </c>
      <c r="AF228">
        <v>82107</v>
      </c>
      <c r="AG228">
        <v>4101</v>
      </c>
      <c r="AH228">
        <v>22008</v>
      </c>
      <c r="AI228">
        <v>30460</v>
      </c>
      <c r="AJ228">
        <v>16296</v>
      </c>
      <c r="AK228">
        <v>9242</v>
      </c>
      <c r="AL228">
        <v>4.99</v>
      </c>
      <c r="AM228">
        <v>47402</v>
      </c>
      <c r="AN228">
        <v>61787</v>
      </c>
      <c r="AO228">
        <v>34.9</v>
      </c>
      <c r="AP228">
        <v>50</v>
      </c>
      <c r="AQ228">
        <v>15.1</v>
      </c>
      <c r="AR228">
        <v>8602.25</v>
      </c>
      <c r="AS228">
        <v>118211.75</v>
      </c>
      <c r="AT228">
        <v>126814</v>
      </c>
      <c r="AU228">
        <v>6.86</v>
      </c>
      <c r="AV228">
        <v>93.14</v>
      </c>
      <c r="AW228">
        <v>2.95</v>
      </c>
      <c r="AX228">
        <v>5472</v>
      </c>
      <c r="AY228">
        <v>50449</v>
      </c>
      <c r="AZ228">
        <v>14.95</v>
      </c>
      <c r="BA228">
        <v>1.02</v>
      </c>
      <c r="BB228">
        <v>2016</v>
      </c>
      <c r="BC228" t="s">
        <v>738</v>
      </c>
      <c r="BD228">
        <v>1</v>
      </c>
      <c r="BE228">
        <v>1</v>
      </c>
      <c r="BF228">
        <v>4339977.5999999996</v>
      </c>
      <c r="BG228">
        <v>24001.62</v>
      </c>
      <c r="BH228">
        <v>23832.3</v>
      </c>
      <c r="BI228">
        <v>25926.36</v>
      </c>
      <c r="BJ228">
        <v>48350.04</v>
      </c>
      <c r="BK228">
        <v>63022.74</v>
      </c>
      <c r="BL228">
        <v>3.0089999999999999</v>
      </c>
      <c r="BM228">
        <v>0</v>
      </c>
      <c r="BN228">
        <v>0</v>
      </c>
      <c r="BO228">
        <v>0</v>
      </c>
      <c r="BR228">
        <v>0</v>
      </c>
      <c r="BT228">
        <v>0</v>
      </c>
      <c r="BU228">
        <v>0</v>
      </c>
      <c r="BV228">
        <v>0</v>
      </c>
      <c r="BW228">
        <v>3</v>
      </c>
      <c r="BX228">
        <v>3</v>
      </c>
      <c r="BY228" t="s">
        <v>202</v>
      </c>
      <c r="BZ228">
        <v>31</v>
      </c>
      <c r="CB228">
        <v>99397</v>
      </c>
      <c r="CC228">
        <v>82.3</v>
      </c>
      <c r="CD228">
        <v>10.9</v>
      </c>
      <c r="CE228">
        <v>0.3</v>
      </c>
      <c r="CF228">
        <v>1.8</v>
      </c>
      <c r="CG228">
        <v>0.4</v>
      </c>
      <c r="CH228">
        <v>0.5</v>
      </c>
      <c r="CI228">
        <v>3.9</v>
      </c>
      <c r="CK228">
        <v>1.0273060300000001</v>
      </c>
      <c r="CL228">
        <v>2426.4732429999999</v>
      </c>
      <c r="CM228" t="s">
        <v>177</v>
      </c>
      <c r="CN228">
        <v>31</v>
      </c>
    </row>
    <row r="229" spans="1:92" x14ac:dyDescent="0.2">
      <c r="A229">
        <v>4185</v>
      </c>
      <c r="B229">
        <v>49620</v>
      </c>
      <c r="C229" t="s">
        <v>739</v>
      </c>
      <c r="D229" t="s">
        <v>174</v>
      </c>
      <c r="E229">
        <v>2017</v>
      </c>
      <c r="F229">
        <v>1601201</v>
      </c>
      <c r="G229">
        <v>1637521</v>
      </c>
      <c r="H229">
        <v>1806561</v>
      </c>
      <c r="I229">
        <v>1.12825373</v>
      </c>
      <c r="J229">
        <v>2005</v>
      </c>
      <c r="K229">
        <v>2018</v>
      </c>
      <c r="L229">
        <v>1.12825373</v>
      </c>
      <c r="Q229">
        <v>446078</v>
      </c>
      <c r="R229">
        <v>277820</v>
      </c>
      <c r="S229">
        <v>140965</v>
      </c>
      <c r="T229">
        <v>9846</v>
      </c>
      <c r="U229">
        <v>31586</v>
      </c>
      <c r="V229">
        <v>31525</v>
      </c>
      <c r="W229">
        <v>32458</v>
      </c>
      <c r="X229">
        <v>24967</v>
      </c>
      <c r="Y229">
        <v>436295</v>
      </c>
      <c r="Z229">
        <v>9.5</v>
      </c>
      <c r="AA229">
        <v>6.9</v>
      </c>
      <c r="AB229">
        <v>83.6</v>
      </c>
      <c r="AC229">
        <v>22.2</v>
      </c>
      <c r="AD229">
        <v>61</v>
      </c>
      <c r="AE229">
        <v>16.8</v>
      </c>
      <c r="AF229">
        <v>171781</v>
      </c>
      <c r="AG229">
        <v>10602</v>
      </c>
      <c r="AH229">
        <v>49292</v>
      </c>
      <c r="AI229">
        <v>66949</v>
      </c>
      <c r="AJ229">
        <v>31215</v>
      </c>
      <c r="AK229">
        <v>13723</v>
      </c>
      <c r="AL229">
        <v>6.17</v>
      </c>
      <c r="AM229">
        <v>63519</v>
      </c>
      <c r="AN229">
        <v>79562</v>
      </c>
      <c r="AO229">
        <v>24.8</v>
      </c>
      <c r="AP229">
        <v>48.8</v>
      </c>
      <c r="AQ229">
        <v>26.4</v>
      </c>
      <c r="AR229">
        <v>10248</v>
      </c>
      <c r="AS229">
        <v>224107.5</v>
      </c>
      <c r="AT229">
        <v>234355.5</v>
      </c>
      <c r="AU229">
        <v>4.37</v>
      </c>
      <c r="AV229">
        <v>95.63</v>
      </c>
      <c r="AW229">
        <v>2.64</v>
      </c>
      <c r="AX229">
        <v>6393.6</v>
      </c>
      <c r="AY229">
        <v>68103</v>
      </c>
      <c r="AZ229">
        <v>14.06</v>
      </c>
      <c r="BA229">
        <v>1.02</v>
      </c>
      <c r="BB229">
        <v>2016</v>
      </c>
      <c r="BC229" t="s">
        <v>740</v>
      </c>
      <c r="BD229">
        <v>1</v>
      </c>
      <c r="BE229">
        <v>1</v>
      </c>
      <c r="BF229">
        <v>14741537.76</v>
      </c>
      <c r="BG229">
        <v>32217.72</v>
      </c>
      <c r="BH229">
        <v>32155.5</v>
      </c>
      <c r="BI229">
        <v>33107.160000000003</v>
      </c>
      <c r="BJ229">
        <v>64789.38</v>
      </c>
      <c r="BK229">
        <v>81153.240000000005</v>
      </c>
      <c r="BL229">
        <v>2.6928000000000001</v>
      </c>
      <c r="BM229">
        <v>0</v>
      </c>
      <c r="BN229">
        <v>0</v>
      </c>
      <c r="BO229">
        <v>0</v>
      </c>
      <c r="BP229">
        <v>2017</v>
      </c>
      <c r="BR229">
        <v>1</v>
      </c>
      <c r="BS229" t="s">
        <v>741</v>
      </c>
      <c r="BT229">
        <v>0</v>
      </c>
      <c r="BU229">
        <v>0</v>
      </c>
      <c r="BV229">
        <v>0</v>
      </c>
      <c r="BW229">
        <v>3</v>
      </c>
      <c r="BX229">
        <v>3</v>
      </c>
      <c r="BY229" t="s">
        <v>202</v>
      </c>
      <c r="BZ229">
        <v>32</v>
      </c>
      <c r="CB229">
        <v>221613</v>
      </c>
      <c r="CC229">
        <v>83.6</v>
      </c>
      <c r="CD229">
        <v>8.9</v>
      </c>
      <c r="CE229">
        <v>0.7</v>
      </c>
      <c r="CF229">
        <v>1.6</v>
      </c>
      <c r="CG229">
        <v>0.5</v>
      </c>
      <c r="CH229">
        <v>0.7</v>
      </c>
      <c r="CI229">
        <v>4</v>
      </c>
      <c r="CK229">
        <v>1.150818804</v>
      </c>
      <c r="CL229">
        <v>2307.1405380000001</v>
      </c>
      <c r="CM229" t="s">
        <v>177</v>
      </c>
      <c r="CN229">
        <v>32</v>
      </c>
    </row>
    <row r="230" spans="1:92" x14ac:dyDescent="0.2">
      <c r="A230">
        <v>4197</v>
      </c>
      <c r="B230">
        <v>49660</v>
      </c>
      <c r="C230" t="s">
        <v>742</v>
      </c>
      <c r="D230" t="s">
        <v>174</v>
      </c>
      <c r="E230">
        <v>2017</v>
      </c>
      <c r="F230">
        <v>1469205.835</v>
      </c>
      <c r="G230">
        <v>1300355.6980000001</v>
      </c>
      <c r="H230">
        <v>891962.35919999995</v>
      </c>
      <c r="I230">
        <v>0.60710510299999998</v>
      </c>
      <c r="J230">
        <v>2007</v>
      </c>
      <c r="K230">
        <v>2018</v>
      </c>
      <c r="L230">
        <v>0.60710510299999998</v>
      </c>
      <c r="Q230">
        <v>541926</v>
      </c>
      <c r="R230">
        <v>416345</v>
      </c>
      <c r="S230">
        <v>107452</v>
      </c>
      <c r="T230">
        <v>6861</v>
      </c>
      <c r="U230">
        <v>25494</v>
      </c>
      <c r="V230">
        <v>25655</v>
      </c>
      <c r="W230">
        <v>25307</v>
      </c>
      <c r="X230">
        <v>15518</v>
      </c>
      <c r="Y230">
        <v>523714</v>
      </c>
      <c r="Z230">
        <v>15.9</v>
      </c>
      <c r="AA230">
        <v>10.6</v>
      </c>
      <c r="AB230">
        <v>73.5</v>
      </c>
      <c r="AC230">
        <v>20</v>
      </c>
      <c r="AD230">
        <v>59.1</v>
      </c>
      <c r="AE230">
        <v>20.9</v>
      </c>
      <c r="AF230">
        <v>231423</v>
      </c>
      <c r="AG230">
        <v>19650</v>
      </c>
      <c r="AH230">
        <v>80585</v>
      </c>
      <c r="AI230">
        <v>84501</v>
      </c>
      <c r="AJ230">
        <v>31681</v>
      </c>
      <c r="AK230">
        <v>15006</v>
      </c>
      <c r="AL230">
        <v>8.49</v>
      </c>
      <c r="AM230">
        <v>45382</v>
      </c>
      <c r="AN230">
        <v>61534</v>
      </c>
      <c r="AO230">
        <v>38.799999999999997</v>
      </c>
      <c r="AP230">
        <v>45.2</v>
      </c>
      <c r="AQ230">
        <v>16</v>
      </c>
      <c r="AR230">
        <v>16532.080000000002</v>
      </c>
      <c r="AS230">
        <v>229297.08</v>
      </c>
      <c r="AT230">
        <v>245829.17</v>
      </c>
      <c r="AU230">
        <v>6.72</v>
      </c>
      <c r="AV230">
        <v>93.28</v>
      </c>
      <c r="AW230">
        <v>2.64</v>
      </c>
      <c r="AX230">
        <v>2515.1999999999998</v>
      </c>
      <c r="AY230">
        <v>17559</v>
      </c>
      <c r="AZ230">
        <v>13.74</v>
      </c>
      <c r="BA230">
        <v>1.02</v>
      </c>
      <c r="BB230">
        <v>2016</v>
      </c>
      <c r="BC230" t="s">
        <v>205</v>
      </c>
      <c r="BD230">
        <v>1</v>
      </c>
      <c r="BE230">
        <v>1</v>
      </c>
      <c r="BF230">
        <v>1819603.2120000001</v>
      </c>
      <c r="BG230">
        <v>26003.88</v>
      </c>
      <c r="BH230">
        <v>26168.1</v>
      </c>
      <c r="BI230">
        <v>25813.14</v>
      </c>
      <c r="BJ230">
        <v>46289.64</v>
      </c>
      <c r="BK230">
        <v>62764.68</v>
      </c>
      <c r="BL230">
        <v>2.6928000000000001</v>
      </c>
      <c r="BM230">
        <v>0</v>
      </c>
      <c r="BN230">
        <v>0</v>
      </c>
      <c r="BO230">
        <v>0</v>
      </c>
      <c r="BT230">
        <v>0</v>
      </c>
      <c r="BU230">
        <v>0</v>
      </c>
      <c r="BV230">
        <v>0</v>
      </c>
      <c r="BW230">
        <v>7</v>
      </c>
      <c r="BX230">
        <v>3</v>
      </c>
      <c r="BY230" t="s">
        <v>229</v>
      </c>
      <c r="BZ230">
        <v>34</v>
      </c>
      <c r="CB230">
        <v>235326</v>
      </c>
      <c r="CC230">
        <v>85.8</v>
      </c>
      <c r="CD230">
        <v>7.1</v>
      </c>
      <c r="CE230">
        <v>0.9</v>
      </c>
      <c r="CF230">
        <v>1.6</v>
      </c>
      <c r="CG230">
        <v>0.1</v>
      </c>
      <c r="CH230">
        <v>1.4</v>
      </c>
      <c r="CI230">
        <v>3.2</v>
      </c>
      <c r="CK230">
        <v>0.61924720499999997</v>
      </c>
      <c r="CL230">
        <v>1517.8508059999999</v>
      </c>
      <c r="CM230" t="s">
        <v>177</v>
      </c>
      <c r="CN230">
        <v>34</v>
      </c>
    </row>
    <row r="231" spans="1:92" x14ac:dyDescent="0.2">
      <c r="A231">
        <v>4210</v>
      </c>
      <c r="B231">
        <v>49700</v>
      </c>
      <c r="C231" t="s">
        <v>743</v>
      </c>
      <c r="D231" t="s">
        <v>174</v>
      </c>
      <c r="E231">
        <v>2017</v>
      </c>
      <c r="F231">
        <v>948424</v>
      </c>
      <c r="G231">
        <v>886314</v>
      </c>
      <c r="H231">
        <v>1141775</v>
      </c>
      <c r="I231">
        <v>1.2038655709999999</v>
      </c>
      <c r="J231">
        <v>2006</v>
      </c>
      <c r="K231">
        <v>2018</v>
      </c>
      <c r="L231">
        <v>1.2038655709999999</v>
      </c>
      <c r="Q231">
        <v>173679</v>
      </c>
      <c r="R231">
        <v>109088</v>
      </c>
      <c r="S231">
        <v>30007</v>
      </c>
      <c r="T231">
        <v>2922</v>
      </c>
      <c r="U231">
        <v>27237</v>
      </c>
      <c r="V231">
        <v>27716</v>
      </c>
      <c r="W231">
        <v>31751</v>
      </c>
      <c r="X231">
        <v>35350</v>
      </c>
      <c r="Y231">
        <v>170366</v>
      </c>
      <c r="Z231">
        <v>12.6</v>
      </c>
      <c r="AA231">
        <v>10.1</v>
      </c>
      <c r="AB231">
        <v>77.2</v>
      </c>
      <c r="AC231">
        <v>26.6</v>
      </c>
      <c r="AD231">
        <v>60.1</v>
      </c>
      <c r="AE231">
        <v>13.3</v>
      </c>
      <c r="AF231">
        <v>58173</v>
      </c>
      <c r="AG231">
        <v>4464</v>
      </c>
      <c r="AH231">
        <v>16032</v>
      </c>
      <c r="AI231">
        <v>21443</v>
      </c>
      <c r="AJ231">
        <v>10366</v>
      </c>
      <c r="AK231">
        <v>5868</v>
      </c>
      <c r="AL231">
        <v>7.67</v>
      </c>
      <c r="AM231">
        <v>58727</v>
      </c>
      <c r="AN231">
        <v>71091</v>
      </c>
      <c r="AO231">
        <v>28.9</v>
      </c>
      <c r="AP231">
        <v>48.1</v>
      </c>
      <c r="AQ231">
        <v>23</v>
      </c>
      <c r="AR231">
        <v>6059.67</v>
      </c>
      <c r="AS231">
        <v>68225.25</v>
      </c>
      <c r="AT231">
        <v>74284.92</v>
      </c>
      <c r="AU231">
        <v>8.17</v>
      </c>
      <c r="AV231">
        <v>91.83</v>
      </c>
      <c r="AW231">
        <v>2.95</v>
      </c>
      <c r="AX231">
        <v>1926.4</v>
      </c>
      <c r="AY231">
        <v>16095</v>
      </c>
      <c r="AZ231">
        <v>15.5</v>
      </c>
      <c r="BA231">
        <v>1.02</v>
      </c>
      <c r="BB231">
        <v>2016</v>
      </c>
      <c r="BC231" t="s">
        <v>205</v>
      </c>
      <c r="BD231">
        <v>1</v>
      </c>
      <c r="BE231">
        <v>1</v>
      </c>
      <c r="BF231">
        <v>3493831.5</v>
      </c>
      <c r="BG231">
        <v>27781.74</v>
      </c>
      <c r="BH231">
        <v>28270.32</v>
      </c>
      <c r="BI231">
        <v>32386.02</v>
      </c>
      <c r="BJ231">
        <v>59901.54</v>
      </c>
      <c r="BK231">
        <v>72512.820000000007</v>
      </c>
      <c r="BL231">
        <v>3.0089999999999999</v>
      </c>
      <c r="BM231">
        <v>0</v>
      </c>
      <c r="BN231">
        <v>0</v>
      </c>
      <c r="BO231">
        <v>0</v>
      </c>
      <c r="BR231">
        <v>0</v>
      </c>
      <c r="BT231">
        <v>0</v>
      </c>
      <c r="BU231">
        <v>0</v>
      </c>
      <c r="BV231">
        <v>0</v>
      </c>
      <c r="BW231">
        <v>7</v>
      </c>
      <c r="BX231">
        <v>3</v>
      </c>
      <c r="BY231" t="s">
        <v>229</v>
      </c>
      <c r="BZ231">
        <v>31</v>
      </c>
      <c r="CB231">
        <v>70767</v>
      </c>
      <c r="CC231">
        <v>80.3</v>
      </c>
      <c r="CD231">
        <v>10.8</v>
      </c>
      <c r="CE231">
        <v>1.3</v>
      </c>
      <c r="CF231">
        <v>1</v>
      </c>
      <c r="CG231">
        <v>0.4</v>
      </c>
      <c r="CH231">
        <v>1.5</v>
      </c>
      <c r="CI231">
        <v>4.8</v>
      </c>
      <c r="CK231">
        <v>1.227942882</v>
      </c>
      <c r="CL231">
        <v>2261.0345729999999</v>
      </c>
      <c r="CM231" t="s">
        <v>177</v>
      </c>
      <c r="CN231">
        <v>31</v>
      </c>
    </row>
    <row r="232" spans="1:92" x14ac:dyDescent="0.2">
      <c r="A232">
        <v>4225</v>
      </c>
      <c r="B232">
        <v>49740</v>
      </c>
      <c r="C232" t="s">
        <v>744</v>
      </c>
      <c r="D232" t="s">
        <v>174</v>
      </c>
      <c r="E232">
        <v>2017</v>
      </c>
      <c r="F232">
        <v>417674.76750000002</v>
      </c>
      <c r="G232">
        <v>835759.4375</v>
      </c>
      <c r="H232">
        <v>414988.07</v>
      </c>
      <c r="I232">
        <v>0.99356748900000003</v>
      </c>
      <c r="J232">
        <v>2002</v>
      </c>
      <c r="K232">
        <v>2018</v>
      </c>
      <c r="L232">
        <v>0.99356748900000003</v>
      </c>
      <c r="Q232">
        <v>207534</v>
      </c>
      <c r="R232">
        <v>78364</v>
      </c>
      <c r="S232">
        <v>69005</v>
      </c>
      <c r="T232">
        <v>3066</v>
      </c>
      <c r="U232">
        <v>23290</v>
      </c>
      <c r="V232">
        <v>23131</v>
      </c>
      <c r="W232">
        <v>26780</v>
      </c>
      <c r="X232">
        <v>14150</v>
      </c>
      <c r="Y232">
        <v>202343</v>
      </c>
      <c r="Z232">
        <v>18.3</v>
      </c>
      <c r="AA232">
        <v>12.2</v>
      </c>
      <c r="AB232">
        <v>69.5</v>
      </c>
      <c r="AC232">
        <v>25.3</v>
      </c>
      <c r="AD232">
        <v>56.6</v>
      </c>
      <c r="AE232">
        <v>18.100000000000001</v>
      </c>
      <c r="AF232">
        <v>74620</v>
      </c>
      <c r="AG232">
        <v>3785</v>
      </c>
      <c r="AH232">
        <v>26320</v>
      </c>
      <c r="AI232">
        <v>27297</v>
      </c>
      <c r="AJ232">
        <v>12090</v>
      </c>
      <c r="AK232">
        <v>5128</v>
      </c>
      <c r="AL232">
        <v>5.07</v>
      </c>
      <c r="AM232">
        <v>46798</v>
      </c>
      <c r="AN232">
        <v>60110</v>
      </c>
      <c r="AO232">
        <v>38.6</v>
      </c>
      <c r="AP232">
        <v>45.6</v>
      </c>
      <c r="AQ232">
        <v>15.8</v>
      </c>
      <c r="AR232">
        <v>16225.08</v>
      </c>
      <c r="AS232">
        <v>78941.5</v>
      </c>
      <c r="AT232">
        <v>95166.58</v>
      </c>
      <c r="AU232">
        <v>17.010000000000002</v>
      </c>
      <c r="AV232">
        <v>82.99</v>
      </c>
      <c r="AW232">
        <v>2.95</v>
      </c>
      <c r="AX232">
        <v>4499.2</v>
      </c>
      <c r="AY232">
        <v>37001</v>
      </c>
      <c r="AZ232">
        <v>22.43</v>
      </c>
      <c r="BA232">
        <v>1.02</v>
      </c>
      <c r="BB232">
        <v>2016</v>
      </c>
      <c r="BC232" t="s">
        <v>205</v>
      </c>
      <c r="BD232">
        <v>1</v>
      </c>
      <c r="BE232">
        <v>1</v>
      </c>
      <c r="BF232">
        <v>1269863.4939999999</v>
      </c>
      <c r="BG232">
        <v>23755.8</v>
      </c>
      <c r="BH232">
        <v>23593.62</v>
      </c>
      <c r="BI232">
        <v>27315.599999999999</v>
      </c>
      <c r="BJ232">
        <v>47733.96</v>
      </c>
      <c r="BK232">
        <v>61312.2</v>
      </c>
      <c r="BL232">
        <v>3.0089999999999999</v>
      </c>
      <c r="BM232">
        <v>0</v>
      </c>
      <c r="BN232">
        <v>0</v>
      </c>
      <c r="BO232">
        <v>0</v>
      </c>
      <c r="BT232">
        <v>0</v>
      </c>
      <c r="BU232">
        <v>0</v>
      </c>
      <c r="BV232">
        <v>0</v>
      </c>
      <c r="BW232">
        <v>2</v>
      </c>
      <c r="BX232">
        <v>2</v>
      </c>
      <c r="BY232" t="s">
        <v>187</v>
      </c>
      <c r="BZ232">
        <v>32</v>
      </c>
      <c r="CB232">
        <v>81036</v>
      </c>
      <c r="CC232">
        <v>83.8</v>
      </c>
      <c r="CD232">
        <v>9</v>
      </c>
      <c r="CE232">
        <v>1.9</v>
      </c>
      <c r="CF232">
        <v>1.3</v>
      </c>
      <c r="CG232">
        <v>0.3</v>
      </c>
      <c r="CH232">
        <v>0.8</v>
      </c>
      <c r="CI232">
        <v>2.8</v>
      </c>
      <c r="CK232">
        <v>1.013438839</v>
      </c>
      <c r="CL232">
        <v>2884.6313019999998</v>
      </c>
      <c r="CM232" t="s">
        <v>177</v>
      </c>
      <c r="CN232">
        <v>32</v>
      </c>
    </row>
  </sheetData>
  <sortState xmlns:xlrd2="http://schemas.microsoft.com/office/spreadsheetml/2017/richdata2" ref="A2:CN231">
    <sortCondition ref="C2:C2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15"/>
  <sheetViews>
    <sheetView topLeftCell="L23" workbookViewId="0">
      <selection activeCell="AG56" sqref="AG56"/>
    </sheetView>
  </sheetViews>
  <sheetFormatPr baseColWidth="10" defaultColWidth="39.5" defaultRowHeight="15" x14ac:dyDescent="0.2"/>
  <cols>
    <col min="2" max="17" width="10" customWidth="1"/>
    <col min="18" max="18" width="30.6640625" style="2" bestFit="1" customWidth="1"/>
    <col min="19" max="24" width="10" customWidth="1"/>
    <col min="26" max="26" width="11.5" customWidth="1"/>
    <col min="27" max="27" width="10.33203125" customWidth="1"/>
    <col min="28" max="28" width="16.5" customWidth="1"/>
    <col min="29" max="29" width="24.33203125" customWidth="1"/>
    <col min="30" max="31" width="13.1640625" customWidth="1"/>
    <col min="32" max="32" width="16.33203125" customWidth="1"/>
    <col min="33" max="33" width="14.5" customWidth="1"/>
    <col min="34" max="34" width="15.33203125" customWidth="1"/>
    <col min="35" max="35" width="16.33203125" bestFit="1" customWidth="1"/>
    <col min="36" max="36" width="14.5" customWidth="1"/>
    <col min="37" max="37" width="18.33203125" style="1" customWidth="1"/>
    <col min="38" max="38" width="15.33203125" customWidth="1"/>
    <col min="39" max="39" width="26.6640625" customWidth="1"/>
  </cols>
  <sheetData>
    <row r="1" spans="1:39" x14ac:dyDescent="0.2">
      <c r="A1" t="s">
        <v>0</v>
      </c>
      <c r="B1" t="s">
        <v>1</v>
      </c>
      <c r="Y1" t="s">
        <v>0</v>
      </c>
    </row>
    <row r="2" spans="1:39" x14ac:dyDescent="0.2">
      <c r="B2" t="s">
        <v>2</v>
      </c>
      <c r="W2" t="s">
        <v>3</v>
      </c>
      <c r="Y2" t="s">
        <v>748</v>
      </c>
    </row>
    <row r="3" spans="1:39" ht="80" x14ac:dyDescent="0.2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0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/>
      <c r="Z3" t="s">
        <v>750</v>
      </c>
      <c r="AB3" t="s">
        <v>749</v>
      </c>
      <c r="AC3" t="s">
        <v>170</v>
      </c>
      <c r="AD3" t="s">
        <v>756</v>
      </c>
      <c r="AE3" t="s">
        <v>755</v>
      </c>
      <c r="AF3" t="s">
        <v>753</v>
      </c>
      <c r="AG3" s="4" t="s">
        <v>751</v>
      </c>
      <c r="AH3" s="3" t="s">
        <v>766</v>
      </c>
      <c r="AI3" s="3" t="s">
        <v>764</v>
      </c>
      <c r="AJ3" s="4" t="s">
        <v>752</v>
      </c>
      <c r="AK3" s="5" t="s">
        <v>81</v>
      </c>
      <c r="AL3" s="3" t="s">
        <v>767</v>
      </c>
      <c r="AM3" s="3" t="s">
        <v>765</v>
      </c>
    </row>
    <row r="4" spans="1:39" x14ac:dyDescent="0.2">
      <c r="A4" t="s">
        <v>25</v>
      </c>
      <c r="B4">
        <v>551</v>
      </c>
      <c r="C4">
        <v>24</v>
      </c>
      <c r="D4">
        <v>2941</v>
      </c>
      <c r="E4">
        <v>1557</v>
      </c>
      <c r="F4">
        <v>377</v>
      </c>
      <c r="G4">
        <v>467</v>
      </c>
      <c r="H4">
        <v>19</v>
      </c>
      <c r="I4">
        <v>12</v>
      </c>
      <c r="J4">
        <v>1</v>
      </c>
      <c r="K4">
        <v>205</v>
      </c>
      <c r="L4">
        <v>82</v>
      </c>
      <c r="M4">
        <v>10</v>
      </c>
      <c r="N4">
        <v>13</v>
      </c>
      <c r="O4">
        <v>0</v>
      </c>
      <c r="P4">
        <v>11</v>
      </c>
      <c r="Q4">
        <v>41</v>
      </c>
      <c r="R4" s="2">
        <v>41</v>
      </c>
      <c r="S4">
        <v>19</v>
      </c>
      <c r="T4">
        <v>16</v>
      </c>
      <c r="U4" t="s">
        <v>26</v>
      </c>
      <c r="V4">
        <v>21</v>
      </c>
      <c r="W4">
        <v>6406</v>
      </c>
      <c r="Y4" t="s">
        <v>25</v>
      </c>
      <c r="Z4" t="s">
        <v>209</v>
      </c>
      <c r="AB4" s="7">
        <f>VLOOKUP(Z4,'Population Data'!C:Q,15,FALSE)</f>
        <v>5882450</v>
      </c>
      <c r="AC4" s="7">
        <f>VLOOKUP(Z4,'Population Data'!C:CN,88,FALSE)</f>
        <v>2370.6683189999999</v>
      </c>
      <c r="AD4" s="7">
        <f>VLOOKUP(Z4,'Population Data'!C:CN,90,FALSE)</f>
        <v>14</v>
      </c>
      <c r="AE4" s="7">
        <f t="shared" ref="AE4:AE35" si="0">FLOOR(AD4/10,1)</f>
        <v>1</v>
      </c>
      <c r="AF4" s="7">
        <f t="shared" ref="AF4:AF35" si="1">VLOOKUP($Y4,$A$62:$R$114,18,FALSE)</f>
        <v>112</v>
      </c>
      <c r="AG4" s="7">
        <f>VLOOKUP($Y4,$A4:$R$57,18,FALSE)*1000000</f>
        <v>41000000</v>
      </c>
      <c r="AH4" s="7">
        <f t="shared" ref="AH4:AH35" si="2">SUM(L4,P4:Q4)*1000000</f>
        <v>134000000</v>
      </c>
      <c r="AI4" s="7">
        <f>W4*1000000</f>
        <v>6406000000</v>
      </c>
      <c r="AJ4" s="7">
        <f t="shared" ref="AJ4:AJ17" si="3">AG4/AB4</f>
        <v>6.9698849968975516</v>
      </c>
      <c r="AK4" s="1">
        <f>VLOOKUP($Y4,$A4:$R$57,18,FALSE)/VLOOKUP($Y4,$A4:$W$57,23,FALSE)</f>
        <v>6.4002497658445208E-3</v>
      </c>
      <c r="AL4" s="1">
        <f t="shared" ref="AL4:AL35" si="4">AH4/W4/1000000</f>
        <v>2.09178894786138E-2</v>
      </c>
      <c r="AM4" s="6">
        <f t="shared" ref="AM4:AM35" si="5">AG4/AH4</f>
        <v>0.30597014925373134</v>
      </c>
    </row>
    <row r="5" spans="1:39" x14ac:dyDescent="0.2">
      <c r="A5" t="s">
        <v>27</v>
      </c>
      <c r="B5">
        <v>241</v>
      </c>
      <c r="C5">
        <v>35</v>
      </c>
      <c r="D5">
        <v>1286</v>
      </c>
      <c r="E5">
        <v>617</v>
      </c>
      <c r="F5">
        <v>141</v>
      </c>
      <c r="G5">
        <v>271</v>
      </c>
      <c r="H5">
        <v>2</v>
      </c>
      <c r="I5">
        <v>14</v>
      </c>
      <c r="J5">
        <v>1</v>
      </c>
      <c r="K5">
        <v>57</v>
      </c>
      <c r="L5">
        <v>32</v>
      </c>
      <c r="M5">
        <v>3</v>
      </c>
      <c r="N5">
        <v>7</v>
      </c>
      <c r="O5" t="s">
        <v>26</v>
      </c>
      <c r="P5">
        <v>0</v>
      </c>
      <c r="Q5">
        <v>1</v>
      </c>
      <c r="R5" s="2">
        <v>8</v>
      </c>
      <c r="S5">
        <v>14</v>
      </c>
      <c r="T5">
        <v>5</v>
      </c>
      <c r="U5">
        <v>0</v>
      </c>
      <c r="V5">
        <v>10</v>
      </c>
      <c r="W5">
        <v>2746</v>
      </c>
      <c r="Y5" t="s">
        <v>27</v>
      </c>
      <c r="Z5" t="s">
        <v>215</v>
      </c>
      <c r="AB5" s="7">
        <f>VLOOKUP(Z5,'Population Data'!C:Q,15,FALSE)</f>
        <v>2115827</v>
      </c>
      <c r="AC5" s="7">
        <f>VLOOKUP(Z5,'Population Data'!C:CN,88,FALSE)</f>
        <v>3392.043647</v>
      </c>
      <c r="AD5" s="7">
        <f>VLOOKUP(Z5,'Population Data'!C:CN,90,FALSE)</f>
        <v>23</v>
      </c>
      <c r="AE5" s="7">
        <f t="shared" si="0"/>
        <v>2</v>
      </c>
      <c r="AF5" s="7">
        <f t="shared" si="1"/>
        <v>47</v>
      </c>
      <c r="AG5" s="7">
        <f>VLOOKUP($Y5,$A5:$R$57,18,FALSE)*1000000</f>
        <v>8000000</v>
      </c>
      <c r="AH5" s="7">
        <f t="shared" si="2"/>
        <v>33000000</v>
      </c>
      <c r="AI5" s="7">
        <f t="shared" ref="AI5:AI56" si="6">W5*1000000</f>
        <v>2746000000</v>
      </c>
      <c r="AJ5" s="7">
        <f t="shared" si="3"/>
        <v>3.7810274658561402</v>
      </c>
      <c r="AK5" s="1">
        <f>VLOOKUP($Y5,$A5:$R$57,18,FALSE)/VLOOKUP($Y5,$A5:$W$57,23,FALSE)</f>
        <v>2.9133284777858705E-3</v>
      </c>
      <c r="AL5" s="1">
        <f t="shared" si="4"/>
        <v>1.2017479970866716E-2</v>
      </c>
      <c r="AM5" s="6">
        <f t="shared" si="5"/>
        <v>0.24242424242424243</v>
      </c>
    </row>
    <row r="6" spans="1:39" x14ac:dyDescent="0.2">
      <c r="A6" t="s">
        <v>28</v>
      </c>
      <c r="B6">
        <v>312</v>
      </c>
      <c r="C6">
        <v>25</v>
      </c>
      <c r="D6">
        <v>1329</v>
      </c>
      <c r="E6">
        <v>781</v>
      </c>
      <c r="F6">
        <v>185</v>
      </c>
      <c r="G6">
        <v>235</v>
      </c>
      <c r="H6" t="s">
        <v>26</v>
      </c>
      <c r="I6">
        <v>5</v>
      </c>
      <c r="J6" t="s">
        <v>26</v>
      </c>
      <c r="K6">
        <v>90</v>
      </c>
      <c r="L6">
        <v>115</v>
      </c>
      <c r="M6">
        <v>11</v>
      </c>
      <c r="N6">
        <v>7</v>
      </c>
      <c r="O6" t="s">
        <v>26</v>
      </c>
      <c r="P6">
        <v>1</v>
      </c>
      <c r="Q6">
        <v>3</v>
      </c>
      <c r="R6" s="2">
        <v>17</v>
      </c>
      <c r="S6" t="s">
        <v>26</v>
      </c>
      <c r="T6">
        <v>4</v>
      </c>
      <c r="U6">
        <v>2</v>
      </c>
      <c r="V6">
        <v>40</v>
      </c>
      <c r="W6">
        <v>3161</v>
      </c>
      <c r="Y6" t="s">
        <v>28</v>
      </c>
      <c r="Z6" t="s">
        <v>221</v>
      </c>
      <c r="AB6" s="7">
        <f>VLOOKUP(Z6,'Population Data'!C:Q,15,FALSE)</f>
        <v>2808175</v>
      </c>
      <c r="AC6" s="7">
        <f>VLOOKUP(Z6,'Population Data'!C:CN,88,FALSE)</f>
        <v>5389.3590219999996</v>
      </c>
      <c r="AD6" s="7">
        <f>VLOOKUP(Z6,'Population Data'!C:CN,90,FALSE)</f>
        <v>14</v>
      </c>
      <c r="AE6" s="7">
        <f t="shared" si="0"/>
        <v>1</v>
      </c>
      <c r="AF6" s="7">
        <f t="shared" si="1"/>
        <v>12</v>
      </c>
      <c r="AG6" s="7">
        <f>VLOOKUP($Y6,$A6:$R$57,18,FALSE)*1000000</f>
        <v>17000000</v>
      </c>
      <c r="AH6" s="7">
        <f t="shared" si="2"/>
        <v>119000000</v>
      </c>
      <c r="AI6" s="7">
        <f t="shared" si="6"/>
        <v>3161000000</v>
      </c>
      <c r="AJ6" s="7">
        <f t="shared" si="3"/>
        <v>6.0537537724678838</v>
      </c>
      <c r="AK6" s="1">
        <f>VLOOKUP($Y6,$A6:$R$57,18,FALSE)/VLOOKUP($Y6,$A6:$W$57,23,FALSE)</f>
        <v>5.3780449224928818E-3</v>
      </c>
      <c r="AL6" s="1">
        <f t="shared" si="4"/>
        <v>3.7646314457450168E-2</v>
      </c>
      <c r="AM6" s="6">
        <f t="shared" si="5"/>
        <v>0.14285714285714285</v>
      </c>
    </row>
    <row r="7" spans="1:39" x14ac:dyDescent="0.2">
      <c r="A7" t="s">
        <v>29</v>
      </c>
      <c r="B7">
        <v>33</v>
      </c>
      <c r="C7" t="s">
        <v>26</v>
      </c>
      <c r="D7">
        <v>860</v>
      </c>
      <c r="E7">
        <v>389</v>
      </c>
      <c r="F7">
        <v>127</v>
      </c>
      <c r="G7">
        <v>79</v>
      </c>
      <c r="H7" t="s">
        <v>26</v>
      </c>
      <c r="I7" t="s">
        <v>26</v>
      </c>
      <c r="J7" t="s">
        <v>26</v>
      </c>
      <c r="K7">
        <v>53</v>
      </c>
      <c r="L7">
        <v>7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s="2">
        <v>4</v>
      </c>
      <c r="S7">
        <v>4</v>
      </c>
      <c r="T7" t="s">
        <v>26</v>
      </c>
      <c r="U7" t="s">
        <v>26</v>
      </c>
      <c r="V7">
        <v>8</v>
      </c>
      <c r="W7">
        <v>1564</v>
      </c>
      <c r="Y7" t="s">
        <v>29</v>
      </c>
      <c r="Z7" t="s">
        <v>238</v>
      </c>
      <c r="AB7" s="7">
        <f>VLOOKUP(Z7,'Population Data'!C:Q,15,FALSE)</f>
        <v>1149807</v>
      </c>
      <c r="AC7" s="7">
        <f>VLOOKUP(Z7,'Population Data'!C:CN,88,FALSE)</f>
        <v>1392.345014</v>
      </c>
      <c r="AD7" s="7">
        <f>VLOOKUP(Z7,'Population Data'!C:CN,90,FALSE)</f>
        <v>24</v>
      </c>
      <c r="AE7" s="7">
        <f t="shared" si="0"/>
        <v>2</v>
      </c>
      <c r="AF7" s="7">
        <f t="shared" si="1"/>
        <v>2</v>
      </c>
      <c r="AG7" s="7">
        <f>VLOOKUP($Y7,$A7:$R$57,18,FALSE)*1000000</f>
        <v>4000000</v>
      </c>
      <c r="AH7" s="7">
        <f t="shared" si="2"/>
        <v>7000000</v>
      </c>
      <c r="AI7" s="7">
        <f t="shared" si="6"/>
        <v>1564000000</v>
      </c>
      <c r="AJ7" s="7">
        <f t="shared" si="3"/>
        <v>3.4788447104601032</v>
      </c>
      <c r="AK7" s="1">
        <f>VLOOKUP($Y7,$A7:$R$57,18,FALSE)/VLOOKUP($Y7,$A7:$W$57,23,FALSE)</f>
        <v>2.5575447570332483E-3</v>
      </c>
      <c r="AL7" s="1">
        <f t="shared" si="4"/>
        <v>4.475703324808184E-3</v>
      </c>
      <c r="AM7" s="6">
        <f t="shared" si="5"/>
        <v>0.5714285714285714</v>
      </c>
    </row>
    <row r="8" spans="1:39" x14ac:dyDescent="0.2">
      <c r="A8" t="s">
        <v>30</v>
      </c>
      <c r="B8">
        <v>1153</v>
      </c>
      <c r="C8">
        <v>92</v>
      </c>
      <c r="D8">
        <v>2347</v>
      </c>
      <c r="E8">
        <v>1350</v>
      </c>
      <c r="F8">
        <v>355</v>
      </c>
      <c r="G8">
        <v>220</v>
      </c>
      <c r="H8" t="s">
        <v>26</v>
      </c>
      <c r="I8">
        <v>2</v>
      </c>
      <c r="J8" t="s">
        <v>26</v>
      </c>
      <c r="K8">
        <v>187</v>
      </c>
      <c r="L8">
        <v>108</v>
      </c>
      <c r="M8">
        <v>25</v>
      </c>
      <c r="N8">
        <v>28</v>
      </c>
      <c r="O8" t="s">
        <v>26</v>
      </c>
      <c r="P8">
        <v>45</v>
      </c>
      <c r="Q8">
        <v>251</v>
      </c>
      <c r="R8" s="2">
        <v>44</v>
      </c>
      <c r="S8">
        <v>7</v>
      </c>
      <c r="T8">
        <v>16</v>
      </c>
      <c r="U8">
        <v>11</v>
      </c>
      <c r="V8">
        <v>26</v>
      </c>
      <c r="W8">
        <v>6265</v>
      </c>
      <c r="Y8" t="s">
        <v>30</v>
      </c>
      <c r="Z8" t="s">
        <v>252</v>
      </c>
      <c r="AB8" s="7">
        <f>VLOOKUP(Z8,'Population Data'!C:Q,15,FALSE)</f>
        <v>4836531</v>
      </c>
      <c r="AC8" s="7">
        <f>VLOOKUP(Z8,'Population Data'!C:CN,88,FALSE)</f>
        <v>8482.4065150000006</v>
      </c>
      <c r="AD8" s="7">
        <f>VLOOKUP(Z8,'Population Data'!C:CN,90,FALSE)</f>
        <v>11</v>
      </c>
      <c r="AE8" s="7">
        <f t="shared" si="0"/>
        <v>1</v>
      </c>
      <c r="AF8" s="7">
        <f t="shared" si="1"/>
        <v>19</v>
      </c>
      <c r="AG8" s="7">
        <f>VLOOKUP($Y8,$A8:$R$57,18,FALSE)*1000000</f>
        <v>44000000</v>
      </c>
      <c r="AH8" s="7">
        <f t="shared" si="2"/>
        <v>404000000</v>
      </c>
      <c r="AI8" s="7">
        <f t="shared" si="6"/>
        <v>6265000000</v>
      </c>
      <c r="AJ8" s="7">
        <f t="shared" si="3"/>
        <v>9.0974295419588955</v>
      </c>
      <c r="AK8" s="1">
        <f>VLOOKUP($Y8,$A8:$R$57,18,FALSE)/VLOOKUP($Y8,$A8:$W$57,23,FALSE)</f>
        <v>7.0231444533120514E-3</v>
      </c>
      <c r="AL8" s="1">
        <f t="shared" si="4"/>
        <v>6.4485235434956101E-2</v>
      </c>
      <c r="AM8" s="6">
        <f t="shared" si="5"/>
        <v>0.10891089108910891</v>
      </c>
    </row>
    <row r="9" spans="1:39" x14ac:dyDescent="0.2">
      <c r="A9" t="s">
        <v>31</v>
      </c>
      <c r="B9">
        <v>150</v>
      </c>
      <c r="C9">
        <v>12</v>
      </c>
      <c r="D9">
        <v>475</v>
      </c>
      <c r="E9">
        <v>313</v>
      </c>
      <c r="F9">
        <v>102</v>
      </c>
      <c r="G9">
        <v>106</v>
      </c>
      <c r="H9" t="s">
        <v>26</v>
      </c>
      <c r="I9">
        <v>1</v>
      </c>
      <c r="J9" t="s">
        <v>26</v>
      </c>
      <c r="K9">
        <v>56</v>
      </c>
      <c r="L9">
        <v>37</v>
      </c>
      <c r="M9">
        <v>1</v>
      </c>
      <c r="N9">
        <v>3</v>
      </c>
      <c r="O9" t="s">
        <v>26</v>
      </c>
      <c r="P9" t="s">
        <v>26</v>
      </c>
      <c r="Q9">
        <v>3</v>
      </c>
      <c r="R9" s="2">
        <v>8</v>
      </c>
      <c r="S9">
        <v>1</v>
      </c>
      <c r="T9">
        <v>1</v>
      </c>
      <c r="U9">
        <v>0</v>
      </c>
      <c r="V9">
        <v>6</v>
      </c>
      <c r="W9">
        <v>1275</v>
      </c>
      <c r="Y9" t="s">
        <v>31</v>
      </c>
      <c r="Z9" t="s">
        <v>263</v>
      </c>
      <c r="AB9" s="7">
        <f>VLOOKUP(Z9,'Population Data'!C:Q,15,FALSE)</f>
        <v>1136856</v>
      </c>
      <c r="AC9" s="7">
        <f>VLOOKUP(Z9,'Population Data'!C:CN,88,FALSE)</f>
        <v>4105.4751189999997</v>
      </c>
      <c r="AD9" s="7">
        <f>VLOOKUP(Z9,'Population Data'!C:CN,90,FALSE)</f>
        <v>21</v>
      </c>
      <c r="AE9" s="7">
        <f t="shared" si="0"/>
        <v>2</v>
      </c>
      <c r="AF9" s="7">
        <f t="shared" si="1"/>
        <v>24</v>
      </c>
      <c r="AG9" s="7">
        <f>VLOOKUP($Y9,$A9:$R$57,18,FALSE)*1000000</f>
        <v>8000000</v>
      </c>
      <c r="AH9" s="7">
        <f t="shared" si="2"/>
        <v>40000000</v>
      </c>
      <c r="AI9" s="7">
        <f t="shared" si="6"/>
        <v>1275000000</v>
      </c>
      <c r="AJ9" s="7">
        <f t="shared" si="3"/>
        <v>7.0369510298577831</v>
      </c>
      <c r="AK9" s="1">
        <f>VLOOKUP($Y9,$A9:$R$57,18,FALSE)/VLOOKUP($Y9,$A9:$W$57,23,FALSE)</f>
        <v>6.2745098039215684E-3</v>
      </c>
      <c r="AL9" s="1">
        <f t="shared" si="4"/>
        <v>3.1372549019607843E-2</v>
      </c>
      <c r="AM9" s="6">
        <f t="shared" si="5"/>
        <v>0.2</v>
      </c>
    </row>
    <row r="10" spans="1:39" x14ac:dyDescent="0.2">
      <c r="A10" t="s">
        <v>32</v>
      </c>
      <c r="B10">
        <v>210</v>
      </c>
      <c r="C10">
        <v>13</v>
      </c>
      <c r="D10">
        <v>1125</v>
      </c>
      <c r="E10">
        <v>712</v>
      </c>
      <c r="F10">
        <v>133</v>
      </c>
      <c r="G10">
        <v>261</v>
      </c>
      <c r="H10">
        <v>0</v>
      </c>
      <c r="I10">
        <v>7</v>
      </c>
      <c r="J10">
        <v>2</v>
      </c>
      <c r="K10">
        <v>48</v>
      </c>
      <c r="L10">
        <v>18</v>
      </c>
      <c r="M10">
        <v>2</v>
      </c>
      <c r="N10">
        <v>10</v>
      </c>
      <c r="O10" t="s">
        <v>26</v>
      </c>
      <c r="P10" t="s">
        <v>26</v>
      </c>
      <c r="Q10">
        <v>9</v>
      </c>
      <c r="R10" s="2">
        <v>12</v>
      </c>
      <c r="S10">
        <v>8</v>
      </c>
      <c r="T10">
        <v>4</v>
      </c>
      <c r="U10" t="s">
        <v>26</v>
      </c>
      <c r="V10">
        <v>6</v>
      </c>
      <c r="W10">
        <v>2580</v>
      </c>
      <c r="Y10" t="s">
        <v>32</v>
      </c>
      <c r="Z10" t="s">
        <v>284</v>
      </c>
      <c r="AB10" s="7">
        <f>VLOOKUP(Z10,'Population Data'!C:Q,15,FALSE)</f>
        <v>2525305</v>
      </c>
      <c r="AC10" s="7">
        <f>VLOOKUP(Z10,'Population Data'!C:CN,88,FALSE)</f>
        <v>1785.084625</v>
      </c>
      <c r="AD10" s="7">
        <f>VLOOKUP(Z10,'Population Data'!C:CN,90,FALSE)</f>
        <v>24</v>
      </c>
      <c r="AE10" s="7">
        <f t="shared" si="0"/>
        <v>2</v>
      </c>
      <c r="AF10" s="7">
        <f t="shared" si="1"/>
        <v>23</v>
      </c>
      <c r="AG10" s="7">
        <f>VLOOKUP($Y10,$A10:$R$57,18,FALSE)*1000000</f>
        <v>12000000</v>
      </c>
      <c r="AH10" s="7">
        <f t="shared" si="2"/>
        <v>27000000</v>
      </c>
      <c r="AI10" s="7">
        <f t="shared" si="6"/>
        <v>2580000000</v>
      </c>
      <c r="AJ10" s="7">
        <f t="shared" si="3"/>
        <v>4.7519012554919104</v>
      </c>
      <c r="AK10" s="1">
        <f>VLOOKUP($Y10,$A10:$R$57,18,FALSE)/VLOOKUP($Y10,$A10:$W$57,23,FALSE)</f>
        <v>4.6511627906976744E-3</v>
      </c>
      <c r="AL10" s="1">
        <f t="shared" si="4"/>
        <v>1.0465116279069767E-2</v>
      </c>
      <c r="AM10" s="6">
        <f t="shared" si="5"/>
        <v>0.44444444444444442</v>
      </c>
    </row>
    <row r="11" spans="1:39" x14ac:dyDescent="0.2">
      <c r="A11" t="s">
        <v>33</v>
      </c>
      <c r="B11">
        <v>1751</v>
      </c>
      <c r="C11">
        <v>96</v>
      </c>
      <c r="D11">
        <v>4176</v>
      </c>
      <c r="E11">
        <v>2229</v>
      </c>
      <c r="F11">
        <v>1051</v>
      </c>
      <c r="G11">
        <v>497</v>
      </c>
      <c r="H11" t="s">
        <v>26</v>
      </c>
      <c r="I11">
        <v>62</v>
      </c>
      <c r="J11">
        <v>22</v>
      </c>
      <c r="K11">
        <v>175</v>
      </c>
      <c r="L11">
        <v>297</v>
      </c>
      <c r="M11">
        <v>1</v>
      </c>
      <c r="N11">
        <v>46</v>
      </c>
      <c r="O11" t="s">
        <v>26</v>
      </c>
      <c r="P11">
        <v>148</v>
      </c>
      <c r="Q11">
        <v>336</v>
      </c>
      <c r="R11" s="2">
        <v>108</v>
      </c>
      <c r="S11" t="s">
        <v>26</v>
      </c>
      <c r="T11">
        <v>28</v>
      </c>
      <c r="U11" t="s">
        <v>26</v>
      </c>
      <c r="V11">
        <v>54</v>
      </c>
      <c r="W11">
        <v>11078</v>
      </c>
      <c r="Y11" t="s">
        <v>33</v>
      </c>
      <c r="Z11" t="s">
        <v>290</v>
      </c>
      <c r="AB11" s="7">
        <f>VLOOKUP(Z11,'Population Data'!C:Q,15,FALSE)</f>
        <v>9533895</v>
      </c>
      <c r="AC11" s="7">
        <f>VLOOKUP(Z11,'Population Data'!C:CN,88,FALSE)</f>
        <v>8690.7262709999995</v>
      </c>
      <c r="AD11" s="7">
        <f>VLOOKUP(Z11,'Population Data'!C:CN,90,FALSE)</f>
        <v>11</v>
      </c>
      <c r="AE11" s="7">
        <f t="shared" si="0"/>
        <v>1</v>
      </c>
      <c r="AF11" s="7">
        <f t="shared" si="1"/>
        <v>48</v>
      </c>
      <c r="AG11" s="7">
        <f>VLOOKUP($Y11,$A11:$R$57,18,FALSE)*1000000</f>
        <v>108000000</v>
      </c>
      <c r="AH11" s="7">
        <f t="shared" si="2"/>
        <v>781000000</v>
      </c>
      <c r="AI11" s="7">
        <f t="shared" si="6"/>
        <v>11078000000</v>
      </c>
      <c r="AJ11" s="7">
        <f t="shared" si="3"/>
        <v>11.328003927041362</v>
      </c>
      <c r="AK11" s="1">
        <f>VLOOKUP($Y11,$A11:$R$57,18,FALSE)/VLOOKUP($Y11,$A11:$W$57,23,FALSE)</f>
        <v>9.7490521754829383E-3</v>
      </c>
      <c r="AL11" s="1">
        <f t="shared" si="4"/>
        <v>7.0500090269001628E-2</v>
      </c>
      <c r="AM11" s="6">
        <f t="shared" si="5"/>
        <v>0.1382842509603073</v>
      </c>
    </row>
    <row r="12" spans="1:39" x14ac:dyDescent="0.2">
      <c r="A12" t="s">
        <v>34</v>
      </c>
      <c r="B12">
        <v>146</v>
      </c>
      <c r="C12">
        <v>6</v>
      </c>
      <c r="D12">
        <v>1295</v>
      </c>
      <c r="E12">
        <v>572</v>
      </c>
      <c r="F12">
        <v>205</v>
      </c>
      <c r="G12">
        <v>158</v>
      </c>
      <c r="H12" t="s">
        <v>26</v>
      </c>
      <c r="I12" t="s">
        <v>26</v>
      </c>
      <c r="J12" t="s">
        <v>26</v>
      </c>
      <c r="K12">
        <v>34</v>
      </c>
      <c r="L12">
        <v>8</v>
      </c>
      <c r="M12" t="s">
        <v>26</v>
      </c>
      <c r="N12" t="s">
        <v>26</v>
      </c>
      <c r="O12" t="s">
        <v>26</v>
      </c>
      <c r="P12" t="s">
        <v>26</v>
      </c>
      <c r="Q12" t="s">
        <v>26</v>
      </c>
      <c r="R12" s="2">
        <v>44</v>
      </c>
      <c r="S12" t="s">
        <v>26</v>
      </c>
      <c r="T12">
        <v>9</v>
      </c>
      <c r="U12" t="s">
        <v>26</v>
      </c>
      <c r="V12" t="s">
        <v>26</v>
      </c>
      <c r="W12">
        <v>2476</v>
      </c>
      <c r="Y12" t="s">
        <v>34</v>
      </c>
      <c r="Z12" t="s">
        <v>295</v>
      </c>
      <c r="AB12" s="7">
        <f>VLOOKUP(Z12,'Population Data'!C:Q,15,FALSE)</f>
        <v>2180746</v>
      </c>
      <c r="AC12" s="7">
        <f>VLOOKUP(Z12,'Population Data'!C:CN,88,FALSE)</f>
        <v>2561.8803189999999</v>
      </c>
      <c r="AD12" s="7">
        <f>VLOOKUP(Z12,'Population Data'!C:CN,90,FALSE)</f>
        <v>24</v>
      </c>
      <c r="AE12" s="7">
        <f t="shared" si="0"/>
        <v>2</v>
      </c>
      <c r="AF12" s="7">
        <f t="shared" si="1"/>
        <v>14</v>
      </c>
      <c r="AG12" s="7">
        <f>VLOOKUP($Y12,$A12:$R$57,18,FALSE)*1000000</f>
        <v>44000000</v>
      </c>
      <c r="AH12" s="7">
        <f t="shared" si="2"/>
        <v>8000000</v>
      </c>
      <c r="AI12" s="7">
        <f t="shared" si="6"/>
        <v>2476000000</v>
      </c>
      <c r="AJ12" s="7">
        <f t="shared" si="3"/>
        <v>20.176581775227376</v>
      </c>
      <c r="AK12" s="1">
        <f>VLOOKUP($Y12,$A12:$R$57,18,FALSE)/VLOOKUP($Y12,$A12:$W$57,23,FALSE)</f>
        <v>1.7770597738287562E-2</v>
      </c>
      <c r="AL12" s="1">
        <f t="shared" si="4"/>
        <v>3.2310177705977385E-3</v>
      </c>
      <c r="AM12" s="6">
        <f t="shared" si="5"/>
        <v>5.5</v>
      </c>
    </row>
    <row r="13" spans="1:39" x14ac:dyDescent="0.2">
      <c r="A13" t="s">
        <v>35</v>
      </c>
      <c r="B13">
        <v>308</v>
      </c>
      <c r="C13">
        <v>11</v>
      </c>
      <c r="D13">
        <v>1027</v>
      </c>
      <c r="E13">
        <v>693</v>
      </c>
      <c r="F13">
        <v>293</v>
      </c>
      <c r="G13">
        <v>162</v>
      </c>
      <c r="H13" t="s">
        <v>26</v>
      </c>
      <c r="I13" t="s">
        <v>26</v>
      </c>
      <c r="J13" t="s">
        <v>26</v>
      </c>
      <c r="K13">
        <v>109</v>
      </c>
      <c r="L13">
        <v>91</v>
      </c>
      <c r="M13">
        <v>1</v>
      </c>
      <c r="N13" t="s">
        <v>26</v>
      </c>
      <c r="O13" t="s">
        <v>26</v>
      </c>
      <c r="P13">
        <v>2</v>
      </c>
      <c r="Q13">
        <v>2</v>
      </c>
      <c r="R13" s="2">
        <v>0</v>
      </c>
      <c r="S13">
        <v>17</v>
      </c>
      <c r="T13">
        <v>1</v>
      </c>
      <c r="U13" t="s">
        <v>26</v>
      </c>
      <c r="V13">
        <v>8</v>
      </c>
      <c r="W13">
        <v>2726</v>
      </c>
      <c r="Y13" t="s">
        <v>35</v>
      </c>
      <c r="Z13" t="s">
        <v>298</v>
      </c>
      <c r="AB13" s="7">
        <f>VLOOKUP(Z13,'Population Data'!C:Q,15,FALSE)</f>
        <v>2058844</v>
      </c>
      <c r="AC13" s="7">
        <f>VLOOKUP(Z13,'Population Data'!C:CN,88,FALSE)</f>
        <v>3724.7944769999999</v>
      </c>
      <c r="AD13" s="7">
        <f>VLOOKUP(Z13,'Population Data'!C:CN,90,FALSE)</f>
        <v>21</v>
      </c>
      <c r="AE13" s="7">
        <f t="shared" si="0"/>
        <v>2</v>
      </c>
      <c r="AF13" s="7">
        <f t="shared" si="1"/>
        <v>1</v>
      </c>
      <c r="AG13" s="7">
        <f>VLOOKUP($Y13,$A13:$R$57,18,FALSE)*1000000</f>
        <v>0</v>
      </c>
      <c r="AH13" s="7">
        <f t="shared" si="2"/>
        <v>95000000</v>
      </c>
      <c r="AI13" s="7">
        <f t="shared" si="6"/>
        <v>2726000000</v>
      </c>
      <c r="AJ13" s="7">
        <f t="shared" si="3"/>
        <v>0</v>
      </c>
      <c r="AK13" s="1">
        <f>VLOOKUP($Y13,$A13:$R$57,18,FALSE)/VLOOKUP($Y13,$A13:$W$57,23,FALSE)</f>
        <v>0</v>
      </c>
      <c r="AL13" s="1">
        <f t="shared" si="4"/>
        <v>3.4849596478356566E-2</v>
      </c>
      <c r="AM13" s="6">
        <f t="shared" si="5"/>
        <v>0</v>
      </c>
    </row>
    <row r="14" spans="1:39" x14ac:dyDescent="0.2">
      <c r="A14" t="s">
        <v>36</v>
      </c>
      <c r="B14">
        <v>221</v>
      </c>
      <c r="C14">
        <v>25</v>
      </c>
      <c r="D14">
        <v>1723</v>
      </c>
      <c r="E14">
        <v>599</v>
      </c>
      <c r="F14">
        <v>256</v>
      </c>
      <c r="G14">
        <v>53</v>
      </c>
      <c r="H14" t="s">
        <v>26</v>
      </c>
      <c r="I14">
        <v>2</v>
      </c>
      <c r="J14" t="s">
        <v>26</v>
      </c>
      <c r="K14">
        <v>39</v>
      </c>
      <c r="L14">
        <v>40</v>
      </c>
      <c r="M14">
        <v>17</v>
      </c>
      <c r="N14">
        <v>2</v>
      </c>
      <c r="O14" t="s">
        <v>26</v>
      </c>
      <c r="P14" t="s">
        <v>26</v>
      </c>
      <c r="Q14" t="s">
        <v>26</v>
      </c>
      <c r="R14" s="2">
        <v>12</v>
      </c>
      <c r="S14" t="s">
        <v>26</v>
      </c>
      <c r="T14">
        <v>4</v>
      </c>
      <c r="U14" t="s">
        <v>26</v>
      </c>
      <c r="V14" t="s">
        <v>26</v>
      </c>
      <c r="W14">
        <v>2991</v>
      </c>
      <c r="Y14" t="s">
        <v>36</v>
      </c>
      <c r="Z14" t="s">
        <v>312</v>
      </c>
      <c r="AB14" s="7">
        <f>VLOOKUP(Z14,'Population Data'!C:Q,15,FALSE)</f>
        <v>2078725</v>
      </c>
      <c r="AC14" s="7">
        <f>VLOOKUP(Z14,'Population Data'!C:CN,88,FALSE)</f>
        <v>3288.0184100000001</v>
      </c>
      <c r="AD14" s="7">
        <f>VLOOKUP(Z14,'Population Data'!C:CN,90,FALSE)</f>
        <v>24</v>
      </c>
      <c r="AE14" s="7">
        <f t="shared" si="0"/>
        <v>2</v>
      </c>
      <c r="AF14" s="7">
        <f t="shared" si="1"/>
        <v>2</v>
      </c>
      <c r="AG14" s="7">
        <f>VLOOKUP($Y14,$A14:$R$57,18,FALSE)*1000000</f>
        <v>12000000</v>
      </c>
      <c r="AH14" s="7">
        <f t="shared" si="2"/>
        <v>40000000</v>
      </c>
      <c r="AI14" s="7">
        <f t="shared" si="6"/>
        <v>2991000000</v>
      </c>
      <c r="AJ14" s="7">
        <f t="shared" si="3"/>
        <v>5.7727693658372319</v>
      </c>
      <c r="AK14" s="1">
        <f>VLOOKUP($Y14,$A14:$R$57,18,FALSE)/VLOOKUP($Y14,$A14:$W$57,23,FALSE)</f>
        <v>4.0120361083249749E-3</v>
      </c>
      <c r="AL14" s="1">
        <f t="shared" si="4"/>
        <v>1.3373453694416584E-2</v>
      </c>
      <c r="AM14" s="6">
        <f t="shared" si="5"/>
        <v>0.3</v>
      </c>
    </row>
    <row r="15" spans="1:39" x14ac:dyDescent="0.2">
      <c r="A15" t="s">
        <v>37</v>
      </c>
      <c r="B15">
        <v>534</v>
      </c>
      <c r="C15">
        <v>42</v>
      </c>
      <c r="D15">
        <v>3593</v>
      </c>
      <c r="E15">
        <v>2087</v>
      </c>
      <c r="F15">
        <v>546</v>
      </c>
      <c r="G15">
        <v>862</v>
      </c>
      <c r="H15">
        <v>1</v>
      </c>
      <c r="I15">
        <v>12</v>
      </c>
      <c r="J15">
        <v>9</v>
      </c>
      <c r="K15">
        <v>123</v>
      </c>
      <c r="L15">
        <v>58</v>
      </c>
      <c r="M15">
        <v>5</v>
      </c>
      <c r="N15">
        <v>13</v>
      </c>
      <c r="O15">
        <v>1</v>
      </c>
      <c r="P15">
        <v>8</v>
      </c>
      <c r="Q15">
        <v>32</v>
      </c>
      <c r="R15" s="2">
        <v>30</v>
      </c>
      <c r="S15">
        <v>26</v>
      </c>
      <c r="T15">
        <v>23</v>
      </c>
      <c r="U15">
        <v>2</v>
      </c>
      <c r="V15">
        <v>34</v>
      </c>
      <c r="W15">
        <v>8039</v>
      </c>
      <c r="Y15" t="s">
        <v>37</v>
      </c>
      <c r="Z15" t="s">
        <v>325</v>
      </c>
      <c r="AB15" s="7">
        <f>VLOOKUP(Z15,'Population Data'!C:Q,15,FALSE)</f>
        <v>7400479</v>
      </c>
      <c r="AC15" s="7">
        <f>VLOOKUP(Z15,'Population Data'!C:CN,88,FALSE)</f>
        <v>4232.0827609999997</v>
      </c>
      <c r="AD15" s="7">
        <f>VLOOKUP(Z15,'Population Data'!C:CN,90,FALSE)</f>
        <v>14</v>
      </c>
      <c r="AE15" s="7">
        <f t="shared" si="0"/>
        <v>1</v>
      </c>
      <c r="AF15" s="7">
        <f t="shared" si="1"/>
        <v>223</v>
      </c>
      <c r="AG15" s="7">
        <f>VLOOKUP($Y15,$A15:$R$57,18,FALSE)*1000000</f>
        <v>30000000</v>
      </c>
      <c r="AH15" s="7">
        <f t="shared" si="2"/>
        <v>98000000</v>
      </c>
      <c r="AI15" s="7">
        <f t="shared" si="6"/>
        <v>8039000000</v>
      </c>
      <c r="AJ15" s="7">
        <f t="shared" si="3"/>
        <v>4.0537916532159608</v>
      </c>
      <c r="AK15" s="1">
        <f>VLOOKUP($Y15,$A15:$R$57,18,FALSE)/VLOOKUP($Y15,$A15:$W$57,23,FALSE)</f>
        <v>3.7318074387361613E-3</v>
      </c>
      <c r="AL15" s="1">
        <f t="shared" si="4"/>
        <v>1.2190570966538127E-2</v>
      </c>
      <c r="AM15" s="6">
        <f t="shared" si="5"/>
        <v>0.30612244897959184</v>
      </c>
    </row>
    <row r="16" spans="1:39" x14ac:dyDescent="0.2">
      <c r="A16" t="s">
        <v>38</v>
      </c>
      <c r="B16">
        <v>430</v>
      </c>
      <c r="C16">
        <v>77</v>
      </c>
      <c r="D16">
        <v>1513</v>
      </c>
      <c r="E16">
        <v>1090</v>
      </c>
      <c r="F16">
        <v>99</v>
      </c>
      <c r="G16">
        <v>230</v>
      </c>
      <c r="H16" t="s">
        <v>26</v>
      </c>
      <c r="I16">
        <v>11</v>
      </c>
      <c r="J16" t="s">
        <v>26</v>
      </c>
      <c r="K16">
        <v>13</v>
      </c>
      <c r="L16">
        <v>63</v>
      </c>
      <c r="M16" t="s">
        <v>26</v>
      </c>
      <c r="N16">
        <v>9</v>
      </c>
      <c r="O16" t="s">
        <v>26</v>
      </c>
      <c r="P16" t="s">
        <v>26</v>
      </c>
      <c r="Q16">
        <v>13</v>
      </c>
      <c r="R16" s="2">
        <v>10</v>
      </c>
      <c r="S16">
        <v>14</v>
      </c>
      <c r="T16">
        <v>7</v>
      </c>
      <c r="U16">
        <v>4</v>
      </c>
      <c r="V16">
        <v>53</v>
      </c>
      <c r="W16">
        <v>3636</v>
      </c>
      <c r="Y16" t="s">
        <v>38</v>
      </c>
      <c r="Z16" t="s">
        <v>337</v>
      </c>
      <c r="AB16" s="7">
        <f>VLOOKUP(Z16,'Population Data'!C:Q,15,FALSE)</f>
        <v>2888227</v>
      </c>
      <c r="AC16" s="7">
        <f>VLOOKUP(Z16,'Population Data'!C:CN,88,FALSE)</f>
        <v>5211.1914559999996</v>
      </c>
      <c r="AD16" s="7">
        <f>VLOOKUP(Z16,'Population Data'!C:CN,90,FALSE)</f>
        <v>14</v>
      </c>
      <c r="AE16" s="7">
        <f t="shared" si="0"/>
        <v>1</v>
      </c>
      <c r="AF16" s="7">
        <f t="shared" si="1"/>
        <v>3</v>
      </c>
      <c r="AG16" s="7">
        <f>VLOOKUP($Y16,$A16:$R$57,18,FALSE)*1000000</f>
        <v>10000000</v>
      </c>
      <c r="AH16" s="7">
        <f t="shared" si="2"/>
        <v>76000000</v>
      </c>
      <c r="AI16" s="7">
        <f t="shared" si="6"/>
        <v>3636000000</v>
      </c>
      <c r="AJ16" s="7">
        <f t="shared" si="3"/>
        <v>3.4623317350055935</v>
      </c>
      <c r="AK16" s="1">
        <f>VLOOKUP($Y16,$A16:$R$57,18,FALSE)/VLOOKUP($Y16,$A16:$W$57,23,FALSE)</f>
        <v>2.7502750275027505E-3</v>
      </c>
      <c r="AL16" s="1">
        <f t="shared" si="4"/>
        <v>2.0902090209020903E-2</v>
      </c>
      <c r="AM16" s="6">
        <f t="shared" si="5"/>
        <v>0.13157894736842105</v>
      </c>
    </row>
    <row r="17" spans="1:39" x14ac:dyDescent="0.2">
      <c r="A17" t="s">
        <v>39</v>
      </c>
      <c r="B17">
        <v>413</v>
      </c>
      <c r="C17">
        <v>51</v>
      </c>
      <c r="D17">
        <v>1761</v>
      </c>
      <c r="E17">
        <v>1121</v>
      </c>
      <c r="F17">
        <v>471</v>
      </c>
      <c r="G17">
        <v>371</v>
      </c>
      <c r="H17" t="s">
        <v>26</v>
      </c>
      <c r="I17" t="s">
        <v>26</v>
      </c>
      <c r="J17" t="s">
        <v>26</v>
      </c>
      <c r="K17">
        <v>104</v>
      </c>
      <c r="L17">
        <v>68</v>
      </c>
      <c r="M17">
        <v>1</v>
      </c>
      <c r="N17">
        <v>4</v>
      </c>
      <c r="O17" t="s">
        <v>26</v>
      </c>
      <c r="P17" t="s">
        <v>26</v>
      </c>
      <c r="Q17" t="s">
        <v>26</v>
      </c>
      <c r="R17" s="2">
        <v>13</v>
      </c>
      <c r="S17">
        <v>4</v>
      </c>
      <c r="T17">
        <v>5</v>
      </c>
      <c r="U17" t="s">
        <v>26</v>
      </c>
      <c r="V17">
        <v>10</v>
      </c>
      <c r="W17">
        <v>4397</v>
      </c>
      <c r="Y17" t="s">
        <v>39</v>
      </c>
      <c r="Z17" t="s">
        <v>343</v>
      </c>
      <c r="AB17" s="7">
        <f>VLOOKUP(Z17,'Population Data'!C:Q,15,FALSE)</f>
        <v>4313002</v>
      </c>
      <c r="AC17" s="7">
        <f>VLOOKUP(Z17,'Population Data'!C:CN,88,FALSE)</f>
        <v>3772.3026530000002</v>
      </c>
      <c r="AD17" s="7">
        <f>VLOOKUP(Z17,'Population Data'!C:CN,90,FALSE)</f>
        <v>22</v>
      </c>
      <c r="AE17" s="7">
        <f t="shared" si="0"/>
        <v>2</v>
      </c>
      <c r="AF17" s="7">
        <f t="shared" si="1"/>
        <v>4</v>
      </c>
      <c r="AG17" s="7">
        <f>VLOOKUP($Y17,$A17:$R$57,18,FALSE)*1000000</f>
        <v>13000000</v>
      </c>
      <c r="AH17" s="7">
        <f t="shared" si="2"/>
        <v>68000000</v>
      </c>
      <c r="AI17" s="7">
        <f t="shared" si="6"/>
        <v>4397000000</v>
      </c>
      <c r="AJ17" s="7">
        <f t="shared" si="3"/>
        <v>3.0141418900339021</v>
      </c>
      <c r="AK17" s="1">
        <f>VLOOKUP($Y17,$A17:$R$57,18,FALSE)/VLOOKUP($Y17,$A17:$W$57,23,FALSE)</f>
        <v>2.9565612917898565E-3</v>
      </c>
      <c r="AL17" s="1">
        <f t="shared" si="4"/>
        <v>1.5465089833977713E-2</v>
      </c>
      <c r="AM17" s="6">
        <f t="shared" si="5"/>
        <v>0.19117647058823528</v>
      </c>
    </row>
    <row r="18" spans="1:39" x14ac:dyDescent="0.2">
      <c r="A18" t="s">
        <v>40</v>
      </c>
      <c r="B18">
        <v>185</v>
      </c>
      <c r="C18">
        <v>14</v>
      </c>
      <c r="D18">
        <v>590</v>
      </c>
      <c r="E18">
        <v>306</v>
      </c>
      <c r="F18">
        <v>176</v>
      </c>
      <c r="G18">
        <v>95</v>
      </c>
      <c r="H18">
        <v>3</v>
      </c>
      <c r="I18" t="s">
        <v>26</v>
      </c>
      <c r="J18" t="s">
        <v>26</v>
      </c>
      <c r="K18">
        <v>14</v>
      </c>
      <c r="L18">
        <v>4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S18" t="s">
        <v>26</v>
      </c>
      <c r="T18" t="s">
        <v>26</v>
      </c>
      <c r="U18" t="s">
        <v>26</v>
      </c>
      <c r="V18" t="s">
        <v>26</v>
      </c>
      <c r="W18">
        <v>1388</v>
      </c>
      <c r="Y18" t="s">
        <v>40</v>
      </c>
      <c r="Z18" t="s">
        <v>393</v>
      </c>
      <c r="AB18" s="7">
        <f>VLOOKUP(Z18,'Population Data'!C:Q,15,FALSE)</f>
        <v>1059113</v>
      </c>
      <c r="AC18" s="7">
        <f>VLOOKUP(Z18,'Population Data'!C:CN,88,FALSE)</f>
        <v>2322.4975760000002</v>
      </c>
      <c r="AD18" s="7">
        <f>VLOOKUP(Z18,'Population Data'!C:CN,90,FALSE)</f>
        <v>23</v>
      </c>
      <c r="AE18" s="7">
        <f t="shared" si="0"/>
        <v>2</v>
      </c>
      <c r="AF18" s="7" t="str">
        <f t="shared" si="1"/>
        <v>.</v>
      </c>
      <c r="AG18" s="7">
        <f>VLOOKUP($Y18,$A18:$R$57,18,FALSE)*1000000</f>
        <v>0</v>
      </c>
      <c r="AH18" s="7">
        <f t="shared" si="2"/>
        <v>4000000</v>
      </c>
      <c r="AI18" s="7">
        <f t="shared" si="6"/>
        <v>1388000000</v>
      </c>
      <c r="AJ18" s="7"/>
      <c r="AK18" s="1">
        <f>VLOOKUP($Y18,$A18:$R$57,18,FALSE)/VLOOKUP($Y18,$A18:$W$57,23,FALSE)</f>
        <v>0</v>
      </c>
      <c r="AL18" s="1">
        <f t="shared" si="4"/>
        <v>2.881844380403458E-3</v>
      </c>
      <c r="AM18" s="6">
        <f t="shared" si="5"/>
        <v>0</v>
      </c>
    </row>
    <row r="19" spans="1:39" x14ac:dyDescent="0.2">
      <c r="A19" t="s">
        <v>41</v>
      </c>
      <c r="B19">
        <v>125</v>
      </c>
      <c r="C19">
        <v>8</v>
      </c>
      <c r="D19">
        <v>710</v>
      </c>
      <c r="E19">
        <v>296</v>
      </c>
      <c r="F19">
        <v>165</v>
      </c>
      <c r="G19">
        <v>84</v>
      </c>
      <c r="H19" t="s">
        <v>26</v>
      </c>
      <c r="I19" t="s">
        <v>26</v>
      </c>
      <c r="J19" t="s">
        <v>26</v>
      </c>
      <c r="K19">
        <v>37</v>
      </c>
      <c r="L19">
        <v>13</v>
      </c>
      <c r="M19" t="s">
        <v>26</v>
      </c>
      <c r="N19" t="s">
        <v>26</v>
      </c>
      <c r="O19" t="s">
        <v>26</v>
      </c>
      <c r="P19" t="s">
        <v>26</v>
      </c>
      <c r="Q19" t="s">
        <v>26</v>
      </c>
      <c r="R19" s="2" t="s">
        <v>26</v>
      </c>
      <c r="S19" t="s">
        <v>26</v>
      </c>
      <c r="T19" t="s">
        <v>26</v>
      </c>
      <c r="U19" t="s">
        <v>26</v>
      </c>
      <c r="V19" t="s">
        <v>26</v>
      </c>
      <c r="W19">
        <v>1438</v>
      </c>
      <c r="Y19" t="s">
        <v>41</v>
      </c>
      <c r="Z19" t="s">
        <v>413</v>
      </c>
      <c r="AB19" s="7">
        <f>VLOOKUP(Z19,'Population Data'!C:Q,15,FALSE)</f>
        <v>1210259</v>
      </c>
      <c r="AC19" s="7">
        <f>VLOOKUP(Z19,'Population Data'!C:CN,88,FALSE)</f>
        <v>3260.808192</v>
      </c>
      <c r="AD19" s="7">
        <f>VLOOKUP(Z19,'Population Data'!C:CN,90,FALSE)</f>
        <v>23</v>
      </c>
      <c r="AE19" s="7">
        <f t="shared" si="0"/>
        <v>2</v>
      </c>
      <c r="AF19" s="7" t="str">
        <f t="shared" si="1"/>
        <v>.</v>
      </c>
      <c r="AG19" s="7" t="e">
        <f>VLOOKUP($Y19,$A19:$R$57,18,FALSE)*1000000</f>
        <v>#VALUE!</v>
      </c>
      <c r="AH19" s="7">
        <f t="shared" si="2"/>
        <v>13000000</v>
      </c>
      <c r="AI19" s="7">
        <f t="shared" si="6"/>
        <v>1438000000</v>
      </c>
      <c r="AJ19" s="7"/>
      <c r="AK19" s="1" t="e">
        <f>VLOOKUP($Y19,$A19:$R$57,18,FALSE)/VLOOKUP($Y19,$A19:$W$57,23,FALSE)</f>
        <v>#VALUE!</v>
      </c>
      <c r="AL19" s="1">
        <f t="shared" si="4"/>
        <v>9.0403337969401937E-3</v>
      </c>
      <c r="AM19" s="6" t="e">
        <f t="shared" si="5"/>
        <v>#VALUE!</v>
      </c>
    </row>
    <row r="20" spans="1:39" x14ac:dyDescent="0.2">
      <c r="A20" t="s">
        <v>42</v>
      </c>
      <c r="B20">
        <v>509</v>
      </c>
      <c r="C20">
        <v>64</v>
      </c>
      <c r="D20">
        <v>2632</v>
      </c>
      <c r="E20">
        <v>1911</v>
      </c>
      <c r="F20">
        <v>335</v>
      </c>
      <c r="G20">
        <v>858</v>
      </c>
      <c r="H20">
        <v>1</v>
      </c>
      <c r="I20">
        <v>6</v>
      </c>
      <c r="J20">
        <v>1</v>
      </c>
      <c r="K20">
        <v>170</v>
      </c>
      <c r="L20">
        <v>87</v>
      </c>
      <c r="M20">
        <v>12</v>
      </c>
      <c r="N20">
        <v>12</v>
      </c>
      <c r="O20">
        <v>2</v>
      </c>
      <c r="P20">
        <v>1</v>
      </c>
      <c r="Q20">
        <v>25</v>
      </c>
      <c r="R20" s="2">
        <v>20</v>
      </c>
      <c r="S20">
        <v>12</v>
      </c>
      <c r="T20">
        <v>13</v>
      </c>
      <c r="U20">
        <v>2</v>
      </c>
      <c r="V20">
        <v>18</v>
      </c>
      <c r="W20">
        <v>6690</v>
      </c>
      <c r="Y20" t="s">
        <v>42</v>
      </c>
      <c r="Z20" t="s">
        <v>419</v>
      </c>
      <c r="AB20" s="7">
        <f>VLOOKUP(Z20,'Population Data'!C:Q,15,FALSE)</f>
        <v>6892427</v>
      </c>
      <c r="AC20" s="7">
        <f>VLOOKUP(Z20,'Population Data'!C:CN,88,FALSE)</f>
        <v>4383.4187929999998</v>
      </c>
      <c r="AD20" s="7">
        <f>VLOOKUP(Z20,'Population Data'!C:CN,90,FALSE)</f>
        <v>14</v>
      </c>
      <c r="AE20" s="7">
        <f t="shared" si="0"/>
        <v>1</v>
      </c>
      <c r="AF20" s="7">
        <f t="shared" si="1"/>
        <v>95</v>
      </c>
      <c r="AG20" s="7">
        <f>VLOOKUP($Y20,$A20:$R$57,18,FALSE)*1000000</f>
        <v>20000000</v>
      </c>
      <c r="AH20" s="7">
        <f t="shared" si="2"/>
        <v>113000000</v>
      </c>
      <c r="AI20" s="7">
        <f t="shared" si="6"/>
        <v>6690000000</v>
      </c>
      <c r="AJ20" s="7">
        <f t="shared" ref="AJ20:AJ26" si="7">AG20/AB20</f>
        <v>2.9017354844672276</v>
      </c>
      <c r="AK20" s="1">
        <f>VLOOKUP($Y20,$A20:$R$57,18,FALSE)/VLOOKUP($Y20,$A20:$W$57,23,FALSE)</f>
        <v>2.9895366218236174E-3</v>
      </c>
      <c r="AL20" s="1">
        <f t="shared" si="4"/>
        <v>1.6890881913303436E-2</v>
      </c>
      <c r="AM20" s="6">
        <f t="shared" si="5"/>
        <v>0.17699115044247787</v>
      </c>
    </row>
    <row r="21" spans="1:39" x14ac:dyDescent="0.2">
      <c r="A21" t="s">
        <v>43</v>
      </c>
      <c r="B21">
        <v>148</v>
      </c>
      <c r="C21">
        <v>21</v>
      </c>
      <c r="D21">
        <v>1054</v>
      </c>
      <c r="E21">
        <v>591</v>
      </c>
      <c r="F21">
        <v>165</v>
      </c>
      <c r="G21">
        <v>174</v>
      </c>
      <c r="H21" t="s">
        <v>26</v>
      </c>
      <c r="I21" t="s">
        <v>26</v>
      </c>
      <c r="J21" t="s">
        <v>26</v>
      </c>
      <c r="K21">
        <v>89</v>
      </c>
      <c r="L21">
        <v>3</v>
      </c>
      <c r="M21">
        <v>4</v>
      </c>
      <c r="N21" t="s">
        <v>26</v>
      </c>
      <c r="O21" t="s">
        <v>26</v>
      </c>
      <c r="P21" t="s">
        <v>26</v>
      </c>
      <c r="Q21" t="s">
        <v>26</v>
      </c>
      <c r="R21" s="2">
        <v>2</v>
      </c>
      <c r="S21">
        <v>11</v>
      </c>
      <c r="T21">
        <v>5</v>
      </c>
      <c r="U21" t="s">
        <v>26</v>
      </c>
      <c r="V21">
        <v>44</v>
      </c>
      <c r="W21">
        <v>2310</v>
      </c>
      <c r="Y21" t="s">
        <v>43</v>
      </c>
      <c r="Z21" t="s">
        <v>425</v>
      </c>
      <c r="AB21" s="7">
        <f>VLOOKUP(Z21,'Population Data'!C:Q,15,FALSE)</f>
        <v>2027059</v>
      </c>
      <c r="AC21" s="7">
        <f>VLOOKUP(Z21,'Population Data'!C:CN,88,FALSE)</f>
        <v>2302.2837199999999</v>
      </c>
      <c r="AD21" s="7">
        <f>VLOOKUP(Z21,'Population Data'!C:CN,90,FALSE)</f>
        <v>24</v>
      </c>
      <c r="AE21" s="7">
        <f t="shared" si="0"/>
        <v>2</v>
      </c>
      <c r="AF21" s="7">
        <f t="shared" si="1"/>
        <v>1</v>
      </c>
      <c r="AG21" s="7">
        <f>VLOOKUP($Y21,$A21:$R$57,18,FALSE)*1000000</f>
        <v>2000000</v>
      </c>
      <c r="AH21" s="7">
        <f t="shared" si="2"/>
        <v>3000000</v>
      </c>
      <c r="AI21" s="7">
        <f t="shared" si="6"/>
        <v>2310000000</v>
      </c>
      <c r="AJ21" s="7">
        <f t="shared" si="7"/>
        <v>0.98665110388992128</v>
      </c>
      <c r="AK21" s="1">
        <f>VLOOKUP($Y21,$A21:$R$57,18,FALSE)/VLOOKUP($Y21,$A21:$W$57,23,FALSE)</f>
        <v>8.658008658008658E-4</v>
      </c>
      <c r="AL21" s="1">
        <f t="shared" si="4"/>
        <v>1.2987012987012989E-3</v>
      </c>
      <c r="AM21" s="6">
        <f t="shared" si="5"/>
        <v>0.66666666666666663</v>
      </c>
    </row>
    <row r="22" spans="1:39" x14ac:dyDescent="0.2">
      <c r="A22" t="s">
        <v>44</v>
      </c>
      <c r="B22">
        <v>144</v>
      </c>
      <c r="C22" t="s">
        <v>26</v>
      </c>
      <c r="D22">
        <v>513</v>
      </c>
      <c r="E22">
        <v>339</v>
      </c>
      <c r="F22">
        <v>228</v>
      </c>
      <c r="G22">
        <v>164</v>
      </c>
      <c r="H22" t="s">
        <v>26</v>
      </c>
      <c r="I22">
        <v>15</v>
      </c>
      <c r="J22" t="s">
        <v>26</v>
      </c>
      <c r="K22">
        <v>56</v>
      </c>
      <c r="L22">
        <v>10</v>
      </c>
      <c r="M22" t="s">
        <v>26</v>
      </c>
      <c r="N22" t="s">
        <v>26</v>
      </c>
      <c r="O22" t="s">
        <v>26</v>
      </c>
      <c r="P22" t="s">
        <v>26</v>
      </c>
      <c r="Q22" t="s">
        <v>26</v>
      </c>
      <c r="R22" s="2">
        <v>15</v>
      </c>
      <c r="S22" t="s">
        <v>26</v>
      </c>
      <c r="T22" t="s">
        <v>26</v>
      </c>
      <c r="U22" t="s">
        <v>26</v>
      </c>
      <c r="V22">
        <v>5</v>
      </c>
      <c r="W22">
        <v>1488</v>
      </c>
      <c r="Y22" t="s">
        <v>44</v>
      </c>
      <c r="Z22" t="s">
        <v>441</v>
      </c>
      <c r="AB22" s="7">
        <f>VLOOKUP(Z22,'Population Data'!C:Q,15,FALSE)</f>
        <v>1504980</v>
      </c>
      <c r="AC22" s="7">
        <f>VLOOKUP(Z22,'Population Data'!C:CN,88,FALSE)</f>
        <v>2215.800463</v>
      </c>
      <c r="AD22" s="7">
        <f>VLOOKUP(Z22,'Population Data'!C:CN,90,FALSE)</f>
        <v>24</v>
      </c>
      <c r="AE22" s="7">
        <f t="shared" si="0"/>
        <v>2</v>
      </c>
      <c r="AF22" s="7">
        <f t="shared" si="1"/>
        <v>2</v>
      </c>
      <c r="AG22" s="7">
        <f>VLOOKUP($Y22,$A22:$R$57,18,FALSE)*1000000</f>
        <v>15000000</v>
      </c>
      <c r="AH22" s="7">
        <f t="shared" si="2"/>
        <v>10000000</v>
      </c>
      <c r="AI22" s="7">
        <f t="shared" si="6"/>
        <v>1488000000</v>
      </c>
      <c r="AJ22" s="7">
        <f t="shared" si="7"/>
        <v>9.9669098592672327</v>
      </c>
      <c r="AK22" s="1">
        <f>VLOOKUP($Y22,$A22:$R$57,18,FALSE)/VLOOKUP($Y22,$A22:$W$57,23,FALSE)</f>
        <v>1.0080645161290322E-2</v>
      </c>
      <c r="AL22" s="1">
        <f t="shared" si="4"/>
        <v>6.720430107526881E-3</v>
      </c>
      <c r="AM22" s="6">
        <f t="shared" si="5"/>
        <v>1.5</v>
      </c>
    </row>
    <row r="23" spans="1:39" x14ac:dyDescent="0.2">
      <c r="A23" t="s">
        <v>45</v>
      </c>
      <c r="B23">
        <v>129</v>
      </c>
      <c r="C23">
        <v>22</v>
      </c>
      <c r="D23">
        <v>809</v>
      </c>
      <c r="E23">
        <v>598</v>
      </c>
      <c r="F23">
        <v>162</v>
      </c>
      <c r="G23">
        <v>239</v>
      </c>
      <c r="H23" t="s">
        <v>26</v>
      </c>
      <c r="I23">
        <v>12</v>
      </c>
      <c r="J23" t="s">
        <v>26</v>
      </c>
      <c r="K23">
        <v>72</v>
      </c>
      <c r="L23">
        <v>20</v>
      </c>
      <c r="M23" t="s">
        <v>26</v>
      </c>
      <c r="N23" t="s">
        <v>26</v>
      </c>
      <c r="O23" t="s">
        <v>26</v>
      </c>
      <c r="P23" t="s">
        <v>26</v>
      </c>
      <c r="Q23">
        <v>2</v>
      </c>
      <c r="R23" s="2">
        <v>5</v>
      </c>
      <c r="S23">
        <v>7</v>
      </c>
      <c r="T23" t="s">
        <v>26</v>
      </c>
      <c r="U23" t="s">
        <v>26</v>
      </c>
      <c r="V23">
        <v>9</v>
      </c>
      <c r="W23">
        <v>2086</v>
      </c>
      <c r="Y23" t="s">
        <v>45</v>
      </c>
      <c r="Z23" t="s">
        <v>451</v>
      </c>
      <c r="AB23" s="7">
        <f>VLOOKUP(Z23,'Population Data'!C:Q,15,FALSE)</f>
        <v>2126945</v>
      </c>
      <c r="AC23" s="7">
        <f>VLOOKUP(Z23,'Population Data'!C:CN,88,FALSE)</f>
        <v>2404.2064030000001</v>
      </c>
      <c r="AD23" s="7">
        <f>VLOOKUP(Z23,'Population Data'!C:CN,90,FALSE)</f>
        <v>24</v>
      </c>
      <c r="AE23" s="7">
        <f t="shared" si="0"/>
        <v>2</v>
      </c>
      <c r="AF23" s="7">
        <f t="shared" si="1"/>
        <v>4</v>
      </c>
      <c r="AG23" s="7">
        <f>VLOOKUP($Y23,$A23:$R$57,18,FALSE)*1000000</f>
        <v>5000000</v>
      </c>
      <c r="AH23" s="7">
        <f t="shared" si="2"/>
        <v>22000000</v>
      </c>
      <c r="AI23" s="7">
        <f t="shared" si="6"/>
        <v>2086000000</v>
      </c>
      <c r="AJ23" s="7">
        <f t="shared" si="7"/>
        <v>2.3507895126578262</v>
      </c>
      <c r="AK23" s="1">
        <f>VLOOKUP($Y23,$A23:$R$57,18,FALSE)/VLOOKUP($Y23,$A23:$W$57,23,FALSE)</f>
        <v>2.3969319271332696E-3</v>
      </c>
      <c r="AL23" s="1">
        <f t="shared" si="4"/>
        <v>1.0546500479386385E-2</v>
      </c>
      <c r="AM23" s="6">
        <f t="shared" si="5"/>
        <v>0.22727272727272727</v>
      </c>
    </row>
    <row r="24" spans="1:39" x14ac:dyDescent="0.2">
      <c r="A24" t="s">
        <v>46</v>
      </c>
      <c r="B24">
        <v>263</v>
      </c>
      <c r="C24">
        <v>22</v>
      </c>
      <c r="D24">
        <v>1058</v>
      </c>
      <c r="E24">
        <v>492</v>
      </c>
      <c r="F24">
        <v>108</v>
      </c>
      <c r="G24">
        <v>222</v>
      </c>
      <c r="H24" t="s">
        <v>26</v>
      </c>
      <c r="I24" t="s">
        <v>26</v>
      </c>
      <c r="J24">
        <v>5</v>
      </c>
      <c r="K24">
        <v>47</v>
      </c>
      <c r="L24">
        <v>54</v>
      </c>
      <c r="M24">
        <v>6</v>
      </c>
      <c r="N24">
        <v>11</v>
      </c>
      <c r="O24" t="s">
        <v>26</v>
      </c>
      <c r="P24" t="s">
        <v>26</v>
      </c>
      <c r="Q24" t="s">
        <v>26</v>
      </c>
      <c r="R24" s="2">
        <v>2</v>
      </c>
      <c r="S24" t="s">
        <v>26</v>
      </c>
      <c r="T24">
        <v>10</v>
      </c>
      <c r="U24" t="s">
        <v>26</v>
      </c>
      <c r="V24" t="s">
        <v>26</v>
      </c>
      <c r="W24">
        <v>2298</v>
      </c>
      <c r="Y24" t="s">
        <v>46</v>
      </c>
      <c r="Z24" t="s">
        <v>477</v>
      </c>
      <c r="AB24" s="7">
        <f>VLOOKUP(Z24,'Population Data'!C:Q,15,FALSE)</f>
        <v>2204079</v>
      </c>
      <c r="AC24" s="7">
        <f>VLOOKUP(Z24,'Population Data'!C:CN,88,FALSE)</f>
        <v>6759.8317159999997</v>
      </c>
      <c r="AD24" s="7">
        <f>VLOOKUP(Z24,'Population Data'!C:CN,90,FALSE)</f>
        <v>21</v>
      </c>
      <c r="AE24" s="7">
        <f t="shared" si="0"/>
        <v>2</v>
      </c>
      <c r="AF24" s="7">
        <f t="shared" si="1"/>
        <v>2</v>
      </c>
      <c r="AG24" s="7">
        <f>VLOOKUP($Y24,$A24:$R$57,18,FALSE)*1000000</f>
        <v>2000000</v>
      </c>
      <c r="AH24" s="7">
        <f t="shared" si="2"/>
        <v>54000000</v>
      </c>
      <c r="AI24" s="7">
        <f t="shared" si="6"/>
        <v>2298000000</v>
      </c>
      <c r="AJ24" s="7">
        <f t="shared" si="7"/>
        <v>0.90740849125643863</v>
      </c>
      <c r="AK24" s="1">
        <f>VLOOKUP($Y24,$A24:$R$57,18,FALSE)/VLOOKUP($Y24,$A24:$W$57,23,FALSE)</f>
        <v>8.703220191470844E-4</v>
      </c>
      <c r="AL24" s="1">
        <f t="shared" si="4"/>
        <v>2.3498694516971279E-2</v>
      </c>
      <c r="AM24" s="6">
        <f t="shared" si="5"/>
        <v>3.7037037037037035E-2</v>
      </c>
    </row>
    <row r="25" spans="1:39" x14ac:dyDescent="0.2">
      <c r="A25" t="s">
        <v>47</v>
      </c>
      <c r="B25">
        <v>1889</v>
      </c>
      <c r="C25">
        <v>130</v>
      </c>
      <c r="D25">
        <v>6844</v>
      </c>
      <c r="E25">
        <v>3020</v>
      </c>
      <c r="F25">
        <v>1014</v>
      </c>
      <c r="G25">
        <v>761</v>
      </c>
      <c r="H25">
        <v>6</v>
      </c>
      <c r="I25">
        <v>40</v>
      </c>
      <c r="J25">
        <v>5</v>
      </c>
      <c r="K25">
        <v>51</v>
      </c>
      <c r="L25">
        <v>329</v>
      </c>
      <c r="M25">
        <v>15</v>
      </c>
      <c r="N25">
        <v>37</v>
      </c>
      <c r="O25">
        <v>1</v>
      </c>
      <c r="P25">
        <v>5</v>
      </c>
      <c r="Q25">
        <v>77</v>
      </c>
      <c r="R25" s="2">
        <v>110</v>
      </c>
      <c r="S25">
        <v>53</v>
      </c>
      <c r="T25">
        <v>26</v>
      </c>
      <c r="U25">
        <v>4</v>
      </c>
      <c r="V25">
        <v>17</v>
      </c>
      <c r="W25">
        <v>14434</v>
      </c>
      <c r="Y25" t="s">
        <v>47</v>
      </c>
      <c r="Z25" t="s">
        <v>495</v>
      </c>
      <c r="AB25" s="7">
        <f>VLOOKUP(Z25,'Population Data'!C:Q,15,FALSE)</f>
        <v>13353907</v>
      </c>
      <c r="AC25" s="7">
        <f>VLOOKUP(Z25,'Population Data'!C:CN,88,FALSE)</f>
        <v>12507.872719999999</v>
      </c>
      <c r="AD25" s="7">
        <f>VLOOKUP(Z25,'Population Data'!C:CN,90,FALSE)</f>
        <v>12</v>
      </c>
      <c r="AE25" s="7">
        <f t="shared" si="0"/>
        <v>1</v>
      </c>
      <c r="AF25" s="7">
        <f t="shared" si="1"/>
        <v>193</v>
      </c>
      <c r="AG25" s="7">
        <f>VLOOKUP($Y25,$A25:$R$57,18,FALSE)*1000000</f>
        <v>110000000</v>
      </c>
      <c r="AH25" s="7">
        <f t="shared" si="2"/>
        <v>411000000</v>
      </c>
      <c r="AI25" s="7">
        <f t="shared" si="6"/>
        <v>14434000000</v>
      </c>
      <c r="AJ25" s="7">
        <f t="shared" si="7"/>
        <v>8.2372896561283522</v>
      </c>
      <c r="AK25" s="1">
        <f>VLOOKUP($Y25,$A25:$R$57,18,FALSE)/VLOOKUP($Y25,$A25:$W$57,23,FALSE)</f>
        <v>7.6208951087709574E-3</v>
      </c>
      <c r="AL25" s="1">
        <f t="shared" si="4"/>
        <v>2.8474435360953305E-2</v>
      </c>
      <c r="AM25" s="6">
        <f t="shared" si="5"/>
        <v>0.26763990267639903</v>
      </c>
    </row>
    <row r="26" spans="1:39" x14ac:dyDescent="0.2">
      <c r="A26" t="s">
        <v>48</v>
      </c>
      <c r="B26">
        <v>169</v>
      </c>
      <c r="C26" t="s">
        <v>26</v>
      </c>
      <c r="D26">
        <v>833</v>
      </c>
      <c r="E26">
        <v>310</v>
      </c>
      <c r="F26">
        <v>76</v>
      </c>
      <c r="G26">
        <v>117</v>
      </c>
      <c r="H26" t="s">
        <v>26</v>
      </c>
      <c r="I26" t="s">
        <v>26</v>
      </c>
      <c r="J26" t="s">
        <v>26</v>
      </c>
      <c r="K26">
        <v>90</v>
      </c>
      <c r="L26">
        <v>40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 s="2">
        <v>24</v>
      </c>
      <c r="S26" t="s">
        <v>26</v>
      </c>
      <c r="T26" t="s">
        <v>26</v>
      </c>
      <c r="U26" t="s">
        <v>26</v>
      </c>
      <c r="V26">
        <v>11</v>
      </c>
      <c r="W26">
        <v>1671</v>
      </c>
      <c r="Y26" t="s">
        <v>48</v>
      </c>
      <c r="Z26" t="s">
        <v>498</v>
      </c>
      <c r="AB26" s="7">
        <f>VLOOKUP(Z26,'Population Data'!C:Q,15,FALSE)</f>
        <v>1293722</v>
      </c>
      <c r="AC26" s="7">
        <f>VLOOKUP(Z26,'Population Data'!C:CN,88,FALSE)</f>
        <v>2669.4655050000001</v>
      </c>
      <c r="AD26" s="7">
        <f>VLOOKUP(Z26,'Population Data'!C:CN,90,FALSE)</f>
        <v>24</v>
      </c>
      <c r="AE26" s="7">
        <f t="shared" si="0"/>
        <v>2</v>
      </c>
      <c r="AF26" s="7">
        <f t="shared" si="1"/>
        <v>3</v>
      </c>
      <c r="AG26" s="7">
        <f>VLOOKUP($Y26,$A26:$R$57,18,FALSE)*1000000</f>
        <v>24000000</v>
      </c>
      <c r="AH26" s="7">
        <f t="shared" si="2"/>
        <v>40000000</v>
      </c>
      <c r="AI26" s="7">
        <f t="shared" si="6"/>
        <v>1671000000</v>
      </c>
      <c r="AJ26" s="7">
        <f t="shared" si="7"/>
        <v>18.551126130652488</v>
      </c>
      <c r="AK26" s="1">
        <f>VLOOKUP($Y26,$A26:$R$57,18,FALSE)/VLOOKUP($Y26,$A26:$W$57,23,FALSE)</f>
        <v>1.4362657091561939E-2</v>
      </c>
      <c r="AL26" s="1">
        <f t="shared" si="4"/>
        <v>2.3937761819269897E-2</v>
      </c>
      <c r="AM26" s="6">
        <f t="shared" si="5"/>
        <v>0.6</v>
      </c>
    </row>
    <row r="27" spans="1:39" x14ac:dyDescent="0.2">
      <c r="A27" t="s">
        <v>49</v>
      </c>
      <c r="B27">
        <v>157</v>
      </c>
      <c r="C27" t="s">
        <v>26</v>
      </c>
      <c r="D27">
        <v>578</v>
      </c>
      <c r="E27">
        <v>393</v>
      </c>
      <c r="F27">
        <v>119</v>
      </c>
      <c r="G27">
        <v>129</v>
      </c>
      <c r="H27" t="s">
        <v>26</v>
      </c>
      <c r="I27" t="s">
        <v>26</v>
      </c>
      <c r="J27" t="s">
        <v>26</v>
      </c>
      <c r="K27">
        <v>43</v>
      </c>
      <c r="L27">
        <v>20</v>
      </c>
      <c r="M27" t="s">
        <v>26</v>
      </c>
      <c r="N27">
        <v>2</v>
      </c>
      <c r="O27" t="s">
        <v>26</v>
      </c>
      <c r="P27" t="s">
        <v>26</v>
      </c>
      <c r="Q27" t="s">
        <v>26</v>
      </c>
      <c r="R27" s="2" t="s">
        <v>26</v>
      </c>
      <c r="S27">
        <v>1</v>
      </c>
      <c r="T27">
        <v>4</v>
      </c>
      <c r="U27" t="s">
        <v>26</v>
      </c>
      <c r="V27">
        <v>56</v>
      </c>
      <c r="W27">
        <v>1502</v>
      </c>
      <c r="Y27" t="s">
        <v>49</v>
      </c>
      <c r="Z27" t="s">
        <v>510</v>
      </c>
      <c r="AB27" s="7">
        <f>VLOOKUP(Z27,'Population Data'!C:Q,15,FALSE)</f>
        <v>1346626</v>
      </c>
      <c r="AC27" s="7">
        <f>VLOOKUP(Z27,'Population Data'!C:CN,88,FALSE)</f>
        <v>2405.0400559999998</v>
      </c>
      <c r="AD27" s="7">
        <f>VLOOKUP(Z27,'Population Data'!C:CN,90,FALSE)</f>
        <v>24</v>
      </c>
      <c r="AE27" s="7">
        <f t="shared" si="0"/>
        <v>2</v>
      </c>
      <c r="AF27" s="7" t="str">
        <f t="shared" si="1"/>
        <v>.</v>
      </c>
      <c r="AG27" s="7" t="e">
        <f>VLOOKUP($Y27,$A27:$R$57,18,FALSE)*1000000</f>
        <v>#VALUE!</v>
      </c>
      <c r="AH27" s="7">
        <f t="shared" si="2"/>
        <v>20000000</v>
      </c>
      <c r="AI27" s="7">
        <f t="shared" si="6"/>
        <v>1502000000</v>
      </c>
      <c r="AJ27" s="7"/>
      <c r="AK27" s="1" t="e">
        <f>VLOOKUP($Y27,$A27:$R$57,18,FALSE)/VLOOKUP($Y27,$A27:$W$57,23,FALSE)</f>
        <v>#VALUE!</v>
      </c>
      <c r="AL27" s="1">
        <f t="shared" si="4"/>
        <v>1.3315579227696404E-2</v>
      </c>
      <c r="AM27" s="6" t="e">
        <f t="shared" si="5"/>
        <v>#VALUE!</v>
      </c>
    </row>
    <row r="28" spans="1:39" x14ac:dyDescent="0.2">
      <c r="A28" t="s">
        <v>50</v>
      </c>
      <c r="B28">
        <v>473</v>
      </c>
      <c r="C28">
        <v>60</v>
      </c>
      <c r="D28">
        <v>2580</v>
      </c>
      <c r="E28">
        <v>1274</v>
      </c>
      <c r="F28">
        <v>151</v>
      </c>
      <c r="G28">
        <v>305</v>
      </c>
      <c r="H28" t="s">
        <v>26</v>
      </c>
      <c r="I28">
        <v>31</v>
      </c>
      <c r="J28" t="s">
        <v>26</v>
      </c>
      <c r="K28">
        <v>41</v>
      </c>
      <c r="L28">
        <v>82</v>
      </c>
      <c r="M28" t="s">
        <v>26</v>
      </c>
      <c r="N28" t="s">
        <v>26</v>
      </c>
      <c r="O28" t="s">
        <v>26</v>
      </c>
      <c r="P28">
        <v>8</v>
      </c>
      <c r="Q28">
        <v>9</v>
      </c>
      <c r="R28" s="2">
        <v>47</v>
      </c>
      <c r="S28" t="s">
        <v>26</v>
      </c>
      <c r="T28">
        <v>13</v>
      </c>
      <c r="U28">
        <v>1</v>
      </c>
      <c r="V28">
        <v>2</v>
      </c>
      <c r="W28">
        <v>5077</v>
      </c>
      <c r="Y28" t="s">
        <v>50</v>
      </c>
      <c r="Z28" t="s">
        <v>514</v>
      </c>
      <c r="AB28" s="7">
        <f>VLOOKUP(Z28,'Population Data'!C:Q,15,FALSE)</f>
        <v>6158824</v>
      </c>
      <c r="AC28" s="7">
        <f>VLOOKUP(Z28,'Population Data'!C:CN,88,FALSE)</f>
        <v>7996.8595999999998</v>
      </c>
      <c r="AD28" s="7">
        <f>VLOOKUP(Z28,'Population Data'!C:CN,90,FALSE)</f>
        <v>12</v>
      </c>
      <c r="AE28" s="7">
        <f t="shared" si="0"/>
        <v>1</v>
      </c>
      <c r="AF28" s="7">
        <f t="shared" si="1"/>
        <v>13</v>
      </c>
      <c r="AG28" s="7">
        <f>VLOOKUP($Y28,$A28:$R$57,18,FALSE)*1000000</f>
        <v>47000000</v>
      </c>
      <c r="AH28" s="7">
        <f t="shared" si="2"/>
        <v>99000000</v>
      </c>
      <c r="AI28" s="7">
        <f t="shared" si="6"/>
        <v>5077000000</v>
      </c>
      <c r="AJ28" s="7">
        <f t="shared" ref="AJ28:AJ34" si="8">AG28/AB28</f>
        <v>7.6313270195738667</v>
      </c>
      <c r="AK28" s="1">
        <f>VLOOKUP($Y28,$A28:$R$57,18,FALSE)/VLOOKUP($Y28,$A28:$W$57,23,FALSE)</f>
        <v>9.2574354934016143E-3</v>
      </c>
      <c r="AL28" s="1">
        <f t="shared" si="4"/>
        <v>1.9499704549931062E-2</v>
      </c>
      <c r="AM28" s="6">
        <f t="shared" si="5"/>
        <v>0.47474747474747475</v>
      </c>
    </row>
    <row r="29" spans="1:39" x14ac:dyDescent="0.2">
      <c r="A29" t="s">
        <v>51</v>
      </c>
      <c r="B29">
        <v>207</v>
      </c>
      <c r="C29">
        <v>20</v>
      </c>
      <c r="D29">
        <v>887</v>
      </c>
      <c r="E29">
        <v>455</v>
      </c>
      <c r="F29">
        <v>168</v>
      </c>
      <c r="G29">
        <v>100</v>
      </c>
      <c r="H29">
        <v>0</v>
      </c>
      <c r="I29">
        <v>7</v>
      </c>
      <c r="J29">
        <v>0</v>
      </c>
      <c r="K29">
        <v>36</v>
      </c>
      <c r="L29">
        <v>54</v>
      </c>
      <c r="M29">
        <v>3</v>
      </c>
      <c r="N29">
        <v>5</v>
      </c>
      <c r="O29">
        <v>1</v>
      </c>
      <c r="P29">
        <v>1</v>
      </c>
      <c r="Q29">
        <v>1</v>
      </c>
      <c r="R29" s="2">
        <v>9</v>
      </c>
      <c r="S29">
        <v>5</v>
      </c>
      <c r="T29">
        <v>3</v>
      </c>
      <c r="U29">
        <v>1</v>
      </c>
      <c r="V29">
        <v>5</v>
      </c>
      <c r="W29">
        <v>1970</v>
      </c>
      <c r="Y29" t="s">
        <v>51</v>
      </c>
      <c r="Z29" t="s">
        <v>745</v>
      </c>
      <c r="AB29" s="7">
        <f>VLOOKUP(Z29,'Population Data'!C:Q,15,FALSE)</f>
        <v>1576236</v>
      </c>
      <c r="AC29" s="7"/>
      <c r="AD29" s="7">
        <f>VLOOKUP(Z29,'Population Data'!C:CN,90,FALSE)</f>
        <v>21</v>
      </c>
      <c r="AE29" s="7">
        <f t="shared" si="0"/>
        <v>2</v>
      </c>
      <c r="AF29" s="7">
        <f t="shared" si="1"/>
        <v>63</v>
      </c>
      <c r="AG29" s="7">
        <f>VLOOKUP($Y29,$A29:$R$57,18,FALSE)*1000000</f>
        <v>9000000</v>
      </c>
      <c r="AH29" s="7">
        <f t="shared" si="2"/>
        <v>56000000</v>
      </c>
      <c r="AI29" s="7">
        <f t="shared" si="6"/>
        <v>1970000000</v>
      </c>
      <c r="AJ29" s="7">
        <f t="shared" si="8"/>
        <v>5.7098048769346725</v>
      </c>
      <c r="AK29" s="1">
        <f>VLOOKUP($Y29,$A29:$R$57,18,FALSE)/VLOOKUP($Y29,$A29:$W$57,23,FALSE)</f>
        <v>4.5685279187817262E-3</v>
      </c>
      <c r="AL29" s="1">
        <f t="shared" si="4"/>
        <v>2.8426395939086295E-2</v>
      </c>
      <c r="AM29" s="6">
        <f t="shared" si="5"/>
        <v>0.16071428571428573</v>
      </c>
    </row>
    <row r="30" spans="1:39" x14ac:dyDescent="0.2">
      <c r="A30" t="s">
        <v>52</v>
      </c>
      <c r="B30">
        <v>378</v>
      </c>
      <c r="C30">
        <v>110</v>
      </c>
      <c r="D30">
        <v>2013</v>
      </c>
      <c r="E30">
        <v>1078</v>
      </c>
      <c r="F30">
        <v>459</v>
      </c>
      <c r="G30">
        <v>431</v>
      </c>
      <c r="H30">
        <v>2</v>
      </c>
      <c r="I30">
        <v>3</v>
      </c>
      <c r="J30" t="s">
        <v>26</v>
      </c>
      <c r="K30">
        <v>103</v>
      </c>
      <c r="L30">
        <v>88</v>
      </c>
      <c r="M30" t="s">
        <v>26</v>
      </c>
      <c r="N30">
        <v>15</v>
      </c>
      <c r="O30" t="s">
        <v>26</v>
      </c>
      <c r="P30" t="s">
        <v>26</v>
      </c>
      <c r="Q30">
        <v>30</v>
      </c>
      <c r="R30" s="2">
        <v>13</v>
      </c>
      <c r="S30">
        <v>18</v>
      </c>
      <c r="T30">
        <v>26</v>
      </c>
      <c r="U30">
        <v>0</v>
      </c>
      <c r="V30">
        <v>6</v>
      </c>
      <c r="W30">
        <v>4772</v>
      </c>
      <c r="Y30" t="s">
        <v>52</v>
      </c>
      <c r="Z30" t="s">
        <v>517</v>
      </c>
      <c r="AB30" s="7">
        <f>VLOOKUP(Z30,'Population Data'!C:Q,15,FALSE)</f>
        <v>3600618</v>
      </c>
      <c r="AC30" s="7">
        <f>VLOOKUP(Z30,'Population Data'!C:CN,88,FALSE)</f>
        <v>3554.9807780000001</v>
      </c>
      <c r="AD30" s="7">
        <f>VLOOKUP(Z30,'Population Data'!C:CN,90,FALSE)</f>
        <v>14</v>
      </c>
      <c r="AE30" s="7">
        <f t="shared" si="0"/>
        <v>1</v>
      </c>
      <c r="AF30" s="7">
        <f t="shared" si="1"/>
        <v>6</v>
      </c>
      <c r="AG30" s="7">
        <f>VLOOKUP($Y30,$A30:$R$57,18,FALSE)*1000000</f>
        <v>13000000</v>
      </c>
      <c r="AH30" s="7">
        <f t="shared" si="2"/>
        <v>118000000</v>
      </c>
      <c r="AI30" s="7">
        <f t="shared" si="6"/>
        <v>4772000000</v>
      </c>
      <c r="AJ30" s="7">
        <f t="shared" si="8"/>
        <v>3.6104913101028768</v>
      </c>
      <c r="AK30" s="1">
        <f>VLOOKUP($Y30,$A30:$R$57,18,FALSE)/VLOOKUP($Y30,$A30:$W$57,23,FALSE)</f>
        <v>2.7242246437552387E-3</v>
      </c>
      <c r="AL30" s="1">
        <f t="shared" si="4"/>
        <v>2.4727577535624476E-2</v>
      </c>
      <c r="AM30" s="6">
        <f t="shared" si="5"/>
        <v>0.11016949152542373</v>
      </c>
    </row>
    <row r="31" spans="1:39" x14ac:dyDescent="0.2">
      <c r="A31" t="s">
        <v>53</v>
      </c>
      <c r="B31">
        <v>97</v>
      </c>
      <c r="C31">
        <v>6</v>
      </c>
      <c r="D31">
        <v>1022</v>
      </c>
      <c r="E31">
        <v>307</v>
      </c>
      <c r="F31">
        <v>79</v>
      </c>
      <c r="G31">
        <v>165</v>
      </c>
      <c r="H31" t="s">
        <v>26</v>
      </c>
      <c r="I31" t="s">
        <v>26</v>
      </c>
      <c r="J31" t="s">
        <v>26</v>
      </c>
      <c r="K31">
        <v>75</v>
      </c>
      <c r="L31">
        <v>1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 s="2">
        <v>2</v>
      </c>
      <c r="S31">
        <v>14</v>
      </c>
      <c r="T31">
        <v>11</v>
      </c>
      <c r="U31" t="s">
        <v>26</v>
      </c>
      <c r="V31">
        <v>59</v>
      </c>
      <c r="W31">
        <v>1839</v>
      </c>
      <c r="Y31" t="s">
        <v>53</v>
      </c>
      <c r="Z31" t="s">
        <v>535</v>
      </c>
      <c r="AB31" s="7">
        <f>VLOOKUP(Z31,'Population Data'!C:Q,15,FALSE)</f>
        <v>1904226</v>
      </c>
      <c r="AC31" s="7">
        <f>VLOOKUP(Z31,'Population Data'!C:CN,88,FALSE)</f>
        <v>1800.8682759999999</v>
      </c>
      <c r="AD31" s="7">
        <f>VLOOKUP(Z31,'Population Data'!C:CN,90,FALSE)</f>
        <v>24</v>
      </c>
      <c r="AE31" s="7">
        <f t="shared" si="0"/>
        <v>2</v>
      </c>
      <c r="AF31" s="7">
        <f t="shared" si="1"/>
        <v>1</v>
      </c>
      <c r="AG31" s="7">
        <f>VLOOKUP($Y31,$A31:$R$57,18,FALSE)*1000000</f>
        <v>2000000</v>
      </c>
      <c r="AH31" s="7">
        <f t="shared" si="2"/>
        <v>1000000</v>
      </c>
      <c r="AI31" s="7">
        <f t="shared" si="6"/>
        <v>1839000000</v>
      </c>
      <c r="AJ31" s="7">
        <f t="shared" si="8"/>
        <v>1.0502955006391048</v>
      </c>
      <c r="AK31" s="1">
        <f>VLOOKUP($Y31,$A31:$R$57,18,FALSE)/VLOOKUP($Y31,$A31:$W$57,23,FALSE)</f>
        <v>1.0875475802066339E-3</v>
      </c>
      <c r="AL31" s="1">
        <f t="shared" si="4"/>
        <v>5.4377379010331697E-4</v>
      </c>
      <c r="AM31" s="6">
        <f t="shared" si="5"/>
        <v>2</v>
      </c>
    </row>
    <row r="32" spans="1:39" x14ac:dyDescent="0.2">
      <c r="A32" t="s">
        <v>54</v>
      </c>
      <c r="B32">
        <v>413</v>
      </c>
      <c r="C32">
        <v>11</v>
      </c>
      <c r="D32">
        <v>595</v>
      </c>
      <c r="E32">
        <v>314</v>
      </c>
      <c r="F32">
        <v>117</v>
      </c>
      <c r="G32">
        <v>243</v>
      </c>
      <c r="H32" t="s">
        <v>26</v>
      </c>
      <c r="I32" t="s">
        <v>26</v>
      </c>
      <c r="J32" t="s">
        <v>26</v>
      </c>
      <c r="K32">
        <v>110</v>
      </c>
      <c r="L32">
        <v>29</v>
      </c>
      <c r="M32" t="s">
        <v>26</v>
      </c>
      <c r="N32">
        <v>13</v>
      </c>
      <c r="O32" t="s">
        <v>26</v>
      </c>
      <c r="P32">
        <v>1</v>
      </c>
      <c r="Q32" t="s">
        <v>26</v>
      </c>
      <c r="R32" s="2">
        <v>3</v>
      </c>
      <c r="S32">
        <v>7</v>
      </c>
      <c r="T32">
        <v>3</v>
      </c>
      <c r="U32" t="s">
        <v>26</v>
      </c>
      <c r="V32" t="s">
        <v>26</v>
      </c>
      <c r="W32">
        <v>1858</v>
      </c>
      <c r="Y32" t="s">
        <v>54</v>
      </c>
      <c r="Z32" t="s">
        <v>540</v>
      </c>
      <c r="AB32" s="7">
        <f>VLOOKUP(Z32,'Population Data'!C:Q,15,FALSE)</f>
        <v>1275762</v>
      </c>
      <c r="AC32" s="7">
        <f>VLOOKUP(Z32,'Population Data'!C:CN,88,FALSE)</f>
        <v>4624.3164070000003</v>
      </c>
      <c r="AD32" s="7">
        <f>VLOOKUP(Z32,'Population Data'!C:CN,90,FALSE)</f>
        <v>21</v>
      </c>
      <c r="AE32" s="7">
        <f t="shared" si="0"/>
        <v>2</v>
      </c>
      <c r="AF32" s="7">
        <f t="shared" si="1"/>
        <v>2</v>
      </c>
      <c r="AG32" s="7">
        <f>VLOOKUP($Y32,$A32:$R$57,18,FALSE)*1000000</f>
        <v>3000000</v>
      </c>
      <c r="AH32" s="7">
        <f t="shared" si="2"/>
        <v>30000000</v>
      </c>
      <c r="AI32" s="7">
        <f t="shared" si="6"/>
        <v>1858000000</v>
      </c>
      <c r="AJ32" s="7">
        <f t="shared" si="8"/>
        <v>2.351535788023158</v>
      </c>
      <c r="AK32" s="1">
        <f>VLOOKUP($Y32,$A32:$R$57,18,FALSE)/VLOOKUP($Y32,$A32:$W$57,23,FALSE)</f>
        <v>1.6146393972012918E-3</v>
      </c>
      <c r="AL32" s="1">
        <f t="shared" si="4"/>
        <v>1.6146393972012917E-2</v>
      </c>
      <c r="AM32" s="6">
        <f t="shared" si="5"/>
        <v>0.1</v>
      </c>
    </row>
    <row r="33" spans="1:39" x14ac:dyDescent="0.2">
      <c r="A33" t="s">
        <v>55</v>
      </c>
      <c r="B33">
        <v>5867</v>
      </c>
      <c r="C33">
        <v>265</v>
      </c>
      <c r="D33">
        <v>7212</v>
      </c>
      <c r="E33">
        <v>4215</v>
      </c>
      <c r="F33">
        <v>1356</v>
      </c>
      <c r="G33">
        <v>534</v>
      </c>
      <c r="H33">
        <v>2</v>
      </c>
      <c r="I33">
        <v>1</v>
      </c>
      <c r="J33">
        <v>10</v>
      </c>
      <c r="K33">
        <v>317</v>
      </c>
      <c r="L33">
        <v>849</v>
      </c>
      <c r="M33">
        <v>25</v>
      </c>
      <c r="N33">
        <v>32</v>
      </c>
      <c r="O33">
        <v>11</v>
      </c>
      <c r="P33">
        <v>295</v>
      </c>
      <c r="Q33">
        <v>1749</v>
      </c>
      <c r="R33" s="2">
        <v>436</v>
      </c>
      <c r="S33">
        <v>97</v>
      </c>
      <c r="T33">
        <v>39</v>
      </c>
      <c r="U33">
        <v>26</v>
      </c>
      <c r="V33">
        <v>111</v>
      </c>
      <c r="W33">
        <v>23451</v>
      </c>
      <c r="Y33" t="s">
        <v>55</v>
      </c>
      <c r="Z33" t="s">
        <v>543</v>
      </c>
      <c r="AB33" s="7">
        <f>VLOOKUP(Z33,'Population Data'!C:Q,15,FALSE)</f>
        <v>20320876</v>
      </c>
      <c r="AC33" s="7">
        <f>VLOOKUP(Z33,'Population Data'!C:CN,88,FALSE)</f>
        <v>32921.028709999999</v>
      </c>
      <c r="AD33" s="7">
        <f>VLOOKUP(Z33,'Population Data'!C:CN,90,FALSE)</f>
        <v>100</v>
      </c>
      <c r="AE33" s="7">
        <f t="shared" si="0"/>
        <v>10</v>
      </c>
      <c r="AF33" s="7">
        <f t="shared" si="1"/>
        <v>326</v>
      </c>
      <c r="AG33" s="7">
        <f>VLOOKUP($Y33,$A33:$R$57,18,FALSE)*1000000</f>
        <v>436000000</v>
      </c>
      <c r="AH33" s="7">
        <f t="shared" si="2"/>
        <v>2893000000</v>
      </c>
      <c r="AI33" s="7">
        <f t="shared" si="6"/>
        <v>23451000000</v>
      </c>
      <c r="AJ33" s="7">
        <f t="shared" si="8"/>
        <v>21.455767950161203</v>
      </c>
      <c r="AK33" s="1">
        <f>VLOOKUP($Y33,$A33:$R$57,18,FALSE)/VLOOKUP($Y33,$A33:$W$57,23,FALSE)</f>
        <v>1.8591957699032026E-2</v>
      </c>
      <c r="AL33" s="1">
        <f t="shared" si="4"/>
        <v>0.12336360922775148</v>
      </c>
      <c r="AM33" s="6">
        <f t="shared" si="5"/>
        <v>0.15070860698237123</v>
      </c>
    </row>
    <row r="34" spans="1:39" x14ac:dyDescent="0.2">
      <c r="A34" t="s">
        <v>56</v>
      </c>
      <c r="B34">
        <v>163</v>
      </c>
      <c r="C34" t="s">
        <v>26</v>
      </c>
      <c r="D34">
        <v>1031</v>
      </c>
      <c r="E34">
        <v>301</v>
      </c>
      <c r="F34">
        <v>93</v>
      </c>
      <c r="G34">
        <v>217</v>
      </c>
      <c r="H34" t="s">
        <v>26</v>
      </c>
      <c r="I34">
        <v>2</v>
      </c>
      <c r="J34" t="s">
        <v>26</v>
      </c>
      <c r="K34">
        <v>11</v>
      </c>
      <c r="L34">
        <v>17</v>
      </c>
      <c r="M34" t="s">
        <v>26</v>
      </c>
      <c r="N34">
        <v>6</v>
      </c>
      <c r="O34" t="s">
        <v>26</v>
      </c>
      <c r="P34" t="s">
        <v>26</v>
      </c>
      <c r="Q34">
        <v>2</v>
      </c>
      <c r="R34" s="2">
        <v>7</v>
      </c>
      <c r="S34" t="s">
        <v>26</v>
      </c>
      <c r="T34" t="s">
        <v>26</v>
      </c>
      <c r="U34" t="s">
        <v>26</v>
      </c>
      <c r="V34">
        <v>1</v>
      </c>
      <c r="W34">
        <v>1850</v>
      </c>
      <c r="Y34" t="s">
        <v>56</v>
      </c>
      <c r="Z34" t="s">
        <v>551</v>
      </c>
      <c r="AB34" s="7">
        <f>VLOOKUP(Z34,'Population Data'!C:Q,15,FALSE)</f>
        <v>1383737</v>
      </c>
      <c r="AC34" s="7">
        <f>VLOOKUP(Z34,'Population Data'!C:CN,88,FALSE)</f>
        <v>2723.3372319999999</v>
      </c>
      <c r="AD34" s="7">
        <f>VLOOKUP(Z34,'Population Data'!C:CN,90,FALSE)</f>
        <v>24</v>
      </c>
      <c r="AE34" s="7">
        <f t="shared" si="0"/>
        <v>2</v>
      </c>
      <c r="AF34" s="7">
        <f t="shared" si="1"/>
        <v>3</v>
      </c>
      <c r="AG34" s="7">
        <f>VLOOKUP($Y34,$A34:$R$57,18,FALSE)*1000000</f>
        <v>7000000</v>
      </c>
      <c r="AH34" s="7">
        <f t="shared" si="2"/>
        <v>19000000</v>
      </c>
      <c r="AI34" s="7">
        <f t="shared" si="6"/>
        <v>1850000000</v>
      </c>
      <c r="AJ34" s="7">
        <f t="shared" si="8"/>
        <v>5.0587647797233144</v>
      </c>
      <c r="AK34" s="1">
        <f>VLOOKUP($Y34,$A34:$R$57,18,FALSE)/VLOOKUP($Y34,$A34:$W$57,23,FALSE)</f>
        <v>3.7837837837837837E-3</v>
      </c>
      <c r="AL34" s="1">
        <f t="shared" si="4"/>
        <v>1.0270270270270269E-2</v>
      </c>
      <c r="AM34" s="6">
        <f t="shared" si="5"/>
        <v>0.36842105263157893</v>
      </c>
    </row>
    <row r="35" spans="1:39" x14ac:dyDescent="0.2">
      <c r="A35" t="s">
        <v>57</v>
      </c>
      <c r="B35">
        <v>141</v>
      </c>
      <c r="C35">
        <v>45</v>
      </c>
      <c r="D35">
        <v>1570</v>
      </c>
      <c r="E35">
        <v>626</v>
      </c>
      <c r="F35">
        <v>335</v>
      </c>
      <c r="G35">
        <v>107</v>
      </c>
      <c r="H35">
        <v>13</v>
      </c>
      <c r="I35" t="s">
        <v>26</v>
      </c>
      <c r="J35" t="s">
        <v>26</v>
      </c>
      <c r="K35">
        <v>56</v>
      </c>
      <c r="L35">
        <v>4</v>
      </c>
      <c r="M35" t="s">
        <v>26</v>
      </c>
      <c r="N35" t="s">
        <v>26</v>
      </c>
      <c r="O35" t="s">
        <v>26</v>
      </c>
      <c r="P35" t="s">
        <v>26</v>
      </c>
      <c r="Q35">
        <v>5</v>
      </c>
      <c r="R35" s="2" t="s">
        <v>26</v>
      </c>
      <c r="S35" t="s">
        <v>26</v>
      </c>
      <c r="T35" t="s">
        <v>26</v>
      </c>
      <c r="U35" t="s">
        <v>26</v>
      </c>
      <c r="V35">
        <v>14</v>
      </c>
      <c r="W35">
        <v>2917</v>
      </c>
      <c r="Y35" t="s">
        <v>57</v>
      </c>
      <c r="Z35" t="s">
        <v>559</v>
      </c>
      <c r="AB35" s="7">
        <f>VLOOKUP(Z35,'Population Data'!C:Q,15,FALSE)</f>
        <v>2509831</v>
      </c>
      <c r="AC35" s="7">
        <f>VLOOKUP(Z35,'Population Data'!C:CN,88,FALSE)</f>
        <v>3065.1215000000002</v>
      </c>
      <c r="AD35" s="7">
        <f>VLOOKUP(Z35,'Population Data'!C:CN,90,FALSE)</f>
        <v>24</v>
      </c>
      <c r="AE35" s="7">
        <f t="shared" si="0"/>
        <v>2</v>
      </c>
      <c r="AF35" s="7" t="str">
        <f t="shared" si="1"/>
        <v>.</v>
      </c>
      <c r="AG35" s="7" t="e">
        <f>VLOOKUP($Y35,$A35:$R$57,18,FALSE)*1000000</f>
        <v>#VALUE!</v>
      </c>
      <c r="AH35" s="7">
        <f t="shared" si="2"/>
        <v>9000000</v>
      </c>
      <c r="AI35" s="7">
        <f t="shared" si="6"/>
        <v>2917000000</v>
      </c>
      <c r="AJ35" s="7"/>
      <c r="AK35" s="1" t="e">
        <f>VLOOKUP($Y35,$A35:$R$57,18,FALSE)/VLOOKUP($Y35,$A35:$W$57,23,FALSE)</f>
        <v>#VALUE!</v>
      </c>
      <c r="AL35" s="1">
        <f t="shared" si="4"/>
        <v>3.0853616729516627E-3</v>
      </c>
      <c r="AM35" s="6" t="e">
        <f t="shared" si="5"/>
        <v>#VALUE!</v>
      </c>
    </row>
    <row r="36" spans="1:39" x14ac:dyDescent="0.2">
      <c r="A36" t="s">
        <v>58</v>
      </c>
      <c r="B36">
        <v>1192</v>
      </c>
      <c r="C36">
        <v>63</v>
      </c>
      <c r="D36">
        <v>2774</v>
      </c>
      <c r="E36">
        <v>1755</v>
      </c>
      <c r="F36">
        <v>493</v>
      </c>
      <c r="G36">
        <v>265</v>
      </c>
      <c r="H36" t="s">
        <v>26</v>
      </c>
      <c r="I36">
        <v>0</v>
      </c>
      <c r="J36" t="s">
        <v>26</v>
      </c>
      <c r="K36">
        <v>159</v>
      </c>
      <c r="L36">
        <v>120</v>
      </c>
      <c r="M36">
        <v>9</v>
      </c>
      <c r="N36">
        <v>9</v>
      </c>
      <c r="O36">
        <v>8</v>
      </c>
      <c r="P36">
        <v>64</v>
      </c>
      <c r="Q36">
        <v>65</v>
      </c>
      <c r="R36" s="2">
        <v>38</v>
      </c>
      <c r="S36">
        <v>12</v>
      </c>
      <c r="T36">
        <v>8</v>
      </c>
      <c r="U36">
        <v>4</v>
      </c>
      <c r="V36">
        <v>22</v>
      </c>
      <c r="W36">
        <v>7059</v>
      </c>
      <c r="Y36" t="s">
        <v>58</v>
      </c>
      <c r="Z36" t="s">
        <v>572</v>
      </c>
      <c r="AB36" s="7">
        <f>VLOOKUP(Z36,'Population Data'!C:Q,15,FALSE)</f>
        <v>6096120</v>
      </c>
      <c r="AC36" s="7">
        <f>VLOOKUP(Z36,'Population Data'!C:CN,88,FALSE)</f>
        <v>8046.3044369999998</v>
      </c>
      <c r="AD36" s="7">
        <f>VLOOKUP(Z36,'Population Data'!C:CN,90,FALSE)</f>
        <v>11</v>
      </c>
      <c r="AE36" s="7">
        <f t="shared" ref="AE36:AE56" si="9">FLOOR(AD36/10,1)</f>
        <v>1</v>
      </c>
      <c r="AF36" s="7">
        <f t="shared" ref="AF36:AF55" si="10">VLOOKUP($Y36,$A$62:$R$114,18,FALSE)</f>
        <v>14</v>
      </c>
      <c r="AG36" s="7">
        <f>VLOOKUP($Y36,$A36:$R$57,18,FALSE)*1000000</f>
        <v>38000000</v>
      </c>
      <c r="AH36" s="7">
        <f t="shared" ref="AH36:AH56" si="11">SUM(L36,P36:Q36)*1000000</f>
        <v>249000000</v>
      </c>
      <c r="AI36" s="7">
        <f t="shared" si="6"/>
        <v>7059000000</v>
      </c>
      <c r="AJ36" s="7">
        <f>AG36/AB36</f>
        <v>6.2334730943616599</v>
      </c>
      <c r="AK36" s="1">
        <f>VLOOKUP($Y36,$A36:$R$57,18,FALSE)/VLOOKUP($Y36,$A36:$W$57,23,FALSE)</f>
        <v>5.3831987533644989E-3</v>
      </c>
      <c r="AL36" s="1">
        <f t="shared" ref="AL36:AL57" si="12">AH36/W36/1000000</f>
        <v>3.5274118147046327E-2</v>
      </c>
      <c r="AM36" s="6">
        <f t="shared" ref="AM36:AM57" si="13">AG36/AH36</f>
        <v>0.15261044176706828</v>
      </c>
    </row>
    <row r="37" spans="1:39" x14ac:dyDescent="0.2">
      <c r="A37" t="s">
        <v>59</v>
      </c>
      <c r="B37">
        <v>442</v>
      </c>
      <c r="C37">
        <v>77</v>
      </c>
      <c r="D37">
        <v>2276</v>
      </c>
      <c r="E37">
        <v>1085</v>
      </c>
      <c r="F37">
        <v>301</v>
      </c>
      <c r="G37">
        <v>570</v>
      </c>
      <c r="H37">
        <v>19</v>
      </c>
      <c r="I37">
        <v>12</v>
      </c>
      <c r="J37">
        <v>0</v>
      </c>
      <c r="K37">
        <v>50</v>
      </c>
      <c r="L37">
        <v>44</v>
      </c>
      <c r="M37">
        <v>1</v>
      </c>
      <c r="N37">
        <v>25</v>
      </c>
      <c r="O37" t="s">
        <v>26</v>
      </c>
      <c r="P37" t="s">
        <v>26</v>
      </c>
      <c r="Q37">
        <v>24</v>
      </c>
      <c r="R37" s="2">
        <v>22</v>
      </c>
      <c r="S37">
        <v>9</v>
      </c>
      <c r="T37">
        <v>31</v>
      </c>
      <c r="U37" t="s">
        <v>26</v>
      </c>
      <c r="V37">
        <v>27</v>
      </c>
      <c r="W37">
        <v>5016</v>
      </c>
      <c r="Y37" t="s">
        <v>59</v>
      </c>
      <c r="Z37" t="s">
        <v>575</v>
      </c>
      <c r="AB37" s="7">
        <f>VLOOKUP(Z37,'Population Data'!C:Q,15,FALSE)</f>
        <v>4737270</v>
      </c>
      <c r="AC37" s="7">
        <f>VLOOKUP(Z37,'Population Data'!C:CN,88,FALSE)</f>
        <v>4772.5498289999996</v>
      </c>
      <c r="AD37" s="7">
        <f>VLOOKUP(Z37,'Population Data'!C:CN,90,FALSE)</f>
        <v>14</v>
      </c>
      <c r="AE37" s="7">
        <f t="shared" si="9"/>
        <v>1</v>
      </c>
      <c r="AF37" s="7">
        <f t="shared" si="10"/>
        <v>20</v>
      </c>
      <c r="AG37" s="7">
        <f>VLOOKUP($Y37,$A37:$R$57,18,FALSE)*1000000</f>
        <v>22000000</v>
      </c>
      <c r="AH37" s="7">
        <f t="shared" si="11"/>
        <v>68000000</v>
      </c>
      <c r="AI37" s="7">
        <f t="shared" si="6"/>
        <v>5016000000</v>
      </c>
      <c r="AJ37" s="7">
        <f>AG37/AB37</f>
        <v>4.6440249341920561</v>
      </c>
      <c r="AK37" s="1">
        <f>VLOOKUP($Y37,$A37:$R$57,18,FALSE)/VLOOKUP($Y37,$A37:$W$57,23,FALSE)</f>
        <v>4.3859649122807015E-3</v>
      </c>
      <c r="AL37" s="1">
        <f t="shared" si="12"/>
        <v>1.3556618819776715E-2</v>
      </c>
      <c r="AM37" s="6">
        <f t="shared" si="13"/>
        <v>0.3235294117647059</v>
      </c>
    </row>
    <row r="38" spans="1:39" x14ac:dyDescent="0.2">
      <c r="A38" t="s">
        <v>60</v>
      </c>
      <c r="B38">
        <v>348</v>
      </c>
      <c r="C38">
        <v>7</v>
      </c>
      <c r="D38">
        <v>1155</v>
      </c>
      <c r="E38">
        <v>573</v>
      </c>
      <c r="F38">
        <v>187</v>
      </c>
      <c r="G38">
        <v>142</v>
      </c>
      <c r="H38" t="s">
        <v>26</v>
      </c>
      <c r="I38">
        <v>2</v>
      </c>
      <c r="J38" t="s">
        <v>26</v>
      </c>
      <c r="K38">
        <v>56</v>
      </c>
      <c r="L38">
        <v>49</v>
      </c>
      <c r="M38">
        <v>2</v>
      </c>
      <c r="N38">
        <v>4</v>
      </c>
      <c r="O38" t="s">
        <v>26</v>
      </c>
      <c r="P38" t="s">
        <v>26</v>
      </c>
      <c r="Q38">
        <v>14</v>
      </c>
      <c r="R38" s="2">
        <v>24</v>
      </c>
      <c r="S38" t="s">
        <v>26</v>
      </c>
      <c r="T38">
        <v>10</v>
      </c>
      <c r="U38" t="s">
        <v>26</v>
      </c>
      <c r="V38">
        <v>23</v>
      </c>
      <c r="W38">
        <v>2595</v>
      </c>
      <c r="Y38" t="s">
        <v>60</v>
      </c>
      <c r="Z38" t="s">
        <v>578</v>
      </c>
      <c r="AB38" s="7">
        <f>VLOOKUP(Z38,'Population Data'!C:Q,15,FALSE)</f>
        <v>2333367</v>
      </c>
      <c r="AC38" s="7">
        <f>VLOOKUP(Z38,'Population Data'!C:CN,88,FALSE)</f>
        <v>2955.125689</v>
      </c>
      <c r="AD38" s="7">
        <f>VLOOKUP(Z38,'Population Data'!C:CN,90,FALSE)</f>
        <v>14</v>
      </c>
      <c r="AE38" s="7">
        <f t="shared" si="9"/>
        <v>1</v>
      </c>
      <c r="AF38" s="7">
        <f t="shared" si="10"/>
        <v>8</v>
      </c>
      <c r="AG38" s="7">
        <f>VLOOKUP($Y38,$A38:$R$57,18,FALSE)*1000000</f>
        <v>24000000</v>
      </c>
      <c r="AH38" s="7">
        <f t="shared" si="11"/>
        <v>63000000</v>
      </c>
      <c r="AI38" s="7">
        <f t="shared" si="6"/>
        <v>2595000000</v>
      </c>
      <c r="AJ38" s="7">
        <f>AG38/AB38</f>
        <v>10.285565879692307</v>
      </c>
      <c r="AK38" s="1">
        <f>VLOOKUP($Y38,$A38:$R$57,18,FALSE)/VLOOKUP($Y38,$A38:$W$57,23,FALSE)</f>
        <v>9.2485549132947983E-3</v>
      </c>
      <c r="AL38" s="1">
        <f t="shared" si="12"/>
        <v>2.4277456647398846E-2</v>
      </c>
      <c r="AM38" s="6">
        <f t="shared" si="13"/>
        <v>0.38095238095238093</v>
      </c>
    </row>
    <row r="39" spans="1:39" x14ac:dyDescent="0.2">
      <c r="A39" t="s">
        <v>61</v>
      </c>
      <c r="B39">
        <v>407</v>
      </c>
      <c r="C39">
        <v>76</v>
      </c>
      <c r="D39">
        <v>1220</v>
      </c>
      <c r="E39">
        <v>631</v>
      </c>
      <c r="F39">
        <v>289</v>
      </c>
      <c r="G39">
        <v>221</v>
      </c>
      <c r="H39" t="s">
        <v>26</v>
      </c>
      <c r="I39">
        <v>8</v>
      </c>
      <c r="J39" t="s">
        <v>26</v>
      </c>
      <c r="K39">
        <v>21</v>
      </c>
      <c r="L39">
        <v>81</v>
      </c>
      <c r="M39">
        <v>4</v>
      </c>
      <c r="N39">
        <v>1</v>
      </c>
      <c r="O39" t="s">
        <v>26</v>
      </c>
      <c r="P39" t="s">
        <v>26</v>
      </c>
      <c r="Q39">
        <v>27</v>
      </c>
      <c r="R39" s="2" t="s">
        <v>26</v>
      </c>
      <c r="S39">
        <v>58</v>
      </c>
      <c r="T39">
        <v>1</v>
      </c>
      <c r="U39">
        <v>12</v>
      </c>
      <c r="V39">
        <v>29</v>
      </c>
      <c r="W39">
        <v>3085</v>
      </c>
      <c r="Y39" t="s">
        <v>61</v>
      </c>
      <c r="Z39" t="s">
        <v>585</v>
      </c>
      <c r="AB39" s="7">
        <f>VLOOKUP(Z39,'Population Data'!C:Q,15,FALSE)</f>
        <v>2451560</v>
      </c>
      <c r="AC39" s="7">
        <f>VLOOKUP(Z39,'Population Data'!C:CN,88,FALSE)</f>
        <v>4748.1081800000002</v>
      </c>
      <c r="AD39" s="7">
        <f>VLOOKUP(Z39,'Population Data'!C:CN,90,FALSE)</f>
        <v>13</v>
      </c>
      <c r="AE39" s="7">
        <f t="shared" si="9"/>
        <v>1</v>
      </c>
      <c r="AF39" s="7" t="str">
        <f t="shared" si="10"/>
        <v>.</v>
      </c>
      <c r="AG39" s="7" t="e">
        <f>VLOOKUP($Y39,$A39:$R$57,18,FALSE)*1000000</f>
        <v>#VALUE!</v>
      </c>
      <c r="AH39" s="7">
        <f t="shared" si="11"/>
        <v>108000000</v>
      </c>
      <c r="AI39" s="7">
        <f t="shared" si="6"/>
        <v>3085000000</v>
      </c>
      <c r="AJ39" s="7"/>
      <c r="AK39" s="1" t="e">
        <f>VLOOKUP($Y39,$A39:$R$57,18,FALSE)/VLOOKUP($Y39,$A39:$W$57,23,FALSE)</f>
        <v>#VALUE!</v>
      </c>
      <c r="AL39" s="1">
        <f t="shared" si="12"/>
        <v>3.5008103727714748E-2</v>
      </c>
      <c r="AM39" s="6" t="e">
        <f t="shared" si="13"/>
        <v>#VALUE!</v>
      </c>
    </row>
    <row r="40" spans="1:39" x14ac:dyDescent="0.2">
      <c r="A40" t="s">
        <v>62</v>
      </c>
      <c r="B40">
        <v>182</v>
      </c>
      <c r="C40">
        <v>30</v>
      </c>
      <c r="D40">
        <v>827</v>
      </c>
      <c r="E40">
        <v>409</v>
      </c>
      <c r="F40">
        <v>151</v>
      </c>
      <c r="G40">
        <v>69</v>
      </c>
      <c r="H40" t="s">
        <v>26</v>
      </c>
      <c r="I40">
        <v>6</v>
      </c>
      <c r="J40" t="s">
        <v>26</v>
      </c>
      <c r="K40">
        <v>40</v>
      </c>
      <c r="L40">
        <v>21</v>
      </c>
      <c r="M40" t="s">
        <v>26</v>
      </c>
      <c r="N40">
        <v>1</v>
      </c>
      <c r="O40" t="s">
        <v>26</v>
      </c>
      <c r="P40">
        <v>1</v>
      </c>
      <c r="Q40">
        <v>1</v>
      </c>
      <c r="R40" s="2">
        <v>0</v>
      </c>
      <c r="S40" t="s">
        <v>26</v>
      </c>
      <c r="T40">
        <v>1</v>
      </c>
      <c r="U40">
        <v>0</v>
      </c>
      <c r="V40">
        <v>1</v>
      </c>
      <c r="W40">
        <v>1740</v>
      </c>
      <c r="Y40" t="s">
        <v>62</v>
      </c>
      <c r="Z40" t="s">
        <v>590</v>
      </c>
      <c r="AB40" s="7">
        <f>VLOOKUP(Z40,'Population Data'!C:Q,15,FALSE)</f>
        <v>1621122</v>
      </c>
      <c r="AC40" s="7">
        <f>VLOOKUP(Z40,'Population Data'!C:CN,88,FALSE)</f>
        <v>4809.44445</v>
      </c>
      <c r="AD40" s="7">
        <f>VLOOKUP(Z40,'Population Data'!C:CN,90,FALSE)</f>
        <v>22</v>
      </c>
      <c r="AE40" s="7">
        <f t="shared" si="9"/>
        <v>2</v>
      </c>
      <c r="AF40" s="7">
        <f t="shared" si="10"/>
        <v>2</v>
      </c>
      <c r="AG40" s="7">
        <f>VLOOKUP($Y40,$A40:$R$57,18,FALSE)*1000000</f>
        <v>0</v>
      </c>
      <c r="AH40" s="7">
        <f t="shared" si="11"/>
        <v>23000000</v>
      </c>
      <c r="AI40" s="7">
        <f t="shared" si="6"/>
        <v>1740000000</v>
      </c>
      <c r="AJ40" s="7">
        <f t="shared" ref="AJ40:AJ53" si="14">AG40/AB40</f>
        <v>0</v>
      </c>
      <c r="AK40" s="1">
        <f>VLOOKUP($Y40,$A40:$R$57,18,FALSE)/VLOOKUP($Y40,$A40:$W$57,23,FALSE)</f>
        <v>0</v>
      </c>
      <c r="AL40" s="1">
        <f t="shared" si="12"/>
        <v>1.3218390804597701E-2</v>
      </c>
      <c r="AM40" s="6">
        <f t="shared" si="13"/>
        <v>0</v>
      </c>
    </row>
    <row r="41" spans="1:39" x14ac:dyDescent="0.2">
      <c r="A41" t="s">
        <v>63</v>
      </c>
      <c r="B41">
        <v>169</v>
      </c>
      <c r="C41">
        <v>12</v>
      </c>
      <c r="D41">
        <v>804</v>
      </c>
      <c r="E41">
        <v>486</v>
      </c>
      <c r="F41">
        <v>189</v>
      </c>
      <c r="G41">
        <v>122</v>
      </c>
      <c r="H41">
        <v>1</v>
      </c>
      <c r="I41">
        <v>1</v>
      </c>
      <c r="J41" t="s">
        <v>26</v>
      </c>
      <c r="K41">
        <v>36</v>
      </c>
      <c r="L41">
        <v>20</v>
      </c>
      <c r="M41" t="s">
        <v>26</v>
      </c>
      <c r="N41" t="s">
        <v>26</v>
      </c>
      <c r="O41">
        <v>2</v>
      </c>
      <c r="P41" t="s">
        <v>26</v>
      </c>
      <c r="Q41" t="s">
        <v>26</v>
      </c>
      <c r="R41" s="2">
        <v>8</v>
      </c>
      <c r="S41">
        <v>13</v>
      </c>
      <c r="T41">
        <v>6</v>
      </c>
      <c r="U41" t="s">
        <v>26</v>
      </c>
      <c r="V41">
        <v>8</v>
      </c>
      <c r="W41">
        <v>1875</v>
      </c>
      <c r="Y41" t="s">
        <v>63</v>
      </c>
      <c r="Z41" t="s">
        <v>596</v>
      </c>
      <c r="AB41" s="7">
        <f>VLOOKUP(Z41,'Population Data'!C:Q,15,FALSE)</f>
        <v>1335079</v>
      </c>
      <c r="AC41" s="7">
        <f>VLOOKUP(Z41,'Population Data'!C:CN,88,FALSE)</f>
        <v>2049.6724960000001</v>
      </c>
      <c r="AD41" s="7">
        <f>VLOOKUP(Z41,'Population Data'!C:CN,90,FALSE)</f>
        <v>24</v>
      </c>
      <c r="AE41" s="7">
        <f t="shared" si="9"/>
        <v>2</v>
      </c>
      <c r="AF41" s="7">
        <f t="shared" si="10"/>
        <v>24</v>
      </c>
      <c r="AG41" s="7">
        <f>VLOOKUP($Y41,$A41:$R$57,18,FALSE)*1000000</f>
        <v>8000000</v>
      </c>
      <c r="AH41" s="7">
        <f t="shared" si="11"/>
        <v>20000000</v>
      </c>
      <c r="AI41" s="7">
        <f t="shared" si="6"/>
        <v>1875000000</v>
      </c>
      <c r="AJ41" s="7">
        <f t="shared" si="14"/>
        <v>5.9921547713655894</v>
      </c>
      <c r="AK41" s="1">
        <f>VLOOKUP($Y41,$A41:$R$57,18,FALSE)/VLOOKUP($Y41,$A41:$W$57,23,FALSE)</f>
        <v>4.2666666666666669E-3</v>
      </c>
      <c r="AL41" s="1">
        <f t="shared" si="12"/>
        <v>1.0666666666666666E-2</v>
      </c>
      <c r="AM41" s="6">
        <f t="shared" si="13"/>
        <v>0.4</v>
      </c>
    </row>
    <row r="42" spans="1:39" x14ac:dyDescent="0.2">
      <c r="A42" t="s">
        <v>64</v>
      </c>
      <c r="B42">
        <v>98</v>
      </c>
      <c r="C42">
        <v>9</v>
      </c>
      <c r="D42">
        <v>711</v>
      </c>
      <c r="E42">
        <v>314</v>
      </c>
      <c r="F42">
        <v>186</v>
      </c>
      <c r="G42">
        <v>93</v>
      </c>
      <c r="H42" t="s">
        <v>26</v>
      </c>
      <c r="I42" t="s">
        <v>26</v>
      </c>
      <c r="J42">
        <v>2</v>
      </c>
      <c r="K42">
        <v>21</v>
      </c>
      <c r="L42">
        <v>9</v>
      </c>
      <c r="M42" t="s">
        <v>26</v>
      </c>
      <c r="N42">
        <v>2</v>
      </c>
      <c r="O42" t="s">
        <v>26</v>
      </c>
      <c r="P42" t="s">
        <v>26</v>
      </c>
      <c r="Q42" t="s">
        <v>26</v>
      </c>
      <c r="R42" s="2">
        <v>19</v>
      </c>
      <c r="S42">
        <v>53</v>
      </c>
      <c r="T42" t="s">
        <v>26</v>
      </c>
      <c r="U42" t="s">
        <v>26</v>
      </c>
      <c r="V42">
        <v>17</v>
      </c>
      <c r="W42">
        <v>1536</v>
      </c>
      <c r="Y42" t="s">
        <v>64</v>
      </c>
      <c r="Z42" t="s">
        <v>603</v>
      </c>
      <c r="AB42" s="7">
        <f>VLOOKUP(Z42,'Population Data'!C:Q,15,FALSE)</f>
        <v>1301540</v>
      </c>
      <c r="AC42" s="7">
        <f>VLOOKUP(Z42,'Population Data'!C:CN,88,FALSE)</f>
        <v>2401.6887160000001</v>
      </c>
      <c r="AD42" s="7">
        <f>VLOOKUP(Z42,'Population Data'!C:CN,90,FALSE)</f>
        <v>24</v>
      </c>
      <c r="AE42" s="7">
        <f t="shared" si="9"/>
        <v>2</v>
      </c>
      <c r="AF42" s="7">
        <f t="shared" si="10"/>
        <v>4</v>
      </c>
      <c r="AG42" s="7">
        <f>VLOOKUP($Y42,$A42:$R$57,18,FALSE)*1000000</f>
        <v>19000000</v>
      </c>
      <c r="AH42" s="7">
        <f t="shared" si="11"/>
        <v>9000000</v>
      </c>
      <c r="AI42" s="7">
        <f t="shared" si="6"/>
        <v>1536000000</v>
      </c>
      <c r="AJ42" s="7">
        <f t="shared" si="14"/>
        <v>14.598091491617621</v>
      </c>
      <c r="AK42" s="1">
        <f>VLOOKUP($Y42,$A42:$R$57,18,FALSE)/VLOOKUP($Y42,$A42:$W$57,23,FALSE)</f>
        <v>1.2369791666666666E-2</v>
      </c>
      <c r="AL42" s="1">
        <f t="shared" si="12"/>
        <v>5.859375E-3</v>
      </c>
      <c r="AM42" s="6">
        <f t="shared" si="13"/>
        <v>2.1111111111111112</v>
      </c>
    </row>
    <row r="43" spans="1:39" x14ac:dyDescent="0.2">
      <c r="A43" t="s">
        <v>65</v>
      </c>
      <c r="B43">
        <v>263</v>
      </c>
      <c r="C43">
        <v>11</v>
      </c>
      <c r="D43">
        <v>2079</v>
      </c>
      <c r="E43">
        <v>695</v>
      </c>
      <c r="F43">
        <v>219</v>
      </c>
      <c r="G43">
        <v>400</v>
      </c>
      <c r="H43">
        <v>1</v>
      </c>
      <c r="I43">
        <v>11</v>
      </c>
      <c r="J43" t="s">
        <v>26</v>
      </c>
      <c r="K43">
        <v>7</v>
      </c>
      <c r="L43">
        <v>40</v>
      </c>
      <c r="M43">
        <v>3</v>
      </c>
      <c r="N43">
        <v>11</v>
      </c>
      <c r="O43" t="s">
        <v>26</v>
      </c>
      <c r="P43">
        <v>1</v>
      </c>
      <c r="Q43">
        <v>1</v>
      </c>
      <c r="R43" s="2">
        <v>3</v>
      </c>
      <c r="S43">
        <v>3</v>
      </c>
      <c r="T43">
        <v>3</v>
      </c>
      <c r="U43" t="s">
        <v>26</v>
      </c>
      <c r="V43">
        <v>10</v>
      </c>
      <c r="W43">
        <v>3759</v>
      </c>
      <c r="Y43" t="s">
        <v>65</v>
      </c>
      <c r="Z43" t="s">
        <v>606</v>
      </c>
      <c r="AB43" s="7">
        <f>VLOOKUP(Z43,'Population Data'!C:Q,15,FALSE)</f>
        <v>4580670</v>
      </c>
      <c r="AC43" s="7">
        <f>VLOOKUP(Z43,'Population Data'!C:CN,88,FALSE)</f>
        <v>4493.8033690000002</v>
      </c>
      <c r="AD43" s="7">
        <f>VLOOKUP(Z43,'Population Data'!C:CN,90,FALSE)</f>
        <v>22</v>
      </c>
      <c r="AE43" s="7">
        <f t="shared" si="9"/>
        <v>2</v>
      </c>
      <c r="AF43" s="7">
        <f t="shared" si="10"/>
        <v>4</v>
      </c>
      <c r="AG43" s="7">
        <f>VLOOKUP($Y43,$A43:$R$57,18,FALSE)*1000000</f>
        <v>3000000</v>
      </c>
      <c r="AH43" s="7">
        <f t="shared" si="11"/>
        <v>42000000</v>
      </c>
      <c r="AI43" s="7">
        <f t="shared" si="6"/>
        <v>3759000000</v>
      </c>
      <c r="AJ43" s="7">
        <f t="shared" si="14"/>
        <v>0.65492602610535144</v>
      </c>
      <c r="AK43" s="1">
        <f>VLOOKUP($Y43,$A43:$R$57,18,FALSE)/VLOOKUP($Y43,$A43:$W$57,23,FALSE)</f>
        <v>7.9808459696727857E-4</v>
      </c>
      <c r="AL43" s="1">
        <f t="shared" si="12"/>
        <v>1.1173184357541898E-2</v>
      </c>
      <c r="AM43" s="6">
        <f t="shared" si="13"/>
        <v>7.1428571428571425E-2</v>
      </c>
    </row>
    <row r="44" spans="1:39" x14ac:dyDescent="0.2">
      <c r="A44" t="s">
        <v>66</v>
      </c>
      <c r="B44">
        <v>103</v>
      </c>
      <c r="C44">
        <v>9</v>
      </c>
      <c r="D44">
        <v>534</v>
      </c>
      <c r="E44">
        <v>280</v>
      </c>
      <c r="F44">
        <v>97</v>
      </c>
      <c r="G44">
        <v>66</v>
      </c>
      <c r="H44">
        <v>0</v>
      </c>
      <c r="I44">
        <v>2</v>
      </c>
      <c r="J44" t="s">
        <v>26</v>
      </c>
      <c r="K44">
        <v>60</v>
      </c>
      <c r="L44">
        <v>19</v>
      </c>
      <c r="M44">
        <v>2</v>
      </c>
      <c r="N44">
        <v>1</v>
      </c>
      <c r="O44" t="s">
        <v>26</v>
      </c>
      <c r="P44">
        <v>0</v>
      </c>
      <c r="Q44" t="s">
        <v>26</v>
      </c>
      <c r="R44" s="2">
        <v>1</v>
      </c>
      <c r="S44">
        <v>0</v>
      </c>
      <c r="T44">
        <v>0</v>
      </c>
      <c r="U44">
        <v>0</v>
      </c>
      <c r="V44">
        <v>5</v>
      </c>
      <c r="W44">
        <v>1178</v>
      </c>
      <c r="Y44" t="s">
        <v>66</v>
      </c>
      <c r="Z44" t="s">
        <v>613</v>
      </c>
      <c r="AB44" s="7">
        <f>VLOOKUP(Z44,'Population Data'!C:Q,15,FALSE)</f>
        <v>1077948</v>
      </c>
      <c r="AC44" s="7">
        <f>VLOOKUP(Z44,'Population Data'!C:CN,88,FALSE)</f>
        <v>2857.6835230000002</v>
      </c>
      <c r="AD44" s="7">
        <f>VLOOKUP(Z44,'Population Data'!C:CN,90,FALSE)</f>
        <v>33</v>
      </c>
      <c r="AE44" s="7">
        <f t="shared" si="9"/>
        <v>3</v>
      </c>
      <c r="AF44" s="7">
        <f t="shared" si="10"/>
        <v>9</v>
      </c>
      <c r="AG44" s="7">
        <f>VLOOKUP($Y44,$A44:$R$57,18,FALSE)*1000000</f>
        <v>1000000</v>
      </c>
      <c r="AH44" s="7">
        <f t="shared" si="11"/>
        <v>19000000</v>
      </c>
      <c r="AI44" s="7">
        <f t="shared" si="6"/>
        <v>1178000000</v>
      </c>
      <c r="AJ44" s="7">
        <f t="shared" si="14"/>
        <v>0.92768853414079344</v>
      </c>
      <c r="AK44" s="1">
        <f>VLOOKUP($Y44,$A44:$R$57,18,FALSE)/VLOOKUP($Y44,$A44:$W$57,23,FALSE)</f>
        <v>8.4889643463497452E-4</v>
      </c>
      <c r="AL44" s="1">
        <f t="shared" si="12"/>
        <v>1.6129032258064516E-2</v>
      </c>
      <c r="AM44" s="6">
        <f t="shared" si="13"/>
        <v>5.2631578947368418E-2</v>
      </c>
    </row>
    <row r="45" spans="1:39" x14ac:dyDescent="0.2">
      <c r="A45" t="s">
        <v>67</v>
      </c>
      <c r="B45">
        <v>325</v>
      </c>
      <c r="C45">
        <v>55</v>
      </c>
      <c r="D45">
        <v>1441</v>
      </c>
      <c r="E45">
        <v>571</v>
      </c>
      <c r="F45">
        <v>179</v>
      </c>
      <c r="G45">
        <v>282</v>
      </c>
      <c r="H45">
        <v>1</v>
      </c>
      <c r="I45">
        <v>3</v>
      </c>
      <c r="J45">
        <v>1</v>
      </c>
      <c r="K45">
        <v>20</v>
      </c>
      <c r="L45">
        <v>33</v>
      </c>
      <c r="M45">
        <v>2</v>
      </c>
      <c r="N45">
        <v>2</v>
      </c>
      <c r="O45">
        <v>0</v>
      </c>
      <c r="P45">
        <v>3</v>
      </c>
      <c r="Q45">
        <v>14</v>
      </c>
      <c r="R45" s="2">
        <v>9</v>
      </c>
      <c r="S45">
        <v>6</v>
      </c>
      <c r="T45">
        <v>5</v>
      </c>
      <c r="U45">
        <v>1</v>
      </c>
      <c r="V45">
        <v>13</v>
      </c>
      <c r="W45">
        <v>2967</v>
      </c>
      <c r="Y45" t="s">
        <v>67</v>
      </c>
      <c r="Z45" t="s">
        <v>619</v>
      </c>
      <c r="AB45" s="7">
        <f>VLOOKUP(Z45,'Population Data'!C:Q,15,FALSE)</f>
        <v>2324884</v>
      </c>
      <c r="AC45" s="7">
        <f>VLOOKUP(Z45,'Population Data'!C:CN,88,FALSE)</f>
        <v>4756.9195440000003</v>
      </c>
      <c r="AD45" s="7">
        <f>VLOOKUP(Z45,'Population Data'!C:CN,90,FALSE)</f>
        <v>22</v>
      </c>
      <c r="AE45" s="7">
        <f t="shared" si="9"/>
        <v>2</v>
      </c>
      <c r="AF45" s="7">
        <f t="shared" si="10"/>
        <v>91</v>
      </c>
      <c r="AG45" s="7">
        <f>VLOOKUP($Y45,$A45:$R$57,18,FALSE)*1000000</f>
        <v>9000000</v>
      </c>
      <c r="AH45" s="7">
        <f t="shared" si="11"/>
        <v>50000000</v>
      </c>
      <c r="AI45" s="7">
        <f t="shared" si="6"/>
        <v>2967000000</v>
      </c>
      <c r="AJ45" s="7">
        <f t="shared" si="14"/>
        <v>3.8711608837258118</v>
      </c>
      <c r="AK45" s="1">
        <f>VLOOKUP($Y45,$A45:$R$57,18,FALSE)/VLOOKUP($Y45,$A45:$W$57,23,FALSE)</f>
        <v>3.0333670374115269E-3</v>
      </c>
      <c r="AL45" s="1">
        <f t="shared" si="12"/>
        <v>1.6852039096730703E-2</v>
      </c>
      <c r="AM45" s="6">
        <f t="shared" si="13"/>
        <v>0.18</v>
      </c>
    </row>
    <row r="46" spans="1:39" x14ac:dyDescent="0.2">
      <c r="A46" t="s">
        <v>68</v>
      </c>
      <c r="B46">
        <v>308</v>
      </c>
      <c r="C46">
        <v>10</v>
      </c>
      <c r="D46">
        <v>1468</v>
      </c>
      <c r="E46">
        <v>918</v>
      </c>
      <c r="F46">
        <v>448</v>
      </c>
      <c r="G46">
        <v>254</v>
      </c>
      <c r="H46" t="s">
        <v>26</v>
      </c>
      <c r="I46" t="s">
        <v>26</v>
      </c>
      <c r="J46" t="s">
        <v>26</v>
      </c>
      <c r="K46">
        <v>96</v>
      </c>
      <c r="L46">
        <v>18</v>
      </c>
      <c r="M46">
        <v>10</v>
      </c>
      <c r="N46" t="s">
        <v>26</v>
      </c>
      <c r="O46" t="s">
        <v>26</v>
      </c>
      <c r="P46" t="s">
        <v>26</v>
      </c>
      <c r="Q46">
        <v>1</v>
      </c>
      <c r="R46" s="2">
        <v>18</v>
      </c>
      <c r="S46">
        <v>5</v>
      </c>
      <c r="T46">
        <v>6</v>
      </c>
      <c r="U46" t="s">
        <v>26</v>
      </c>
      <c r="V46" t="s">
        <v>26</v>
      </c>
      <c r="W46">
        <v>3562</v>
      </c>
      <c r="Y46" t="s">
        <v>68</v>
      </c>
      <c r="Z46" t="s">
        <v>625</v>
      </c>
      <c r="AB46" s="7">
        <f>VLOOKUP(Z46,'Population Data'!C:Q,15,FALSE)</f>
        <v>2807216</v>
      </c>
      <c r="AC46" s="7">
        <f>VLOOKUP(Z46,'Population Data'!C:CN,88,FALSE)</f>
        <v>2767.0351660000001</v>
      </c>
      <c r="AD46" s="7">
        <f>VLOOKUP(Z46,'Population Data'!C:CN,90,FALSE)</f>
        <v>23</v>
      </c>
      <c r="AE46" s="7">
        <f t="shared" si="9"/>
        <v>2</v>
      </c>
      <c r="AF46" s="7">
        <f t="shared" si="10"/>
        <v>5</v>
      </c>
      <c r="AG46" s="7">
        <f>VLOOKUP($Y46,$A46:$R$57,18,FALSE)*1000000</f>
        <v>18000000</v>
      </c>
      <c r="AH46" s="7">
        <f t="shared" si="11"/>
        <v>19000000</v>
      </c>
      <c r="AI46" s="7">
        <f t="shared" si="6"/>
        <v>3562000000</v>
      </c>
      <c r="AJ46" s="7">
        <f t="shared" si="14"/>
        <v>6.412046668300551</v>
      </c>
      <c r="AK46" s="1">
        <f>VLOOKUP($Y46,$A46:$R$57,18,FALSE)/VLOOKUP($Y46,$A46:$W$57,23,FALSE)</f>
        <v>5.0533408197641775E-3</v>
      </c>
      <c r="AL46" s="1">
        <f t="shared" si="12"/>
        <v>5.3340819764177427E-3</v>
      </c>
      <c r="AM46" s="6">
        <f t="shared" si="13"/>
        <v>0.94736842105263153</v>
      </c>
    </row>
    <row r="47" spans="1:39" x14ac:dyDescent="0.2">
      <c r="A47" t="s">
        <v>69</v>
      </c>
      <c r="B47">
        <v>199</v>
      </c>
      <c r="C47">
        <v>5</v>
      </c>
      <c r="D47">
        <v>598</v>
      </c>
      <c r="E47">
        <v>419</v>
      </c>
      <c r="F47">
        <v>179</v>
      </c>
      <c r="G47">
        <v>139</v>
      </c>
      <c r="H47" t="s">
        <v>26</v>
      </c>
      <c r="I47" t="s">
        <v>26</v>
      </c>
      <c r="J47">
        <v>0</v>
      </c>
      <c r="K47">
        <v>3</v>
      </c>
      <c r="L47">
        <v>4</v>
      </c>
      <c r="M47" t="s">
        <v>26</v>
      </c>
      <c r="N47">
        <v>0</v>
      </c>
      <c r="O47" t="s">
        <v>26</v>
      </c>
      <c r="P47">
        <v>5</v>
      </c>
      <c r="Q47">
        <v>18</v>
      </c>
      <c r="R47" s="2">
        <v>1</v>
      </c>
      <c r="S47">
        <v>5</v>
      </c>
      <c r="T47">
        <v>3</v>
      </c>
      <c r="U47" t="s">
        <v>26</v>
      </c>
      <c r="V47">
        <v>23</v>
      </c>
      <c r="W47">
        <v>1604</v>
      </c>
      <c r="Y47" t="s">
        <v>69</v>
      </c>
      <c r="Z47" t="s">
        <v>634</v>
      </c>
      <c r="AB47" s="7">
        <f>VLOOKUP(Z47,'Population Data'!C:Q,15,FALSE)</f>
        <v>1203105</v>
      </c>
      <c r="AC47" s="7">
        <f>VLOOKUP(Z47,'Population Data'!C:CN,88,FALSE)</f>
        <v>4897.7820689999999</v>
      </c>
      <c r="AD47" s="7">
        <f>VLOOKUP(Z47,'Population Data'!C:CN,90,FALSE)</f>
        <v>21</v>
      </c>
      <c r="AE47" s="7">
        <f t="shared" si="9"/>
        <v>2</v>
      </c>
      <c r="AF47" s="7">
        <f t="shared" si="10"/>
        <v>1</v>
      </c>
      <c r="AG47" s="7">
        <f>VLOOKUP($Y47,$A47:$R$57,18,FALSE)*1000000</f>
        <v>1000000</v>
      </c>
      <c r="AH47" s="7">
        <f t="shared" si="11"/>
        <v>27000000</v>
      </c>
      <c r="AI47" s="7">
        <f t="shared" si="6"/>
        <v>1604000000</v>
      </c>
      <c r="AJ47" s="7">
        <f t="shared" si="14"/>
        <v>0.83118264823103549</v>
      </c>
      <c r="AK47" s="1">
        <f>VLOOKUP($Y47,$A47:$R$57,18,FALSE)/VLOOKUP($Y47,$A47:$W$57,23,FALSE)</f>
        <v>6.2344139650872816E-4</v>
      </c>
      <c r="AL47" s="1">
        <f t="shared" si="12"/>
        <v>1.683291770573566E-2</v>
      </c>
      <c r="AM47" s="6">
        <f t="shared" si="13"/>
        <v>3.7037037037037035E-2</v>
      </c>
    </row>
    <row r="48" spans="1:39" x14ac:dyDescent="0.2">
      <c r="A48" t="s">
        <v>70</v>
      </c>
      <c r="B48">
        <v>184</v>
      </c>
      <c r="C48">
        <v>15</v>
      </c>
      <c r="D48">
        <v>1127</v>
      </c>
      <c r="E48">
        <v>666</v>
      </c>
      <c r="F48">
        <v>162</v>
      </c>
      <c r="G48">
        <v>401</v>
      </c>
      <c r="H48">
        <v>1</v>
      </c>
      <c r="I48">
        <v>4</v>
      </c>
      <c r="J48">
        <v>0</v>
      </c>
      <c r="K48">
        <v>65</v>
      </c>
      <c r="L48">
        <v>61</v>
      </c>
      <c r="M48">
        <v>3</v>
      </c>
      <c r="N48">
        <v>2</v>
      </c>
      <c r="O48">
        <v>1</v>
      </c>
      <c r="P48">
        <v>0</v>
      </c>
      <c r="Q48" t="s">
        <v>26</v>
      </c>
      <c r="R48" s="2">
        <v>5</v>
      </c>
      <c r="S48">
        <v>8</v>
      </c>
      <c r="T48">
        <v>3</v>
      </c>
      <c r="U48">
        <v>0</v>
      </c>
      <c r="V48">
        <v>6</v>
      </c>
      <c r="W48">
        <v>2714</v>
      </c>
      <c r="Y48" t="s">
        <v>70</v>
      </c>
      <c r="Z48" t="s">
        <v>639</v>
      </c>
      <c r="AB48" s="7">
        <f>VLOOKUP(Z48,'Population Data'!C:Q,15,FALSE)</f>
        <v>2473974</v>
      </c>
      <c r="AC48" s="7">
        <f>VLOOKUP(Z48,'Population Data'!C:CN,88,FALSE)</f>
        <v>3709.224017</v>
      </c>
      <c r="AD48" s="7">
        <f>VLOOKUP(Z48,'Population Data'!C:CN,90,FALSE)</f>
        <v>23</v>
      </c>
      <c r="AE48" s="7">
        <f t="shared" si="9"/>
        <v>2</v>
      </c>
      <c r="AF48" s="7">
        <f t="shared" si="10"/>
        <v>37</v>
      </c>
      <c r="AG48" s="7">
        <f>VLOOKUP($Y48,$A48:$R$57,18,FALSE)*1000000</f>
        <v>5000000</v>
      </c>
      <c r="AH48" s="7">
        <f t="shared" si="11"/>
        <v>61000000</v>
      </c>
      <c r="AI48" s="7">
        <f t="shared" si="6"/>
        <v>2714000000</v>
      </c>
      <c r="AJ48" s="7">
        <f t="shared" si="14"/>
        <v>2.0210398330782779</v>
      </c>
      <c r="AK48" s="1">
        <f>VLOOKUP($Y48,$A48:$R$57,18,FALSE)/VLOOKUP($Y48,$A48:$W$57,23,FALSE)</f>
        <v>1.8422991893883567E-3</v>
      </c>
      <c r="AL48" s="1">
        <f t="shared" si="12"/>
        <v>2.2476050110537951E-2</v>
      </c>
      <c r="AM48" s="6">
        <f t="shared" si="13"/>
        <v>8.1967213114754092E-2</v>
      </c>
    </row>
    <row r="49" spans="1:39" x14ac:dyDescent="0.2">
      <c r="A49" t="s">
        <v>71</v>
      </c>
      <c r="B49">
        <v>512</v>
      </c>
      <c r="C49">
        <v>46</v>
      </c>
      <c r="D49">
        <v>2019</v>
      </c>
      <c r="E49">
        <v>865</v>
      </c>
      <c r="F49">
        <v>283</v>
      </c>
      <c r="G49">
        <v>289</v>
      </c>
      <c r="H49">
        <v>1</v>
      </c>
      <c r="I49">
        <v>8</v>
      </c>
      <c r="J49">
        <v>1</v>
      </c>
      <c r="K49">
        <v>10</v>
      </c>
      <c r="L49">
        <v>81</v>
      </c>
      <c r="M49">
        <v>2</v>
      </c>
      <c r="N49">
        <v>8</v>
      </c>
      <c r="O49">
        <v>1</v>
      </c>
      <c r="P49">
        <v>5</v>
      </c>
      <c r="Q49">
        <v>20</v>
      </c>
      <c r="R49" s="2">
        <v>24</v>
      </c>
      <c r="S49">
        <v>9</v>
      </c>
      <c r="T49">
        <v>8</v>
      </c>
      <c r="U49">
        <v>1</v>
      </c>
      <c r="V49">
        <v>26</v>
      </c>
      <c r="W49">
        <v>4218</v>
      </c>
      <c r="Y49" t="s">
        <v>71</v>
      </c>
      <c r="Z49" t="s">
        <v>642</v>
      </c>
      <c r="AB49" s="7">
        <f>VLOOKUP(Z49,'Population Data'!C:Q,15,FALSE)</f>
        <v>3337685</v>
      </c>
      <c r="AC49" s="7">
        <f>VLOOKUP(Z49,'Population Data'!C:CN,88,FALSE)</f>
        <v>7354.6840350000002</v>
      </c>
      <c r="AD49" s="7">
        <f>VLOOKUP(Z49,'Population Data'!C:CN,90,FALSE)</f>
        <v>12</v>
      </c>
      <c r="AE49" s="7">
        <f t="shared" si="9"/>
        <v>1</v>
      </c>
      <c r="AF49" s="7">
        <f t="shared" si="10"/>
        <v>122</v>
      </c>
      <c r="AG49" s="7">
        <f>VLOOKUP($Y49,$A49:$R$57,18,FALSE)*1000000</f>
        <v>24000000</v>
      </c>
      <c r="AH49" s="7">
        <f t="shared" si="11"/>
        <v>106000000</v>
      </c>
      <c r="AI49" s="7">
        <f t="shared" si="6"/>
        <v>4218000000</v>
      </c>
      <c r="AJ49" s="7">
        <f t="shared" si="14"/>
        <v>7.190612655178664</v>
      </c>
      <c r="AK49" s="1">
        <f>VLOOKUP($Y49,$A49:$R$57,18,FALSE)/VLOOKUP($Y49,$A49:$W$57,23,FALSE)</f>
        <v>5.6899004267425323E-3</v>
      </c>
      <c r="AL49" s="1">
        <f t="shared" si="12"/>
        <v>2.5130393551446185E-2</v>
      </c>
      <c r="AM49" s="6">
        <f t="shared" si="13"/>
        <v>0.22641509433962265</v>
      </c>
    </row>
    <row r="50" spans="1:39" x14ac:dyDescent="0.2">
      <c r="A50" t="s">
        <v>72</v>
      </c>
      <c r="B50">
        <v>1260</v>
      </c>
      <c r="C50">
        <v>125</v>
      </c>
      <c r="D50">
        <v>2982</v>
      </c>
      <c r="E50">
        <v>1066</v>
      </c>
      <c r="F50">
        <v>386</v>
      </c>
      <c r="G50">
        <v>243</v>
      </c>
      <c r="H50">
        <v>0</v>
      </c>
      <c r="I50">
        <v>24</v>
      </c>
      <c r="J50">
        <v>2</v>
      </c>
      <c r="K50">
        <v>9</v>
      </c>
      <c r="L50">
        <v>199</v>
      </c>
      <c r="M50">
        <v>1</v>
      </c>
      <c r="N50">
        <v>31</v>
      </c>
      <c r="O50">
        <v>1</v>
      </c>
      <c r="P50">
        <v>57</v>
      </c>
      <c r="Q50">
        <v>167</v>
      </c>
      <c r="R50" s="2">
        <v>108</v>
      </c>
      <c r="S50">
        <v>18</v>
      </c>
      <c r="T50">
        <v>23</v>
      </c>
      <c r="U50">
        <v>16</v>
      </c>
      <c r="V50">
        <v>8</v>
      </c>
      <c r="W50">
        <v>6726</v>
      </c>
      <c r="Y50" t="s">
        <v>72</v>
      </c>
      <c r="Z50" t="s">
        <v>645</v>
      </c>
      <c r="AB50" s="7">
        <f>VLOOKUP(Z50,'Population Data'!C:Q,15,FALSE)</f>
        <v>4727357</v>
      </c>
      <c r="AC50" s="7">
        <f>VLOOKUP(Z50,'Population Data'!C:CN,88,FALSE)</f>
        <v>12673.143690000001</v>
      </c>
      <c r="AD50" s="7">
        <f>VLOOKUP(Z50,'Population Data'!C:CN,90,FALSE)</f>
        <v>11</v>
      </c>
      <c r="AE50" s="7">
        <f t="shared" si="9"/>
        <v>1</v>
      </c>
      <c r="AF50" s="7">
        <f t="shared" si="10"/>
        <v>224</v>
      </c>
      <c r="AG50" s="7">
        <f>VLOOKUP($Y50,$A50:$R$57,18,FALSE)*1000000</f>
        <v>108000000</v>
      </c>
      <c r="AH50" s="7">
        <f t="shared" si="11"/>
        <v>423000000</v>
      </c>
      <c r="AI50" s="7">
        <f t="shared" si="6"/>
        <v>6726000000</v>
      </c>
      <c r="AJ50" s="7">
        <f t="shared" si="14"/>
        <v>22.845746576786986</v>
      </c>
      <c r="AK50" s="1">
        <f>VLOOKUP($Y50,$A50:$R$57,18,FALSE)/VLOOKUP($Y50,$A50:$W$57,23,FALSE)</f>
        <v>1.6057091882247992E-2</v>
      </c>
      <c r="AL50" s="1">
        <f t="shared" si="12"/>
        <v>6.2890276538804635E-2</v>
      </c>
      <c r="AM50" s="6">
        <f t="shared" si="13"/>
        <v>0.25531914893617019</v>
      </c>
    </row>
    <row r="51" spans="1:39" x14ac:dyDescent="0.2">
      <c r="A51" t="s">
        <v>73</v>
      </c>
      <c r="B51">
        <v>313</v>
      </c>
      <c r="C51">
        <v>61</v>
      </c>
      <c r="D51">
        <v>1120</v>
      </c>
      <c r="E51">
        <v>350</v>
      </c>
      <c r="F51">
        <v>163</v>
      </c>
      <c r="G51">
        <v>90</v>
      </c>
      <c r="H51">
        <v>0</v>
      </c>
      <c r="I51">
        <v>4</v>
      </c>
      <c r="J51" t="s">
        <v>26</v>
      </c>
      <c r="K51">
        <v>5</v>
      </c>
      <c r="L51">
        <v>25</v>
      </c>
      <c r="M51">
        <v>1</v>
      </c>
      <c r="N51">
        <v>8</v>
      </c>
      <c r="O51" t="s">
        <v>26</v>
      </c>
      <c r="P51">
        <v>24</v>
      </c>
      <c r="Q51">
        <v>17</v>
      </c>
      <c r="R51" s="2">
        <v>16</v>
      </c>
      <c r="S51">
        <v>9</v>
      </c>
      <c r="T51">
        <v>5</v>
      </c>
      <c r="U51" t="s">
        <v>26</v>
      </c>
      <c r="V51">
        <v>2</v>
      </c>
      <c r="W51">
        <v>2213</v>
      </c>
      <c r="Y51" t="s">
        <v>73</v>
      </c>
      <c r="Z51" t="s">
        <v>648</v>
      </c>
      <c r="AB51" s="7">
        <f>VLOOKUP(Z51,'Population Data'!C:Q,15,FALSE)</f>
        <v>1998463</v>
      </c>
      <c r="AC51" s="7">
        <f>VLOOKUP(Z51,'Population Data'!C:CN,88,FALSE)</f>
        <v>9117.5207300000002</v>
      </c>
      <c r="AD51" s="7">
        <f>VLOOKUP(Z51,'Population Data'!C:CN,90,FALSE)</f>
        <v>11</v>
      </c>
      <c r="AE51" s="7">
        <f t="shared" si="9"/>
        <v>1</v>
      </c>
      <c r="AF51" s="7">
        <f t="shared" si="10"/>
        <v>46</v>
      </c>
      <c r="AG51" s="7">
        <f>VLOOKUP($Y51,$A51:$R$57,18,FALSE)*1000000</f>
        <v>16000000</v>
      </c>
      <c r="AH51" s="7">
        <f t="shared" si="11"/>
        <v>66000000</v>
      </c>
      <c r="AI51" s="7">
        <f t="shared" si="6"/>
        <v>2213000000</v>
      </c>
      <c r="AJ51" s="7">
        <f t="shared" si="14"/>
        <v>8.0061527283717542</v>
      </c>
      <c r="AK51" s="1">
        <f>VLOOKUP($Y51,$A51:$R$57,18,FALSE)/VLOOKUP($Y51,$A51:$W$57,23,FALSE)</f>
        <v>7.2300045187528245E-3</v>
      </c>
      <c r="AL51" s="1">
        <f t="shared" si="12"/>
        <v>2.9823768639855398E-2</v>
      </c>
      <c r="AM51" s="6">
        <f t="shared" si="13"/>
        <v>0.24242424242424243</v>
      </c>
    </row>
    <row r="52" spans="1:39" x14ac:dyDescent="0.2">
      <c r="A52" t="s">
        <v>74</v>
      </c>
      <c r="B52">
        <v>518</v>
      </c>
      <c r="C52">
        <v>53</v>
      </c>
      <c r="D52">
        <v>1804</v>
      </c>
      <c r="E52">
        <v>745</v>
      </c>
      <c r="F52">
        <v>181</v>
      </c>
      <c r="G52">
        <v>225</v>
      </c>
      <c r="H52" t="s">
        <v>26</v>
      </c>
      <c r="I52" t="s">
        <v>26</v>
      </c>
      <c r="J52" t="s">
        <v>26</v>
      </c>
      <c r="K52">
        <v>122</v>
      </c>
      <c r="L52">
        <v>156</v>
      </c>
      <c r="M52">
        <v>1</v>
      </c>
      <c r="N52">
        <v>48</v>
      </c>
      <c r="O52" t="s">
        <v>26</v>
      </c>
      <c r="P52">
        <v>2</v>
      </c>
      <c r="Q52">
        <v>43</v>
      </c>
      <c r="R52" s="2">
        <v>29</v>
      </c>
      <c r="S52">
        <v>14</v>
      </c>
      <c r="T52">
        <v>18</v>
      </c>
      <c r="U52">
        <v>8</v>
      </c>
      <c r="V52">
        <v>3</v>
      </c>
      <c r="W52">
        <v>3969</v>
      </c>
      <c r="Y52" t="s">
        <v>74</v>
      </c>
      <c r="Z52" t="s">
        <v>666</v>
      </c>
      <c r="AB52" s="7">
        <f>VLOOKUP(Z52,'Population Data'!C:Q,15,FALSE)</f>
        <v>3867046</v>
      </c>
      <c r="AC52" s="7">
        <f>VLOOKUP(Z52,'Population Data'!C:CN,88,FALSE)</f>
        <v>5334.4473520000001</v>
      </c>
      <c r="AD52" s="7">
        <f>VLOOKUP(Z52,'Population Data'!C:CN,90,FALSE)</f>
        <v>13</v>
      </c>
      <c r="AE52" s="7">
        <f t="shared" si="9"/>
        <v>1</v>
      </c>
      <c r="AF52" s="7">
        <f t="shared" si="10"/>
        <v>16</v>
      </c>
      <c r="AG52" s="7">
        <f>VLOOKUP($Y52,$A52:$R$57,18,FALSE)*1000000</f>
        <v>29000000</v>
      </c>
      <c r="AH52" s="7">
        <f t="shared" si="11"/>
        <v>201000000</v>
      </c>
      <c r="AI52" s="7">
        <f t="shared" si="6"/>
        <v>3969000000</v>
      </c>
      <c r="AJ52" s="7">
        <f t="shared" si="14"/>
        <v>7.4992642963130001</v>
      </c>
      <c r="AK52" s="1">
        <f>VLOOKUP($Y52,$A52:$R$57,18,FALSE)/VLOOKUP($Y52,$A52:$W$57,23,FALSE)</f>
        <v>7.3066263542454022E-3</v>
      </c>
      <c r="AL52" s="1">
        <f t="shared" si="12"/>
        <v>5.0642479213907785E-2</v>
      </c>
      <c r="AM52" s="6">
        <f t="shared" si="13"/>
        <v>0.14427860696517414</v>
      </c>
    </row>
    <row r="53" spans="1:39" x14ac:dyDescent="0.2">
      <c r="A53" t="s">
        <v>75</v>
      </c>
      <c r="B53">
        <v>294</v>
      </c>
      <c r="C53">
        <v>27</v>
      </c>
      <c r="D53">
        <v>1929</v>
      </c>
      <c r="E53">
        <v>659</v>
      </c>
      <c r="F53">
        <v>265</v>
      </c>
      <c r="G53">
        <v>108</v>
      </c>
      <c r="H53">
        <v>5</v>
      </c>
      <c r="I53">
        <v>6</v>
      </c>
      <c r="J53" t="s">
        <v>26</v>
      </c>
      <c r="K53">
        <v>29</v>
      </c>
      <c r="L53">
        <v>14</v>
      </c>
      <c r="M53">
        <v>16</v>
      </c>
      <c r="N53" t="s">
        <v>26</v>
      </c>
      <c r="O53" t="s">
        <v>26</v>
      </c>
      <c r="P53" t="s">
        <v>26</v>
      </c>
      <c r="Q53">
        <v>1</v>
      </c>
      <c r="R53" s="2">
        <v>40</v>
      </c>
      <c r="S53" t="s">
        <v>26</v>
      </c>
      <c r="T53">
        <v>2</v>
      </c>
      <c r="U53" t="s">
        <v>26</v>
      </c>
      <c r="V53">
        <v>7</v>
      </c>
      <c r="W53">
        <v>3403</v>
      </c>
      <c r="Y53" t="s">
        <v>75</v>
      </c>
      <c r="Z53" t="s">
        <v>695</v>
      </c>
      <c r="AB53" s="7">
        <f>VLOOKUP(Z53,'Population Data'!C:Q,15,FALSE)</f>
        <v>3091399</v>
      </c>
      <c r="AC53" s="7">
        <f>VLOOKUP(Z53,'Population Data'!C:CN,88,FALSE)</f>
        <v>3527.1806270000002</v>
      </c>
      <c r="AD53" s="7">
        <f>VLOOKUP(Z53,'Population Data'!C:CN,90,FALSE)</f>
        <v>24</v>
      </c>
      <c r="AE53" s="7">
        <f t="shared" si="9"/>
        <v>2</v>
      </c>
      <c r="AF53" s="7">
        <f t="shared" si="10"/>
        <v>11</v>
      </c>
      <c r="AG53" s="7">
        <f>VLOOKUP($Y53,$A53:$R$57,18,FALSE)*1000000</f>
        <v>40000000</v>
      </c>
      <c r="AH53" s="7">
        <f t="shared" si="11"/>
        <v>15000000</v>
      </c>
      <c r="AI53" s="7">
        <f t="shared" si="6"/>
        <v>3403000000</v>
      </c>
      <c r="AJ53" s="7">
        <f t="shared" si="14"/>
        <v>12.939125619177595</v>
      </c>
      <c r="AK53" s="1">
        <f>VLOOKUP($Y53,$A53:$R$57,18,FALSE)/VLOOKUP($Y53,$A53:$W$57,23,FALSE)</f>
        <v>1.1754334410813987E-2</v>
      </c>
      <c r="AL53" s="1">
        <f t="shared" si="12"/>
        <v>4.4078754040552462E-3</v>
      </c>
      <c r="AM53" s="6">
        <f t="shared" si="13"/>
        <v>2.6666666666666665</v>
      </c>
    </row>
    <row r="54" spans="1:39" x14ac:dyDescent="0.2">
      <c r="A54" t="s">
        <v>76</v>
      </c>
      <c r="B54">
        <v>141</v>
      </c>
      <c r="C54">
        <v>7</v>
      </c>
      <c r="D54">
        <v>1056</v>
      </c>
      <c r="E54">
        <v>420</v>
      </c>
      <c r="F54">
        <v>229</v>
      </c>
      <c r="G54">
        <v>115</v>
      </c>
      <c r="H54" t="s">
        <v>26</v>
      </c>
      <c r="I54">
        <v>2</v>
      </c>
      <c r="J54">
        <v>1</v>
      </c>
      <c r="K54">
        <v>97</v>
      </c>
      <c r="L54">
        <v>14</v>
      </c>
      <c r="M54" t="s">
        <v>26</v>
      </c>
      <c r="N54" t="s">
        <v>26</v>
      </c>
      <c r="O54" t="s">
        <v>26</v>
      </c>
      <c r="P54" t="s">
        <v>26</v>
      </c>
      <c r="Q54">
        <v>7</v>
      </c>
      <c r="R54" s="2" t="s">
        <v>26</v>
      </c>
      <c r="S54">
        <v>0</v>
      </c>
      <c r="T54">
        <v>10</v>
      </c>
      <c r="U54">
        <v>2</v>
      </c>
      <c r="V54">
        <v>9</v>
      </c>
      <c r="W54">
        <v>2111</v>
      </c>
      <c r="Y54" t="s">
        <v>76</v>
      </c>
      <c r="Z54" t="s">
        <v>712</v>
      </c>
      <c r="AB54" s="7">
        <f>VLOOKUP(Z54,'Population Data'!C:Q,15,FALSE)</f>
        <v>1724388</v>
      </c>
      <c r="AC54" s="7">
        <f>VLOOKUP(Z54,'Population Data'!C:CN,88,FALSE)</f>
        <v>3484.4705960000001</v>
      </c>
      <c r="AD54" s="7">
        <f>VLOOKUP(Z54,'Population Data'!C:CN,90,FALSE)</f>
        <v>22</v>
      </c>
      <c r="AE54" s="7">
        <f t="shared" si="9"/>
        <v>2</v>
      </c>
      <c r="AF54" s="7" t="str">
        <f t="shared" si="10"/>
        <v>.</v>
      </c>
      <c r="AG54" s="7" t="e">
        <f>VLOOKUP($Y54,$A54:$R$57,18,FALSE)*1000000</f>
        <v>#VALUE!</v>
      </c>
      <c r="AH54" s="7">
        <f t="shared" si="11"/>
        <v>21000000</v>
      </c>
      <c r="AI54" s="7">
        <f t="shared" si="6"/>
        <v>2111000000</v>
      </c>
      <c r="AJ54" s="7"/>
      <c r="AK54" s="1" t="e">
        <f>VLOOKUP($Y54,$A54:$R$57,18,FALSE)/VLOOKUP($Y54,$A54:$W$57,23,FALSE)</f>
        <v>#VALUE!</v>
      </c>
      <c r="AL54" s="1">
        <f t="shared" si="12"/>
        <v>9.9478919943154914E-3</v>
      </c>
      <c r="AM54" s="6" t="e">
        <f t="shared" si="13"/>
        <v>#VALUE!</v>
      </c>
    </row>
    <row r="55" spans="1:39" x14ac:dyDescent="0.2">
      <c r="A55" t="s">
        <v>77</v>
      </c>
      <c r="B55">
        <v>1441</v>
      </c>
      <c r="C55">
        <v>75</v>
      </c>
      <c r="D55">
        <v>3137</v>
      </c>
      <c r="E55">
        <v>1759</v>
      </c>
      <c r="F55">
        <v>520</v>
      </c>
      <c r="G55">
        <v>292</v>
      </c>
      <c r="H55" t="s">
        <v>26</v>
      </c>
      <c r="I55">
        <v>16</v>
      </c>
      <c r="J55" t="s">
        <v>26</v>
      </c>
      <c r="K55">
        <v>189</v>
      </c>
      <c r="L55">
        <v>265</v>
      </c>
      <c r="M55">
        <v>8</v>
      </c>
      <c r="N55">
        <v>50</v>
      </c>
      <c r="O55" t="s">
        <v>26</v>
      </c>
      <c r="P55">
        <v>45</v>
      </c>
      <c r="Q55">
        <v>288</v>
      </c>
      <c r="R55" s="2">
        <v>114</v>
      </c>
      <c r="S55">
        <v>42</v>
      </c>
      <c r="T55">
        <v>26</v>
      </c>
      <c r="U55">
        <v>2</v>
      </c>
      <c r="V55">
        <v>10</v>
      </c>
      <c r="W55">
        <v>8280</v>
      </c>
      <c r="Y55" t="s">
        <v>77</v>
      </c>
      <c r="Z55" t="s">
        <v>718</v>
      </c>
      <c r="AB55" s="7">
        <f>VLOOKUP(Z55,'Population Data'!C:Q,15,FALSE)</f>
        <v>6216710</v>
      </c>
      <c r="AC55" s="7">
        <f>VLOOKUP(Z55,'Population Data'!C:CN,88,FALSE)</f>
        <v>6907.6552369999999</v>
      </c>
      <c r="AD55" s="7">
        <f>VLOOKUP(Z55,'Population Data'!C:CN,90,FALSE)</f>
        <v>11</v>
      </c>
      <c r="AE55" s="7">
        <f t="shared" si="9"/>
        <v>1</v>
      </c>
      <c r="AF55" s="7">
        <f t="shared" si="10"/>
        <v>102</v>
      </c>
      <c r="AG55" s="7">
        <f>VLOOKUP($Y55,$A55:$R$57,18,FALSE)*1000000</f>
        <v>114000000</v>
      </c>
      <c r="AH55" s="7">
        <f t="shared" si="11"/>
        <v>598000000</v>
      </c>
      <c r="AI55" s="7">
        <f t="shared" si="6"/>
        <v>8280000000</v>
      </c>
      <c r="AJ55" s="7">
        <f>AG55/AB55</f>
        <v>18.337673785651898</v>
      </c>
      <c r="AK55" s="1">
        <f>VLOOKUP($Y55,$A55:$R$57,18,FALSE)/VLOOKUP($Y55,$A55:$W$57,23,FALSE)</f>
        <v>1.3768115942028985E-2</v>
      </c>
      <c r="AL55" s="1">
        <f t="shared" si="12"/>
        <v>7.2222222222222215E-2</v>
      </c>
      <c r="AM55" s="6">
        <f t="shared" si="13"/>
        <v>0.19063545150501673</v>
      </c>
    </row>
    <row r="56" spans="1:39" x14ac:dyDescent="0.2">
      <c r="A56" t="s">
        <v>78</v>
      </c>
      <c r="B56">
        <v>12338</v>
      </c>
      <c r="C56">
        <v>1495</v>
      </c>
      <c r="D56">
        <v>67894</v>
      </c>
      <c r="E56">
        <v>39057</v>
      </c>
      <c r="F56">
        <v>13104</v>
      </c>
      <c r="G56">
        <v>21810</v>
      </c>
      <c r="H56">
        <v>105</v>
      </c>
      <c r="I56">
        <v>485</v>
      </c>
      <c r="J56">
        <v>149</v>
      </c>
      <c r="K56">
        <v>3230</v>
      </c>
      <c r="L56">
        <v>1301</v>
      </c>
      <c r="M56">
        <v>186</v>
      </c>
      <c r="N56">
        <v>337</v>
      </c>
      <c r="O56">
        <v>39</v>
      </c>
      <c r="P56">
        <v>62</v>
      </c>
      <c r="Q56">
        <v>53</v>
      </c>
      <c r="R56" s="2">
        <v>325</v>
      </c>
      <c r="S56">
        <v>179</v>
      </c>
      <c r="T56">
        <v>196</v>
      </c>
      <c r="U56">
        <v>77</v>
      </c>
      <c r="V56">
        <v>732</v>
      </c>
      <c r="W56">
        <v>163154</v>
      </c>
      <c r="Y56" t="s">
        <v>78</v>
      </c>
      <c r="AB56" s="7"/>
      <c r="AC56" s="7"/>
      <c r="AD56" s="7"/>
      <c r="AE56" s="7">
        <f t="shared" si="9"/>
        <v>0</v>
      </c>
      <c r="AF56" s="7">
        <f t="shared" ref="AF56" si="15">VLOOKUP($Y56,$A$62:$R$114,18,FALSE)</f>
        <v>825</v>
      </c>
      <c r="AG56" s="7">
        <f>VLOOKUP($Y56,$A56:$R$57,18,FALSE)*1000000</f>
        <v>325000000</v>
      </c>
      <c r="AH56" s="7">
        <f t="shared" si="11"/>
        <v>1416000000</v>
      </c>
      <c r="AI56" s="7">
        <f t="shared" si="6"/>
        <v>163154000000</v>
      </c>
      <c r="AJ56" s="7"/>
      <c r="AK56" s="1">
        <f>VLOOKUP($Y56,$A56:$R$57,18,FALSE)/VLOOKUP($Y56,$A56:$W$57,23,FALSE)</f>
        <v>1.9919830344337251E-3</v>
      </c>
      <c r="AL56" s="1">
        <f t="shared" si="12"/>
        <v>8.6789168515635541E-3</v>
      </c>
      <c r="AM56" s="6">
        <f t="shared" si="13"/>
        <v>0.22951977401129944</v>
      </c>
    </row>
    <row r="57" spans="1:39" x14ac:dyDescent="0.2">
      <c r="A57" t="s">
        <v>3</v>
      </c>
      <c r="B57">
        <v>38947</v>
      </c>
      <c r="C57">
        <v>3575</v>
      </c>
      <c r="D57">
        <v>156940</v>
      </c>
      <c r="E57">
        <v>84659</v>
      </c>
      <c r="F57">
        <v>27857</v>
      </c>
      <c r="G57">
        <v>35115</v>
      </c>
      <c r="H57">
        <v>186</v>
      </c>
      <c r="I57">
        <v>835</v>
      </c>
      <c r="J57">
        <v>212</v>
      </c>
      <c r="K57">
        <v>7038</v>
      </c>
      <c r="L57">
        <v>5300</v>
      </c>
      <c r="M57">
        <v>393</v>
      </c>
      <c r="N57">
        <v>814</v>
      </c>
      <c r="O57">
        <v>69</v>
      </c>
      <c r="P57">
        <v>794</v>
      </c>
      <c r="Q57">
        <v>3350</v>
      </c>
      <c r="R57" s="2">
        <v>1849</v>
      </c>
      <c r="S57">
        <v>780</v>
      </c>
      <c r="T57">
        <v>639</v>
      </c>
      <c r="U57">
        <v>176</v>
      </c>
      <c r="V57">
        <v>1617</v>
      </c>
      <c r="W57">
        <v>371145</v>
      </c>
      <c r="Y57" t="s">
        <v>3</v>
      </c>
      <c r="AB57" s="7"/>
      <c r="AC57" s="7"/>
      <c r="AD57" s="7"/>
      <c r="AE57" s="7"/>
      <c r="AF57" s="7">
        <f>SUM(AF4:AF56)</f>
        <v>2813</v>
      </c>
      <c r="AG57" s="7" t="e">
        <f>SUM(AG4:AG56)</f>
        <v>#VALUE!</v>
      </c>
      <c r="AH57" s="7">
        <f>SUM(L57:Q57)*1000000</f>
        <v>10720000000</v>
      </c>
      <c r="AI57" s="7">
        <f>SUM(M57:R57)*1000000</f>
        <v>7269000000</v>
      </c>
      <c r="AJ57" s="7"/>
      <c r="AK57" s="1">
        <f>VLOOKUP($Y57,$A57:$R$57,18,FALSE)/VLOOKUP($Y57,$A57:$W$57,23,FALSE)</f>
        <v>4.9818803971493622E-3</v>
      </c>
      <c r="AL57" s="1">
        <f t="shared" si="12"/>
        <v>2.8883589971574454E-2</v>
      </c>
      <c r="AM57" s="6" t="e">
        <f t="shared" si="13"/>
        <v>#VALUE!</v>
      </c>
    </row>
    <row r="58" spans="1:39" x14ac:dyDescent="0.2">
      <c r="R58" s="32">
        <f>R57/W57</f>
        <v>4.9818803971493622E-3</v>
      </c>
    </row>
    <row r="59" spans="1:39" x14ac:dyDescent="0.2">
      <c r="A59" t="s">
        <v>0</v>
      </c>
      <c r="B59" t="s">
        <v>79</v>
      </c>
    </row>
    <row r="60" spans="1:39" x14ac:dyDescent="0.2">
      <c r="B60" t="s">
        <v>2</v>
      </c>
      <c r="W60" t="s">
        <v>3</v>
      </c>
    </row>
    <row r="61" spans="1:39" x14ac:dyDescent="0.2">
      <c r="B61" t="s">
        <v>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H61" t="s">
        <v>10</v>
      </c>
      <c r="I61" t="s">
        <v>11</v>
      </c>
      <c r="J61" t="s">
        <v>12</v>
      </c>
      <c r="K61" t="s">
        <v>13</v>
      </c>
      <c r="L61" t="s">
        <v>14</v>
      </c>
      <c r="M61" t="s">
        <v>15</v>
      </c>
      <c r="N61" t="s">
        <v>16</v>
      </c>
      <c r="O61" t="s">
        <v>17</v>
      </c>
      <c r="P61" t="s">
        <v>18</v>
      </c>
      <c r="Q61" t="s">
        <v>19</v>
      </c>
      <c r="R61" s="2" t="s">
        <v>20</v>
      </c>
      <c r="S61" t="s">
        <v>21</v>
      </c>
      <c r="T61" t="s">
        <v>22</v>
      </c>
      <c r="U61" t="s">
        <v>23</v>
      </c>
      <c r="V61" t="s">
        <v>24</v>
      </c>
    </row>
    <row r="62" spans="1:39" x14ac:dyDescent="0.2">
      <c r="A62" t="s">
        <v>25</v>
      </c>
      <c r="B62">
        <v>1577</v>
      </c>
      <c r="C62">
        <v>79</v>
      </c>
      <c r="D62">
        <v>8907</v>
      </c>
      <c r="E62">
        <v>5046</v>
      </c>
      <c r="F62">
        <v>1100</v>
      </c>
      <c r="G62">
        <v>1733</v>
      </c>
      <c r="H62">
        <v>45</v>
      </c>
      <c r="I62">
        <v>34</v>
      </c>
      <c r="J62">
        <v>16</v>
      </c>
      <c r="K62">
        <v>488</v>
      </c>
      <c r="L62">
        <v>157</v>
      </c>
      <c r="M62">
        <v>22</v>
      </c>
      <c r="N62">
        <v>46</v>
      </c>
      <c r="O62">
        <v>2</v>
      </c>
      <c r="P62">
        <v>24</v>
      </c>
      <c r="Q62">
        <v>127</v>
      </c>
      <c r="R62" s="2">
        <v>112</v>
      </c>
      <c r="S62">
        <v>50</v>
      </c>
      <c r="T62">
        <v>52</v>
      </c>
      <c r="U62" t="s">
        <v>26</v>
      </c>
      <c r="V62">
        <v>65</v>
      </c>
      <c r="W62">
        <v>19682</v>
      </c>
    </row>
    <row r="63" spans="1:39" x14ac:dyDescent="0.2">
      <c r="A63" t="s">
        <v>27</v>
      </c>
      <c r="B63">
        <v>1534</v>
      </c>
      <c r="C63">
        <v>150</v>
      </c>
      <c r="D63">
        <v>7421</v>
      </c>
      <c r="E63">
        <v>3884</v>
      </c>
      <c r="F63">
        <v>863</v>
      </c>
      <c r="G63">
        <v>1639</v>
      </c>
      <c r="H63">
        <v>20</v>
      </c>
      <c r="I63">
        <v>64</v>
      </c>
      <c r="J63">
        <v>8</v>
      </c>
      <c r="K63">
        <v>231</v>
      </c>
      <c r="L63">
        <v>135</v>
      </c>
      <c r="M63">
        <v>9</v>
      </c>
      <c r="N63">
        <v>33</v>
      </c>
      <c r="O63" t="s">
        <v>26</v>
      </c>
      <c r="P63">
        <v>4</v>
      </c>
      <c r="Q63">
        <v>8</v>
      </c>
      <c r="R63" s="2">
        <v>47</v>
      </c>
      <c r="S63">
        <v>78</v>
      </c>
      <c r="T63">
        <v>35</v>
      </c>
      <c r="U63">
        <v>6</v>
      </c>
      <c r="V63">
        <v>36</v>
      </c>
      <c r="W63">
        <v>16205</v>
      </c>
    </row>
    <row r="64" spans="1:39" x14ac:dyDescent="0.2">
      <c r="A64" t="s">
        <v>28</v>
      </c>
      <c r="B64">
        <v>256</v>
      </c>
      <c r="C64">
        <v>23</v>
      </c>
      <c r="D64">
        <v>1194</v>
      </c>
      <c r="E64">
        <v>761</v>
      </c>
      <c r="F64">
        <v>172</v>
      </c>
      <c r="G64">
        <v>217</v>
      </c>
      <c r="H64" t="s">
        <v>26</v>
      </c>
      <c r="I64">
        <v>4</v>
      </c>
      <c r="J64" t="s">
        <v>26</v>
      </c>
      <c r="K64">
        <v>72</v>
      </c>
      <c r="L64">
        <v>44</v>
      </c>
      <c r="M64">
        <v>3</v>
      </c>
      <c r="N64">
        <v>6</v>
      </c>
      <c r="O64" t="s">
        <v>26</v>
      </c>
      <c r="P64">
        <v>1</v>
      </c>
      <c r="Q64">
        <v>7</v>
      </c>
      <c r="R64" s="2">
        <v>12</v>
      </c>
      <c r="S64" t="s">
        <v>26</v>
      </c>
      <c r="T64">
        <v>7</v>
      </c>
      <c r="U64">
        <v>2</v>
      </c>
      <c r="V64">
        <v>12</v>
      </c>
      <c r="W64">
        <v>2793</v>
      </c>
    </row>
    <row r="65" spans="1:23" x14ac:dyDescent="0.2">
      <c r="A65" t="s">
        <v>29</v>
      </c>
      <c r="B65">
        <v>11</v>
      </c>
      <c r="C65" t="s">
        <v>26</v>
      </c>
      <c r="D65">
        <v>330</v>
      </c>
      <c r="E65">
        <v>162</v>
      </c>
      <c r="F65">
        <v>47</v>
      </c>
      <c r="G65">
        <v>26</v>
      </c>
      <c r="H65" t="s">
        <v>26</v>
      </c>
      <c r="I65" t="s">
        <v>26</v>
      </c>
      <c r="J65" t="s">
        <v>26</v>
      </c>
      <c r="K65">
        <v>12</v>
      </c>
      <c r="L65">
        <v>4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s="2">
        <v>2</v>
      </c>
      <c r="S65">
        <v>5</v>
      </c>
      <c r="T65" t="s">
        <v>26</v>
      </c>
      <c r="U65" t="s">
        <v>26</v>
      </c>
      <c r="V65">
        <v>5</v>
      </c>
      <c r="W65">
        <v>604</v>
      </c>
    </row>
    <row r="66" spans="1:23" x14ac:dyDescent="0.2">
      <c r="A66" t="s">
        <v>30</v>
      </c>
      <c r="B66">
        <v>496</v>
      </c>
      <c r="C66">
        <v>52</v>
      </c>
      <c r="D66">
        <v>1268</v>
      </c>
      <c r="E66">
        <v>629</v>
      </c>
      <c r="F66">
        <v>144</v>
      </c>
      <c r="G66">
        <v>160</v>
      </c>
      <c r="H66" t="s">
        <v>26</v>
      </c>
      <c r="I66">
        <v>2</v>
      </c>
      <c r="J66" t="s">
        <v>26</v>
      </c>
      <c r="K66">
        <v>66</v>
      </c>
      <c r="L66">
        <v>36</v>
      </c>
      <c r="M66">
        <v>4</v>
      </c>
      <c r="N66">
        <v>8</v>
      </c>
      <c r="O66" t="s">
        <v>26</v>
      </c>
      <c r="P66">
        <v>24</v>
      </c>
      <c r="Q66">
        <v>96</v>
      </c>
      <c r="R66" s="2">
        <v>19</v>
      </c>
      <c r="S66">
        <v>4</v>
      </c>
      <c r="T66">
        <v>8</v>
      </c>
      <c r="U66">
        <v>6</v>
      </c>
      <c r="V66">
        <v>8</v>
      </c>
      <c r="W66">
        <v>3030</v>
      </c>
    </row>
    <row r="67" spans="1:23" x14ac:dyDescent="0.2">
      <c r="A67" t="s">
        <v>31</v>
      </c>
      <c r="B67">
        <v>449</v>
      </c>
      <c r="C67">
        <v>59</v>
      </c>
      <c r="D67">
        <v>2582</v>
      </c>
      <c r="E67">
        <v>1816</v>
      </c>
      <c r="F67">
        <v>433</v>
      </c>
      <c r="G67">
        <v>451</v>
      </c>
      <c r="H67" t="s">
        <v>26</v>
      </c>
      <c r="I67">
        <v>10</v>
      </c>
      <c r="J67" t="s">
        <v>26</v>
      </c>
      <c r="K67">
        <v>110</v>
      </c>
      <c r="L67">
        <v>67</v>
      </c>
      <c r="M67">
        <v>5</v>
      </c>
      <c r="N67">
        <v>21</v>
      </c>
      <c r="O67" t="s">
        <v>26</v>
      </c>
      <c r="P67" t="s">
        <v>26</v>
      </c>
      <c r="Q67">
        <v>17</v>
      </c>
      <c r="R67" s="2">
        <v>24</v>
      </c>
      <c r="S67">
        <v>2</v>
      </c>
      <c r="T67">
        <v>12</v>
      </c>
      <c r="U67">
        <v>1</v>
      </c>
      <c r="V67">
        <v>17</v>
      </c>
      <c r="W67">
        <v>6076</v>
      </c>
    </row>
    <row r="68" spans="1:23" x14ac:dyDescent="0.2">
      <c r="A68" t="s">
        <v>32</v>
      </c>
      <c r="B68">
        <v>444</v>
      </c>
      <c r="C68">
        <v>34</v>
      </c>
      <c r="D68">
        <v>2748</v>
      </c>
      <c r="E68">
        <v>1645</v>
      </c>
      <c r="F68">
        <v>333</v>
      </c>
      <c r="G68">
        <v>722</v>
      </c>
      <c r="H68">
        <v>2</v>
      </c>
      <c r="I68">
        <v>9</v>
      </c>
      <c r="J68">
        <v>4</v>
      </c>
      <c r="K68">
        <v>98</v>
      </c>
      <c r="L68">
        <v>25</v>
      </c>
      <c r="M68">
        <v>3</v>
      </c>
      <c r="N68">
        <v>19</v>
      </c>
      <c r="O68" t="s">
        <v>26</v>
      </c>
      <c r="P68" t="s">
        <v>26</v>
      </c>
      <c r="Q68">
        <v>17</v>
      </c>
      <c r="R68" s="2">
        <v>23</v>
      </c>
      <c r="S68">
        <v>19</v>
      </c>
      <c r="T68">
        <v>11</v>
      </c>
      <c r="U68" t="s">
        <v>26</v>
      </c>
      <c r="V68">
        <v>12</v>
      </c>
      <c r="W68">
        <v>6168</v>
      </c>
    </row>
    <row r="69" spans="1:23" x14ac:dyDescent="0.2">
      <c r="A69" t="s">
        <v>33</v>
      </c>
      <c r="B69">
        <v>813</v>
      </c>
      <c r="C69">
        <v>79</v>
      </c>
      <c r="D69">
        <v>2814</v>
      </c>
      <c r="E69">
        <v>1724</v>
      </c>
      <c r="F69">
        <v>694</v>
      </c>
      <c r="G69">
        <v>339</v>
      </c>
      <c r="H69" t="s">
        <v>26</v>
      </c>
      <c r="I69">
        <v>28</v>
      </c>
      <c r="J69">
        <v>10</v>
      </c>
      <c r="K69">
        <v>85</v>
      </c>
      <c r="L69">
        <v>73</v>
      </c>
      <c r="M69">
        <v>1</v>
      </c>
      <c r="N69">
        <v>20</v>
      </c>
      <c r="O69" t="s">
        <v>26</v>
      </c>
      <c r="P69">
        <v>72</v>
      </c>
      <c r="Q69">
        <v>109</v>
      </c>
      <c r="R69" s="2">
        <v>48</v>
      </c>
      <c r="S69" t="s">
        <v>26</v>
      </c>
      <c r="T69">
        <v>20</v>
      </c>
      <c r="U69" t="s">
        <v>26</v>
      </c>
      <c r="V69">
        <v>26</v>
      </c>
      <c r="W69">
        <v>6955</v>
      </c>
    </row>
    <row r="70" spans="1:23" x14ac:dyDescent="0.2">
      <c r="A70" t="s">
        <v>34</v>
      </c>
      <c r="B70">
        <v>74</v>
      </c>
      <c r="C70">
        <v>2</v>
      </c>
      <c r="D70">
        <v>625</v>
      </c>
      <c r="E70">
        <v>359</v>
      </c>
      <c r="F70">
        <v>114</v>
      </c>
      <c r="G70">
        <v>113</v>
      </c>
      <c r="H70" t="s">
        <v>26</v>
      </c>
      <c r="I70" t="s">
        <v>26</v>
      </c>
      <c r="J70" t="s">
        <v>26</v>
      </c>
      <c r="K70">
        <v>18</v>
      </c>
      <c r="L70">
        <v>4</v>
      </c>
      <c r="M70" t="s">
        <v>26</v>
      </c>
      <c r="N70" t="s">
        <v>26</v>
      </c>
      <c r="O70" t="s">
        <v>26</v>
      </c>
      <c r="P70" t="s">
        <v>26</v>
      </c>
      <c r="Q70" t="s">
        <v>26</v>
      </c>
      <c r="R70" s="2">
        <v>14</v>
      </c>
      <c r="S70" t="s">
        <v>26</v>
      </c>
      <c r="T70">
        <v>3</v>
      </c>
      <c r="U70" t="s">
        <v>26</v>
      </c>
      <c r="V70" t="s">
        <v>26</v>
      </c>
      <c r="W70">
        <v>1326</v>
      </c>
    </row>
    <row r="71" spans="1:23" x14ac:dyDescent="0.2">
      <c r="A71" t="s">
        <v>35</v>
      </c>
      <c r="B71">
        <v>143</v>
      </c>
      <c r="C71">
        <v>7</v>
      </c>
      <c r="D71">
        <v>633</v>
      </c>
      <c r="E71">
        <v>342</v>
      </c>
      <c r="F71">
        <v>127</v>
      </c>
      <c r="G71">
        <v>72</v>
      </c>
      <c r="H71" t="s">
        <v>26</v>
      </c>
      <c r="I71" t="s">
        <v>26</v>
      </c>
      <c r="J71" t="s">
        <v>26</v>
      </c>
      <c r="K71">
        <v>37</v>
      </c>
      <c r="L71">
        <v>23</v>
      </c>
      <c r="M71">
        <v>1</v>
      </c>
      <c r="N71" t="s">
        <v>26</v>
      </c>
      <c r="O71" t="s">
        <v>26</v>
      </c>
      <c r="P71">
        <v>1</v>
      </c>
      <c r="Q71">
        <v>2</v>
      </c>
      <c r="R71" s="2">
        <v>1</v>
      </c>
      <c r="S71">
        <v>15</v>
      </c>
      <c r="T71">
        <v>1</v>
      </c>
      <c r="U71" t="s">
        <v>26</v>
      </c>
      <c r="V71">
        <v>4</v>
      </c>
      <c r="W71">
        <v>1409</v>
      </c>
    </row>
    <row r="72" spans="1:23" x14ac:dyDescent="0.2">
      <c r="A72" t="s">
        <v>36</v>
      </c>
      <c r="B72">
        <v>100</v>
      </c>
      <c r="C72">
        <v>15</v>
      </c>
      <c r="D72">
        <v>833</v>
      </c>
      <c r="E72">
        <v>322</v>
      </c>
      <c r="F72">
        <v>119</v>
      </c>
      <c r="G72">
        <v>35</v>
      </c>
      <c r="H72" t="s">
        <v>26</v>
      </c>
      <c r="I72">
        <v>2</v>
      </c>
      <c r="J72" t="s">
        <v>26</v>
      </c>
      <c r="K72">
        <v>17</v>
      </c>
      <c r="L72">
        <v>9</v>
      </c>
      <c r="M72">
        <v>4</v>
      </c>
      <c r="N72">
        <v>2</v>
      </c>
      <c r="O72" t="s">
        <v>26</v>
      </c>
      <c r="P72" t="s">
        <v>26</v>
      </c>
      <c r="Q72" t="s">
        <v>26</v>
      </c>
      <c r="R72" s="2">
        <v>2</v>
      </c>
      <c r="S72" t="s">
        <v>26</v>
      </c>
      <c r="T72">
        <v>1</v>
      </c>
      <c r="U72" t="s">
        <v>26</v>
      </c>
      <c r="V72" t="s">
        <v>26</v>
      </c>
      <c r="W72">
        <v>1461</v>
      </c>
    </row>
    <row r="73" spans="1:23" x14ac:dyDescent="0.2">
      <c r="A73" t="s">
        <v>37</v>
      </c>
      <c r="B73">
        <v>4308</v>
      </c>
      <c r="C73">
        <v>296</v>
      </c>
      <c r="D73">
        <v>28891</v>
      </c>
      <c r="E73">
        <v>18797</v>
      </c>
      <c r="F73">
        <v>3719</v>
      </c>
      <c r="G73">
        <v>7973</v>
      </c>
      <c r="H73">
        <v>43</v>
      </c>
      <c r="I73">
        <v>113</v>
      </c>
      <c r="J73">
        <v>46</v>
      </c>
      <c r="K73">
        <v>752</v>
      </c>
      <c r="L73">
        <v>234</v>
      </c>
      <c r="M73">
        <v>28</v>
      </c>
      <c r="N73">
        <v>100</v>
      </c>
      <c r="O73">
        <v>4</v>
      </c>
      <c r="P73">
        <v>73</v>
      </c>
      <c r="Q73">
        <v>196</v>
      </c>
      <c r="R73" s="2">
        <v>223</v>
      </c>
      <c r="S73">
        <v>300</v>
      </c>
      <c r="T73">
        <v>241</v>
      </c>
      <c r="U73">
        <v>11</v>
      </c>
      <c r="V73">
        <v>216</v>
      </c>
      <c r="W73">
        <v>66564</v>
      </c>
    </row>
    <row r="74" spans="1:23" x14ac:dyDescent="0.2">
      <c r="A74" t="s">
        <v>38</v>
      </c>
      <c r="B74">
        <v>233</v>
      </c>
      <c r="C74">
        <v>47</v>
      </c>
      <c r="D74">
        <v>829</v>
      </c>
      <c r="E74">
        <v>678</v>
      </c>
      <c r="F74">
        <v>70</v>
      </c>
      <c r="G74">
        <v>98</v>
      </c>
      <c r="H74" t="s">
        <v>26</v>
      </c>
      <c r="I74">
        <v>4</v>
      </c>
      <c r="J74" t="s">
        <v>26</v>
      </c>
      <c r="K74">
        <v>9</v>
      </c>
      <c r="L74">
        <v>19</v>
      </c>
      <c r="M74" t="s">
        <v>26</v>
      </c>
      <c r="N74">
        <v>2</v>
      </c>
      <c r="O74" t="s">
        <v>26</v>
      </c>
      <c r="P74" t="s">
        <v>26</v>
      </c>
      <c r="Q74">
        <v>11</v>
      </c>
      <c r="R74" s="2">
        <v>3</v>
      </c>
      <c r="S74">
        <v>9</v>
      </c>
      <c r="T74">
        <v>3</v>
      </c>
      <c r="U74">
        <v>1</v>
      </c>
      <c r="V74">
        <v>17</v>
      </c>
      <c r="W74">
        <v>2033</v>
      </c>
    </row>
    <row r="75" spans="1:23" x14ac:dyDescent="0.2">
      <c r="A75" t="s">
        <v>39</v>
      </c>
      <c r="B75">
        <v>168</v>
      </c>
      <c r="C75">
        <v>23</v>
      </c>
      <c r="D75">
        <v>832</v>
      </c>
      <c r="E75">
        <v>684</v>
      </c>
      <c r="F75">
        <v>211</v>
      </c>
      <c r="G75">
        <v>183</v>
      </c>
      <c r="H75" t="s">
        <v>26</v>
      </c>
      <c r="I75" t="s">
        <v>26</v>
      </c>
      <c r="J75" t="s">
        <v>26</v>
      </c>
      <c r="K75">
        <v>32</v>
      </c>
      <c r="L75">
        <v>20</v>
      </c>
      <c r="M75">
        <v>2</v>
      </c>
      <c r="N75">
        <v>2</v>
      </c>
      <c r="O75" t="s">
        <v>26</v>
      </c>
      <c r="P75" t="s">
        <v>26</v>
      </c>
      <c r="Q75" t="s">
        <v>26</v>
      </c>
      <c r="R75" s="2">
        <v>4</v>
      </c>
      <c r="S75">
        <v>3</v>
      </c>
      <c r="T75">
        <v>2</v>
      </c>
      <c r="U75" t="s">
        <v>26</v>
      </c>
      <c r="V75">
        <v>2</v>
      </c>
      <c r="W75">
        <v>2168</v>
      </c>
    </row>
    <row r="76" spans="1:23" x14ac:dyDescent="0.2">
      <c r="A76" t="s">
        <v>40</v>
      </c>
      <c r="B76">
        <v>71</v>
      </c>
      <c r="C76">
        <v>6</v>
      </c>
      <c r="D76">
        <v>313</v>
      </c>
      <c r="E76">
        <v>162</v>
      </c>
      <c r="F76">
        <v>89</v>
      </c>
      <c r="G76">
        <v>55</v>
      </c>
      <c r="H76">
        <v>2</v>
      </c>
      <c r="I76" t="s">
        <v>26</v>
      </c>
      <c r="J76" t="s">
        <v>26</v>
      </c>
      <c r="K76">
        <v>7</v>
      </c>
      <c r="L76">
        <v>1</v>
      </c>
      <c r="M76" t="s">
        <v>26</v>
      </c>
      <c r="N76" t="s">
        <v>26</v>
      </c>
      <c r="O76" t="s">
        <v>26</v>
      </c>
      <c r="P76" t="s">
        <v>26</v>
      </c>
      <c r="Q76" t="s">
        <v>26</v>
      </c>
      <c r="R76" s="2" t="s">
        <v>26</v>
      </c>
      <c r="S76" t="s">
        <v>26</v>
      </c>
      <c r="T76" t="s">
        <v>26</v>
      </c>
      <c r="U76" t="s">
        <v>26</v>
      </c>
      <c r="V76" t="s">
        <v>26</v>
      </c>
      <c r="W76">
        <v>706</v>
      </c>
    </row>
    <row r="77" spans="1:23" x14ac:dyDescent="0.2">
      <c r="A77" t="s">
        <v>41</v>
      </c>
      <c r="B77">
        <v>59</v>
      </c>
      <c r="C77">
        <v>2</v>
      </c>
      <c r="D77">
        <v>366</v>
      </c>
      <c r="E77">
        <v>153</v>
      </c>
      <c r="F77">
        <v>68</v>
      </c>
      <c r="G77">
        <v>48</v>
      </c>
      <c r="H77" t="s">
        <v>26</v>
      </c>
      <c r="I77" t="s">
        <v>26</v>
      </c>
      <c r="J77" t="s">
        <v>26</v>
      </c>
      <c r="K77">
        <v>9</v>
      </c>
      <c r="L77">
        <v>5</v>
      </c>
      <c r="M77" t="s">
        <v>26</v>
      </c>
      <c r="N77" t="s">
        <v>26</v>
      </c>
      <c r="O77" t="s">
        <v>26</v>
      </c>
      <c r="P77" t="s">
        <v>26</v>
      </c>
      <c r="Q77" t="s">
        <v>26</v>
      </c>
      <c r="R77" s="2" t="s">
        <v>26</v>
      </c>
      <c r="S77" t="s">
        <v>26</v>
      </c>
      <c r="T77" t="s">
        <v>26</v>
      </c>
      <c r="U77" t="s">
        <v>26</v>
      </c>
      <c r="V77" t="s">
        <v>26</v>
      </c>
      <c r="W77">
        <v>710</v>
      </c>
    </row>
    <row r="78" spans="1:23" x14ac:dyDescent="0.2">
      <c r="A78" t="s">
        <v>42</v>
      </c>
      <c r="B78">
        <v>2548</v>
      </c>
      <c r="C78">
        <v>286</v>
      </c>
      <c r="D78">
        <v>13812</v>
      </c>
      <c r="E78">
        <v>10703</v>
      </c>
      <c r="F78">
        <v>1749</v>
      </c>
      <c r="G78">
        <v>4446</v>
      </c>
      <c r="H78">
        <v>15</v>
      </c>
      <c r="I78">
        <v>49</v>
      </c>
      <c r="J78">
        <v>14</v>
      </c>
      <c r="K78">
        <v>646</v>
      </c>
      <c r="L78">
        <v>344</v>
      </c>
      <c r="M78">
        <v>33</v>
      </c>
      <c r="N78">
        <v>72</v>
      </c>
      <c r="O78">
        <v>5</v>
      </c>
      <c r="P78">
        <v>8</v>
      </c>
      <c r="Q78">
        <v>83</v>
      </c>
      <c r="R78" s="2">
        <v>95</v>
      </c>
      <c r="S78">
        <v>79</v>
      </c>
      <c r="T78">
        <v>98</v>
      </c>
      <c r="U78">
        <v>8</v>
      </c>
      <c r="V78">
        <v>78</v>
      </c>
      <c r="W78">
        <v>35171</v>
      </c>
    </row>
    <row r="79" spans="1:23" x14ac:dyDescent="0.2">
      <c r="A79" t="s">
        <v>43</v>
      </c>
      <c r="B79">
        <v>74</v>
      </c>
      <c r="C79">
        <v>10</v>
      </c>
      <c r="D79">
        <v>502</v>
      </c>
      <c r="E79">
        <v>239</v>
      </c>
      <c r="F79">
        <v>95</v>
      </c>
      <c r="G79">
        <v>83</v>
      </c>
      <c r="H79" t="s">
        <v>26</v>
      </c>
      <c r="I79" t="s">
        <v>26</v>
      </c>
      <c r="J79" t="s">
        <v>26</v>
      </c>
      <c r="K79">
        <v>23</v>
      </c>
      <c r="L79">
        <v>2</v>
      </c>
      <c r="M79">
        <v>2</v>
      </c>
      <c r="N79" t="s">
        <v>26</v>
      </c>
      <c r="O79" t="s">
        <v>26</v>
      </c>
      <c r="P79" t="s">
        <v>26</v>
      </c>
      <c r="Q79" t="s">
        <v>26</v>
      </c>
      <c r="R79" s="2">
        <v>1</v>
      </c>
      <c r="S79">
        <v>4</v>
      </c>
      <c r="T79">
        <v>2</v>
      </c>
      <c r="U79" t="s">
        <v>26</v>
      </c>
      <c r="V79">
        <v>15</v>
      </c>
      <c r="W79">
        <v>1052</v>
      </c>
    </row>
    <row r="80" spans="1:23" x14ac:dyDescent="0.2">
      <c r="A80" t="s">
        <v>44</v>
      </c>
      <c r="B80">
        <v>66</v>
      </c>
      <c r="C80" t="s">
        <v>26</v>
      </c>
      <c r="D80">
        <v>290</v>
      </c>
      <c r="E80">
        <v>221</v>
      </c>
      <c r="F80">
        <v>85</v>
      </c>
      <c r="G80">
        <v>80</v>
      </c>
      <c r="H80" t="s">
        <v>26</v>
      </c>
      <c r="I80">
        <v>2</v>
      </c>
      <c r="J80" t="s">
        <v>26</v>
      </c>
      <c r="K80">
        <v>15</v>
      </c>
      <c r="L80">
        <v>3</v>
      </c>
      <c r="M80" t="s">
        <v>26</v>
      </c>
      <c r="N80" t="s">
        <v>26</v>
      </c>
      <c r="O80" t="s">
        <v>26</v>
      </c>
      <c r="P80" t="s">
        <v>26</v>
      </c>
      <c r="Q80" t="s">
        <v>26</v>
      </c>
      <c r="R80" s="2">
        <v>2</v>
      </c>
      <c r="S80" t="s">
        <v>26</v>
      </c>
      <c r="T80" t="s">
        <v>26</v>
      </c>
      <c r="U80" t="s">
        <v>26</v>
      </c>
      <c r="V80">
        <v>1</v>
      </c>
      <c r="W80">
        <v>765</v>
      </c>
    </row>
    <row r="81" spans="1:23" x14ac:dyDescent="0.2">
      <c r="A81" t="s">
        <v>45</v>
      </c>
      <c r="B81">
        <v>70</v>
      </c>
      <c r="C81">
        <v>7</v>
      </c>
      <c r="D81">
        <v>496</v>
      </c>
      <c r="E81">
        <v>382</v>
      </c>
      <c r="F81">
        <v>115</v>
      </c>
      <c r="G81">
        <v>112</v>
      </c>
      <c r="H81" t="s">
        <v>26</v>
      </c>
      <c r="I81">
        <v>5</v>
      </c>
      <c r="J81" t="s">
        <v>26</v>
      </c>
      <c r="K81">
        <v>23</v>
      </c>
      <c r="L81">
        <v>4</v>
      </c>
      <c r="M81" t="s">
        <v>26</v>
      </c>
      <c r="N81" t="s">
        <v>26</v>
      </c>
      <c r="O81" t="s">
        <v>26</v>
      </c>
      <c r="P81" t="s">
        <v>26</v>
      </c>
      <c r="Q81">
        <v>1</v>
      </c>
      <c r="R81" s="2">
        <v>4</v>
      </c>
      <c r="S81">
        <v>3</v>
      </c>
      <c r="T81" t="s">
        <v>26</v>
      </c>
      <c r="U81" t="s">
        <v>26</v>
      </c>
      <c r="V81">
        <v>6</v>
      </c>
      <c r="W81">
        <v>1228</v>
      </c>
    </row>
    <row r="82" spans="1:23" x14ac:dyDescent="0.2">
      <c r="A82" t="s">
        <v>46</v>
      </c>
      <c r="B82">
        <v>130</v>
      </c>
      <c r="C82">
        <v>7</v>
      </c>
      <c r="D82">
        <v>545</v>
      </c>
      <c r="E82">
        <v>236</v>
      </c>
      <c r="F82">
        <v>28</v>
      </c>
      <c r="G82">
        <v>150</v>
      </c>
      <c r="H82" t="s">
        <v>26</v>
      </c>
      <c r="I82" t="s">
        <v>26</v>
      </c>
      <c r="J82">
        <v>4</v>
      </c>
      <c r="K82">
        <v>15</v>
      </c>
      <c r="L82">
        <v>11</v>
      </c>
      <c r="M82">
        <v>2</v>
      </c>
      <c r="N82">
        <v>6</v>
      </c>
      <c r="O82" t="s">
        <v>26</v>
      </c>
      <c r="P82" t="s">
        <v>26</v>
      </c>
      <c r="Q82" t="s">
        <v>26</v>
      </c>
      <c r="R82" s="2">
        <v>2</v>
      </c>
      <c r="S82" t="s">
        <v>26</v>
      </c>
      <c r="T82">
        <v>6</v>
      </c>
      <c r="U82" t="s">
        <v>26</v>
      </c>
      <c r="V82" t="s">
        <v>26</v>
      </c>
      <c r="W82">
        <v>1142</v>
      </c>
    </row>
    <row r="83" spans="1:23" x14ac:dyDescent="0.2">
      <c r="A83" t="s">
        <v>47</v>
      </c>
      <c r="B83">
        <v>2909</v>
      </c>
      <c r="C83">
        <v>231</v>
      </c>
      <c r="D83">
        <v>11476</v>
      </c>
      <c r="E83">
        <v>4924</v>
      </c>
      <c r="F83">
        <v>1281</v>
      </c>
      <c r="G83">
        <v>1129</v>
      </c>
      <c r="H83">
        <v>11</v>
      </c>
      <c r="I83">
        <v>58</v>
      </c>
      <c r="J83">
        <v>5</v>
      </c>
      <c r="K83">
        <v>49</v>
      </c>
      <c r="L83">
        <v>343</v>
      </c>
      <c r="M83">
        <v>21</v>
      </c>
      <c r="N83">
        <v>53</v>
      </c>
      <c r="O83">
        <v>1</v>
      </c>
      <c r="P83">
        <v>13</v>
      </c>
      <c r="Q83">
        <v>118</v>
      </c>
      <c r="R83" s="2">
        <v>193</v>
      </c>
      <c r="S83">
        <v>53</v>
      </c>
      <c r="T83">
        <v>48</v>
      </c>
      <c r="U83">
        <v>4</v>
      </c>
      <c r="V83">
        <v>27</v>
      </c>
      <c r="W83">
        <v>22947</v>
      </c>
    </row>
    <row r="84" spans="1:23" x14ac:dyDescent="0.2">
      <c r="A84" t="s">
        <v>48</v>
      </c>
      <c r="B84">
        <v>52</v>
      </c>
      <c r="C84" t="s">
        <v>26</v>
      </c>
      <c r="D84">
        <v>299</v>
      </c>
      <c r="E84">
        <v>174</v>
      </c>
      <c r="F84">
        <v>46</v>
      </c>
      <c r="G84">
        <v>61</v>
      </c>
      <c r="H84" t="s">
        <v>26</v>
      </c>
      <c r="I84" t="s">
        <v>26</v>
      </c>
      <c r="J84" t="s">
        <v>26</v>
      </c>
      <c r="K84">
        <v>22</v>
      </c>
      <c r="L84">
        <v>8</v>
      </c>
      <c r="M84" t="s">
        <v>26</v>
      </c>
      <c r="N84" t="s">
        <v>26</v>
      </c>
      <c r="O84" t="s">
        <v>26</v>
      </c>
      <c r="P84" t="s">
        <v>26</v>
      </c>
      <c r="Q84" t="s">
        <v>26</v>
      </c>
      <c r="R84" s="2">
        <v>3</v>
      </c>
      <c r="S84" t="s">
        <v>26</v>
      </c>
      <c r="T84" t="s">
        <v>26</v>
      </c>
      <c r="U84" t="s">
        <v>26</v>
      </c>
      <c r="V84">
        <v>6</v>
      </c>
      <c r="W84">
        <v>671</v>
      </c>
    </row>
    <row r="85" spans="1:23" x14ac:dyDescent="0.2">
      <c r="A85" t="s">
        <v>49</v>
      </c>
      <c r="B85">
        <v>28</v>
      </c>
      <c r="C85" t="s">
        <v>26</v>
      </c>
      <c r="D85">
        <v>226</v>
      </c>
      <c r="E85">
        <v>142</v>
      </c>
      <c r="F85">
        <v>47</v>
      </c>
      <c r="G85">
        <v>65</v>
      </c>
      <c r="H85" t="s">
        <v>26</v>
      </c>
      <c r="I85" t="s">
        <v>26</v>
      </c>
      <c r="J85" t="s">
        <v>26</v>
      </c>
      <c r="K85">
        <v>9</v>
      </c>
      <c r="L85">
        <v>6</v>
      </c>
      <c r="M85" t="s">
        <v>26</v>
      </c>
      <c r="N85">
        <v>1</v>
      </c>
      <c r="O85" t="s">
        <v>26</v>
      </c>
      <c r="P85" t="s">
        <v>26</v>
      </c>
      <c r="Q85" t="s">
        <v>26</v>
      </c>
      <c r="R85" s="2" t="s">
        <v>26</v>
      </c>
      <c r="S85">
        <v>1</v>
      </c>
      <c r="T85">
        <v>3</v>
      </c>
      <c r="U85" t="s">
        <v>26</v>
      </c>
      <c r="V85">
        <v>16</v>
      </c>
      <c r="W85">
        <v>544</v>
      </c>
    </row>
    <row r="86" spans="1:23" x14ac:dyDescent="0.2">
      <c r="A86" t="s">
        <v>50</v>
      </c>
      <c r="B86">
        <v>195</v>
      </c>
      <c r="C86">
        <v>25</v>
      </c>
      <c r="D86">
        <v>1013</v>
      </c>
      <c r="E86">
        <v>546</v>
      </c>
      <c r="F86">
        <v>52</v>
      </c>
      <c r="G86">
        <v>97</v>
      </c>
      <c r="H86" t="s">
        <v>26</v>
      </c>
      <c r="I86">
        <v>6</v>
      </c>
      <c r="J86" t="s">
        <v>26</v>
      </c>
      <c r="K86">
        <v>6</v>
      </c>
      <c r="L86">
        <v>17</v>
      </c>
      <c r="M86" t="s">
        <v>26</v>
      </c>
      <c r="N86" t="s">
        <v>26</v>
      </c>
      <c r="O86" t="s">
        <v>26</v>
      </c>
      <c r="P86">
        <v>2</v>
      </c>
      <c r="Q86">
        <v>4</v>
      </c>
      <c r="R86" s="2">
        <v>13</v>
      </c>
      <c r="S86" t="s">
        <v>26</v>
      </c>
      <c r="T86">
        <v>7</v>
      </c>
      <c r="U86">
        <v>1</v>
      </c>
      <c r="V86">
        <v>2</v>
      </c>
      <c r="W86">
        <v>1986</v>
      </c>
    </row>
    <row r="87" spans="1:23" x14ac:dyDescent="0.2">
      <c r="A87" t="s">
        <v>51</v>
      </c>
      <c r="B87">
        <v>2006</v>
      </c>
      <c r="C87">
        <v>227</v>
      </c>
      <c r="D87">
        <v>10176</v>
      </c>
      <c r="E87">
        <v>5368</v>
      </c>
      <c r="F87">
        <v>1909</v>
      </c>
      <c r="G87">
        <v>1196</v>
      </c>
      <c r="H87">
        <v>8</v>
      </c>
      <c r="I87">
        <v>97</v>
      </c>
      <c r="J87">
        <v>6</v>
      </c>
      <c r="K87">
        <v>262</v>
      </c>
      <c r="L87">
        <v>256</v>
      </c>
      <c r="M87">
        <v>15</v>
      </c>
      <c r="N87">
        <v>35</v>
      </c>
      <c r="O87">
        <v>7</v>
      </c>
      <c r="P87">
        <v>15</v>
      </c>
      <c r="Q87">
        <v>9</v>
      </c>
      <c r="R87" s="2">
        <v>63</v>
      </c>
      <c r="S87">
        <v>44</v>
      </c>
      <c r="T87">
        <v>30</v>
      </c>
      <c r="U87">
        <v>19</v>
      </c>
      <c r="V87">
        <v>52</v>
      </c>
      <c r="W87">
        <v>21800</v>
      </c>
    </row>
    <row r="88" spans="1:23" x14ac:dyDescent="0.2">
      <c r="A88" t="s">
        <v>52</v>
      </c>
      <c r="B88">
        <v>376</v>
      </c>
      <c r="C88">
        <v>79</v>
      </c>
      <c r="D88">
        <v>1954</v>
      </c>
      <c r="E88">
        <v>1217</v>
      </c>
      <c r="F88">
        <v>370</v>
      </c>
      <c r="G88">
        <v>521</v>
      </c>
      <c r="H88">
        <v>1</v>
      </c>
      <c r="I88">
        <v>10</v>
      </c>
      <c r="J88" t="s">
        <v>26</v>
      </c>
      <c r="K88">
        <v>80</v>
      </c>
      <c r="L88">
        <v>37</v>
      </c>
      <c r="M88" t="s">
        <v>26</v>
      </c>
      <c r="N88">
        <v>11</v>
      </c>
      <c r="O88" t="s">
        <v>26</v>
      </c>
      <c r="P88" t="s">
        <v>26</v>
      </c>
      <c r="Q88">
        <v>16</v>
      </c>
      <c r="R88" s="2">
        <v>6</v>
      </c>
      <c r="S88">
        <v>26</v>
      </c>
      <c r="T88">
        <v>20</v>
      </c>
      <c r="U88">
        <v>2</v>
      </c>
      <c r="V88">
        <v>8</v>
      </c>
      <c r="W88">
        <v>4734</v>
      </c>
    </row>
    <row r="89" spans="1:23" x14ac:dyDescent="0.2">
      <c r="A89" t="s">
        <v>53</v>
      </c>
      <c r="B89">
        <v>41</v>
      </c>
      <c r="C89">
        <v>3</v>
      </c>
      <c r="D89">
        <v>448</v>
      </c>
      <c r="E89">
        <v>156</v>
      </c>
      <c r="F89">
        <v>52</v>
      </c>
      <c r="G89">
        <v>87</v>
      </c>
      <c r="H89" t="s">
        <v>26</v>
      </c>
      <c r="I89" t="s">
        <v>26</v>
      </c>
      <c r="J89" t="s">
        <v>26</v>
      </c>
      <c r="K89">
        <v>25</v>
      </c>
      <c r="L89">
        <v>2</v>
      </c>
      <c r="M89" t="s">
        <v>26</v>
      </c>
      <c r="N89" t="s">
        <v>26</v>
      </c>
      <c r="O89" t="s">
        <v>26</v>
      </c>
      <c r="P89" t="s">
        <v>26</v>
      </c>
      <c r="Q89" t="s">
        <v>26</v>
      </c>
      <c r="R89" s="2">
        <v>1</v>
      </c>
      <c r="S89">
        <v>7</v>
      </c>
      <c r="T89">
        <v>5</v>
      </c>
      <c r="U89" t="s">
        <v>26</v>
      </c>
      <c r="V89">
        <v>10</v>
      </c>
      <c r="W89">
        <v>837</v>
      </c>
    </row>
    <row r="90" spans="1:23" x14ac:dyDescent="0.2">
      <c r="A90" t="s">
        <v>54</v>
      </c>
      <c r="B90">
        <v>86</v>
      </c>
      <c r="C90">
        <v>3</v>
      </c>
      <c r="D90">
        <v>201</v>
      </c>
      <c r="E90">
        <v>136</v>
      </c>
      <c r="F90">
        <v>41</v>
      </c>
      <c r="G90">
        <v>71</v>
      </c>
      <c r="H90" t="s">
        <v>26</v>
      </c>
      <c r="I90" t="s">
        <v>26</v>
      </c>
      <c r="J90" t="s">
        <v>26</v>
      </c>
      <c r="K90">
        <v>12</v>
      </c>
      <c r="L90">
        <v>7</v>
      </c>
      <c r="M90" t="s">
        <v>26</v>
      </c>
      <c r="N90">
        <v>4</v>
      </c>
      <c r="O90" t="s">
        <v>26</v>
      </c>
      <c r="P90">
        <v>1</v>
      </c>
      <c r="Q90" t="s">
        <v>26</v>
      </c>
      <c r="R90" s="2">
        <v>2</v>
      </c>
      <c r="S90">
        <v>4</v>
      </c>
      <c r="T90">
        <v>2</v>
      </c>
      <c r="U90" t="s">
        <v>26</v>
      </c>
      <c r="V90" t="s">
        <v>26</v>
      </c>
      <c r="W90">
        <v>570</v>
      </c>
    </row>
    <row r="91" spans="1:23" x14ac:dyDescent="0.2">
      <c r="A91" t="s">
        <v>55</v>
      </c>
      <c r="B91">
        <v>6668</v>
      </c>
      <c r="C91">
        <v>300</v>
      </c>
      <c r="D91">
        <v>16602</v>
      </c>
      <c r="E91">
        <v>9347</v>
      </c>
      <c r="F91">
        <v>2010</v>
      </c>
      <c r="G91">
        <v>1436</v>
      </c>
      <c r="H91">
        <v>3</v>
      </c>
      <c r="I91">
        <v>6</v>
      </c>
      <c r="J91">
        <v>27</v>
      </c>
      <c r="K91">
        <v>749</v>
      </c>
      <c r="L91">
        <v>747</v>
      </c>
      <c r="M91">
        <v>39</v>
      </c>
      <c r="N91">
        <v>72</v>
      </c>
      <c r="O91">
        <v>13</v>
      </c>
      <c r="P91">
        <v>506</v>
      </c>
      <c r="Q91">
        <v>1384</v>
      </c>
      <c r="R91" s="2">
        <v>326</v>
      </c>
      <c r="S91">
        <v>111</v>
      </c>
      <c r="T91">
        <v>81</v>
      </c>
      <c r="U91">
        <v>68</v>
      </c>
      <c r="V91">
        <v>105</v>
      </c>
      <c r="W91">
        <v>40600</v>
      </c>
    </row>
    <row r="92" spans="1:23" x14ac:dyDescent="0.2">
      <c r="A92" t="s">
        <v>56</v>
      </c>
      <c r="B92">
        <v>56</v>
      </c>
      <c r="C92" t="s">
        <v>26</v>
      </c>
      <c r="D92">
        <v>339</v>
      </c>
      <c r="E92">
        <v>194</v>
      </c>
      <c r="F92">
        <v>55</v>
      </c>
      <c r="G92">
        <v>97</v>
      </c>
      <c r="H92" t="s">
        <v>26</v>
      </c>
      <c r="I92">
        <v>2</v>
      </c>
      <c r="J92" t="s">
        <v>26</v>
      </c>
      <c r="K92">
        <v>3</v>
      </c>
      <c r="L92">
        <v>3</v>
      </c>
      <c r="M92" t="s">
        <v>26</v>
      </c>
      <c r="N92">
        <v>5</v>
      </c>
      <c r="O92" t="s">
        <v>26</v>
      </c>
      <c r="P92" t="s">
        <v>26</v>
      </c>
      <c r="Q92">
        <v>2</v>
      </c>
      <c r="R92" s="2">
        <v>3</v>
      </c>
      <c r="S92" t="s">
        <v>26</v>
      </c>
      <c r="T92" t="s">
        <v>26</v>
      </c>
      <c r="U92" t="s">
        <v>26</v>
      </c>
      <c r="V92">
        <v>1</v>
      </c>
      <c r="W92">
        <v>760</v>
      </c>
    </row>
    <row r="93" spans="1:23" x14ac:dyDescent="0.2">
      <c r="A93" t="s">
        <v>57</v>
      </c>
      <c r="B93">
        <v>75</v>
      </c>
      <c r="C93">
        <v>16</v>
      </c>
      <c r="D93">
        <v>561</v>
      </c>
      <c r="E93">
        <v>262</v>
      </c>
      <c r="F93">
        <v>123</v>
      </c>
      <c r="G93">
        <v>75</v>
      </c>
      <c r="H93">
        <v>12</v>
      </c>
      <c r="I93" t="s">
        <v>26</v>
      </c>
      <c r="J93" t="s">
        <v>26</v>
      </c>
      <c r="K93">
        <v>15</v>
      </c>
      <c r="L93">
        <v>2</v>
      </c>
      <c r="M93" t="s">
        <v>26</v>
      </c>
      <c r="N93" t="s">
        <v>26</v>
      </c>
      <c r="O93" t="s">
        <v>26</v>
      </c>
      <c r="P93" t="s">
        <v>26</v>
      </c>
      <c r="Q93">
        <v>2</v>
      </c>
      <c r="R93" s="2" t="s">
        <v>26</v>
      </c>
      <c r="S93" t="s">
        <v>26</v>
      </c>
      <c r="T93" t="s">
        <v>26</v>
      </c>
      <c r="U93" t="s">
        <v>26</v>
      </c>
      <c r="V93">
        <v>8</v>
      </c>
      <c r="W93">
        <v>1151</v>
      </c>
    </row>
    <row r="94" spans="1:23" x14ac:dyDescent="0.2">
      <c r="A94" t="s">
        <v>58</v>
      </c>
      <c r="B94">
        <v>513</v>
      </c>
      <c r="C94">
        <v>30</v>
      </c>
      <c r="D94">
        <v>1855</v>
      </c>
      <c r="E94">
        <v>1234</v>
      </c>
      <c r="F94">
        <v>278</v>
      </c>
      <c r="G94">
        <v>289</v>
      </c>
      <c r="H94" t="s">
        <v>26</v>
      </c>
      <c r="I94">
        <v>2</v>
      </c>
      <c r="J94" t="s">
        <v>26</v>
      </c>
      <c r="K94">
        <v>64</v>
      </c>
      <c r="L94">
        <v>41</v>
      </c>
      <c r="M94">
        <v>6</v>
      </c>
      <c r="N94">
        <v>7</v>
      </c>
      <c r="O94">
        <v>1</v>
      </c>
      <c r="P94">
        <v>20</v>
      </c>
      <c r="Q94">
        <v>23</v>
      </c>
      <c r="R94" s="2">
        <v>14</v>
      </c>
      <c r="S94">
        <v>19</v>
      </c>
      <c r="T94">
        <v>7</v>
      </c>
      <c r="U94">
        <v>2</v>
      </c>
      <c r="V94">
        <v>15</v>
      </c>
      <c r="W94">
        <v>4420</v>
      </c>
    </row>
    <row r="95" spans="1:23" x14ac:dyDescent="0.2">
      <c r="A95" t="s">
        <v>59</v>
      </c>
      <c r="B95">
        <v>420</v>
      </c>
      <c r="C95">
        <v>71</v>
      </c>
      <c r="D95">
        <v>2275</v>
      </c>
      <c r="E95">
        <v>1118</v>
      </c>
      <c r="F95">
        <v>216</v>
      </c>
      <c r="G95">
        <v>542</v>
      </c>
      <c r="H95">
        <v>38</v>
      </c>
      <c r="I95">
        <v>15</v>
      </c>
      <c r="J95">
        <v>2</v>
      </c>
      <c r="K95">
        <v>38</v>
      </c>
      <c r="L95">
        <v>24</v>
      </c>
      <c r="M95">
        <v>2</v>
      </c>
      <c r="N95">
        <v>22</v>
      </c>
      <c r="O95" t="s">
        <v>26</v>
      </c>
      <c r="P95" t="s">
        <v>26</v>
      </c>
      <c r="Q95">
        <v>16</v>
      </c>
      <c r="R95" s="2">
        <v>20</v>
      </c>
      <c r="S95">
        <v>11</v>
      </c>
      <c r="T95">
        <v>29</v>
      </c>
      <c r="U95" t="s">
        <v>26</v>
      </c>
      <c r="V95">
        <v>16</v>
      </c>
      <c r="W95">
        <v>4875</v>
      </c>
    </row>
    <row r="96" spans="1:23" x14ac:dyDescent="0.2">
      <c r="A96" t="s">
        <v>60</v>
      </c>
      <c r="B96">
        <v>182</v>
      </c>
      <c r="C96">
        <v>3</v>
      </c>
      <c r="D96">
        <v>643</v>
      </c>
      <c r="E96">
        <v>361</v>
      </c>
      <c r="F96">
        <v>110</v>
      </c>
      <c r="G96">
        <v>134</v>
      </c>
      <c r="H96" t="s">
        <v>26</v>
      </c>
      <c r="I96">
        <v>4</v>
      </c>
      <c r="J96" t="s">
        <v>26</v>
      </c>
      <c r="K96">
        <v>28</v>
      </c>
      <c r="L96">
        <v>17</v>
      </c>
      <c r="M96">
        <v>2</v>
      </c>
      <c r="N96">
        <v>1</v>
      </c>
      <c r="O96" t="s">
        <v>26</v>
      </c>
      <c r="P96" t="s">
        <v>26</v>
      </c>
      <c r="Q96">
        <v>10</v>
      </c>
      <c r="R96" s="2">
        <v>8</v>
      </c>
      <c r="S96" t="s">
        <v>26</v>
      </c>
      <c r="T96">
        <v>4</v>
      </c>
      <c r="U96" t="s">
        <v>26</v>
      </c>
      <c r="V96">
        <v>4</v>
      </c>
      <c r="W96">
        <v>1511</v>
      </c>
    </row>
    <row r="97" spans="1:23" x14ac:dyDescent="0.2">
      <c r="A97" t="s">
        <v>61</v>
      </c>
      <c r="B97">
        <v>253</v>
      </c>
      <c r="C97">
        <v>42</v>
      </c>
      <c r="D97">
        <v>757</v>
      </c>
      <c r="E97">
        <v>373</v>
      </c>
      <c r="F97">
        <v>158</v>
      </c>
      <c r="G97">
        <v>130</v>
      </c>
      <c r="H97" t="s">
        <v>26</v>
      </c>
      <c r="I97">
        <v>6</v>
      </c>
      <c r="J97" t="s">
        <v>26</v>
      </c>
      <c r="K97">
        <v>12</v>
      </c>
      <c r="L97">
        <v>38</v>
      </c>
      <c r="M97">
        <v>2</v>
      </c>
      <c r="N97">
        <v>1</v>
      </c>
      <c r="O97" t="s">
        <v>26</v>
      </c>
      <c r="P97" t="s">
        <v>26</v>
      </c>
      <c r="Q97">
        <v>18</v>
      </c>
      <c r="R97" s="2" t="s">
        <v>26</v>
      </c>
      <c r="S97">
        <v>21</v>
      </c>
      <c r="T97">
        <v>1</v>
      </c>
      <c r="U97">
        <v>3</v>
      </c>
      <c r="V97">
        <v>21</v>
      </c>
      <c r="W97">
        <v>1836</v>
      </c>
    </row>
    <row r="98" spans="1:23" x14ac:dyDescent="0.2">
      <c r="A98" t="s">
        <v>62</v>
      </c>
      <c r="B98">
        <v>165</v>
      </c>
      <c r="C98">
        <v>15</v>
      </c>
      <c r="D98">
        <v>981</v>
      </c>
      <c r="E98">
        <v>431</v>
      </c>
      <c r="F98">
        <v>90</v>
      </c>
      <c r="G98">
        <v>106</v>
      </c>
      <c r="H98" t="s">
        <v>26</v>
      </c>
      <c r="I98">
        <v>6</v>
      </c>
      <c r="J98" t="s">
        <v>26</v>
      </c>
      <c r="K98">
        <v>25</v>
      </c>
      <c r="L98">
        <v>11</v>
      </c>
      <c r="M98" t="s">
        <v>26</v>
      </c>
      <c r="N98">
        <v>2</v>
      </c>
      <c r="O98" t="s">
        <v>26</v>
      </c>
      <c r="P98">
        <v>2</v>
      </c>
      <c r="Q98">
        <v>1</v>
      </c>
      <c r="R98" s="2">
        <v>2</v>
      </c>
      <c r="S98" t="s">
        <v>26</v>
      </c>
      <c r="T98">
        <v>1</v>
      </c>
      <c r="U98">
        <v>1</v>
      </c>
      <c r="V98">
        <v>5</v>
      </c>
      <c r="W98">
        <v>1844</v>
      </c>
    </row>
    <row r="99" spans="1:23" x14ac:dyDescent="0.2">
      <c r="A99" t="s">
        <v>63</v>
      </c>
      <c r="B99">
        <v>393</v>
      </c>
      <c r="C99">
        <v>23</v>
      </c>
      <c r="D99">
        <v>1928</v>
      </c>
      <c r="E99">
        <v>1251</v>
      </c>
      <c r="F99">
        <v>346</v>
      </c>
      <c r="G99">
        <v>317</v>
      </c>
      <c r="H99">
        <v>4</v>
      </c>
      <c r="I99">
        <v>2</v>
      </c>
      <c r="J99" t="s">
        <v>26</v>
      </c>
      <c r="K99">
        <v>71</v>
      </c>
      <c r="L99">
        <v>31</v>
      </c>
      <c r="M99" t="s">
        <v>26</v>
      </c>
      <c r="N99" t="s">
        <v>26</v>
      </c>
      <c r="O99">
        <v>2</v>
      </c>
      <c r="P99" t="s">
        <v>26</v>
      </c>
      <c r="Q99" t="s">
        <v>26</v>
      </c>
      <c r="R99" s="2">
        <v>24</v>
      </c>
      <c r="S99">
        <v>21</v>
      </c>
      <c r="T99">
        <v>12</v>
      </c>
      <c r="U99" t="s">
        <v>26</v>
      </c>
      <c r="V99">
        <v>12</v>
      </c>
      <c r="W99">
        <v>4437</v>
      </c>
    </row>
    <row r="100" spans="1:23" x14ac:dyDescent="0.2">
      <c r="A100" t="s">
        <v>64</v>
      </c>
      <c r="B100">
        <v>57</v>
      </c>
      <c r="C100">
        <v>4</v>
      </c>
      <c r="D100">
        <v>380</v>
      </c>
      <c r="E100">
        <v>193</v>
      </c>
      <c r="F100">
        <v>75</v>
      </c>
      <c r="G100">
        <v>60</v>
      </c>
      <c r="H100" t="s">
        <v>26</v>
      </c>
      <c r="I100" t="s">
        <v>26</v>
      </c>
      <c r="J100">
        <v>2</v>
      </c>
      <c r="K100">
        <v>7</v>
      </c>
      <c r="L100">
        <v>2</v>
      </c>
      <c r="M100" t="s">
        <v>26</v>
      </c>
      <c r="N100">
        <v>6</v>
      </c>
      <c r="O100" t="s">
        <v>26</v>
      </c>
      <c r="P100" t="s">
        <v>26</v>
      </c>
      <c r="Q100" t="s">
        <v>26</v>
      </c>
      <c r="R100" s="2">
        <v>4</v>
      </c>
      <c r="S100">
        <v>8</v>
      </c>
      <c r="T100" t="s">
        <v>26</v>
      </c>
      <c r="U100" t="s">
        <v>26</v>
      </c>
      <c r="V100">
        <v>5</v>
      </c>
      <c r="W100">
        <v>803</v>
      </c>
    </row>
    <row r="101" spans="1:23" x14ac:dyDescent="0.2">
      <c r="A101" t="s">
        <v>65</v>
      </c>
      <c r="B101">
        <v>485</v>
      </c>
      <c r="C101">
        <v>30</v>
      </c>
      <c r="D101">
        <v>3439</v>
      </c>
      <c r="E101">
        <v>1302</v>
      </c>
      <c r="F101">
        <v>350</v>
      </c>
      <c r="G101">
        <v>741</v>
      </c>
      <c r="H101">
        <v>14</v>
      </c>
      <c r="I101">
        <v>26</v>
      </c>
      <c r="J101" t="s">
        <v>26</v>
      </c>
      <c r="K101">
        <v>9</v>
      </c>
      <c r="L101">
        <v>51</v>
      </c>
      <c r="M101">
        <v>7</v>
      </c>
      <c r="N101">
        <v>18</v>
      </c>
      <c r="O101" t="s">
        <v>26</v>
      </c>
      <c r="P101">
        <v>3</v>
      </c>
      <c r="Q101">
        <v>2</v>
      </c>
      <c r="R101" s="2">
        <v>4</v>
      </c>
      <c r="S101">
        <v>14</v>
      </c>
      <c r="T101">
        <v>7</v>
      </c>
      <c r="U101" t="s">
        <v>26</v>
      </c>
      <c r="V101">
        <v>17</v>
      </c>
      <c r="W101">
        <v>6519</v>
      </c>
    </row>
    <row r="102" spans="1:23" x14ac:dyDescent="0.2">
      <c r="A102" t="s">
        <v>66</v>
      </c>
      <c r="B102">
        <v>473</v>
      </c>
      <c r="C102">
        <v>40</v>
      </c>
      <c r="D102">
        <v>3144</v>
      </c>
      <c r="E102">
        <v>1783</v>
      </c>
      <c r="F102">
        <v>496</v>
      </c>
      <c r="G102">
        <v>529</v>
      </c>
      <c r="H102">
        <v>10</v>
      </c>
      <c r="I102">
        <v>17</v>
      </c>
      <c r="J102" t="s">
        <v>26</v>
      </c>
      <c r="K102">
        <v>151</v>
      </c>
      <c r="L102">
        <v>43</v>
      </c>
      <c r="M102">
        <v>7</v>
      </c>
      <c r="N102">
        <v>6</v>
      </c>
      <c r="O102" t="s">
        <v>26</v>
      </c>
      <c r="P102">
        <v>1</v>
      </c>
      <c r="Q102" t="s">
        <v>26</v>
      </c>
      <c r="R102" s="2">
        <v>9</v>
      </c>
      <c r="S102">
        <v>2</v>
      </c>
      <c r="T102">
        <v>6</v>
      </c>
      <c r="U102">
        <v>5</v>
      </c>
      <c r="V102">
        <v>26</v>
      </c>
      <c r="W102">
        <v>6748</v>
      </c>
    </row>
    <row r="103" spans="1:23" x14ac:dyDescent="0.2">
      <c r="A103" t="s">
        <v>67</v>
      </c>
      <c r="B103">
        <v>3049</v>
      </c>
      <c r="C103">
        <v>511</v>
      </c>
      <c r="D103">
        <v>13517</v>
      </c>
      <c r="E103">
        <v>6045</v>
      </c>
      <c r="F103">
        <v>1487</v>
      </c>
      <c r="G103">
        <v>2569</v>
      </c>
      <c r="H103">
        <v>29</v>
      </c>
      <c r="I103">
        <v>43</v>
      </c>
      <c r="J103">
        <v>24</v>
      </c>
      <c r="K103">
        <v>82</v>
      </c>
      <c r="L103">
        <v>173</v>
      </c>
      <c r="M103">
        <v>11</v>
      </c>
      <c r="N103">
        <v>22</v>
      </c>
      <c r="O103">
        <v>2</v>
      </c>
      <c r="P103">
        <v>23</v>
      </c>
      <c r="Q103">
        <v>101</v>
      </c>
      <c r="R103" s="2">
        <v>91</v>
      </c>
      <c r="S103">
        <v>96</v>
      </c>
      <c r="T103">
        <v>85</v>
      </c>
      <c r="U103">
        <v>8</v>
      </c>
      <c r="V103">
        <v>59</v>
      </c>
      <c r="W103">
        <v>28027</v>
      </c>
    </row>
    <row r="104" spans="1:23" x14ac:dyDescent="0.2">
      <c r="A104" t="s">
        <v>68</v>
      </c>
      <c r="B104">
        <v>126</v>
      </c>
      <c r="C104">
        <v>5</v>
      </c>
      <c r="D104">
        <v>842</v>
      </c>
      <c r="E104">
        <v>436</v>
      </c>
      <c r="F104">
        <v>220</v>
      </c>
      <c r="G104">
        <v>160</v>
      </c>
      <c r="H104" t="s">
        <v>26</v>
      </c>
      <c r="I104" t="s">
        <v>26</v>
      </c>
      <c r="J104" t="s">
        <v>26</v>
      </c>
      <c r="K104">
        <v>38</v>
      </c>
      <c r="L104">
        <v>6</v>
      </c>
      <c r="M104">
        <v>2</v>
      </c>
      <c r="N104" t="s">
        <v>26</v>
      </c>
      <c r="O104" t="s">
        <v>26</v>
      </c>
      <c r="P104" t="s">
        <v>26</v>
      </c>
      <c r="Q104">
        <v>2</v>
      </c>
      <c r="R104" s="2">
        <v>5</v>
      </c>
      <c r="S104">
        <v>4</v>
      </c>
      <c r="T104">
        <v>3</v>
      </c>
      <c r="U104" t="s">
        <v>26</v>
      </c>
      <c r="V104" t="s">
        <v>26</v>
      </c>
      <c r="W104">
        <v>1849</v>
      </c>
    </row>
    <row r="105" spans="1:23" x14ac:dyDescent="0.2">
      <c r="A105" t="s">
        <v>69</v>
      </c>
      <c r="B105">
        <v>134</v>
      </c>
      <c r="C105">
        <v>3</v>
      </c>
      <c r="D105">
        <v>421</v>
      </c>
      <c r="E105">
        <v>305</v>
      </c>
      <c r="F105">
        <v>69</v>
      </c>
      <c r="G105">
        <v>72</v>
      </c>
      <c r="H105" t="s">
        <v>26</v>
      </c>
      <c r="I105" t="s">
        <v>26</v>
      </c>
      <c r="J105">
        <v>2</v>
      </c>
      <c r="K105">
        <v>5</v>
      </c>
      <c r="L105">
        <v>3</v>
      </c>
      <c r="M105" t="s">
        <v>26</v>
      </c>
      <c r="N105">
        <v>1</v>
      </c>
      <c r="O105" t="s">
        <v>26</v>
      </c>
      <c r="P105">
        <v>3</v>
      </c>
      <c r="Q105">
        <v>7</v>
      </c>
      <c r="R105" s="2">
        <v>1</v>
      </c>
      <c r="S105">
        <v>7</v>
      </c>
      <c r="T105">
        <v>5</v>
      </c>
      <c r="U105" t="s">
        <v>26</v>
      </c>
      <c r="V105">
        <v>30</v>
      </c>
      <c r="W105">
        <v>1068</v>
      </c>
    </row>
    <row r="106" spans="1:23" x14ac:dyDescent="0.2">
      <c r="A106" t="s">
        <v>70</v>
      </c>
      <c r="B106">
        <v>868</v>
      </c>
      <c r="C106">
        <v>61</v>
      </c>
      <c r="D106">
        <v>5534</v>
      </c>
      <c r="E106">
        <v>3586</v>
      </c>
      <c r="F106">
        <v>839</v>
      </c>
      <c r="G106">
        <v>2226</v>
      </c>
      <c r="H106">
        <v>10</v>
      </c>
      <c r="I106">
        <v>19</v>
      </c>
      <c r="J106">
        <v>6</v>
      </c>
      <c r="K106">
        <v>205</v>
      </c>
      <c r="L106">
        <v>149</v>
      </c>
      <c r="M106">
        <v>9</v>
      </c>
      <c r="N106">
        <v>13</v>
      </c>
      <c r="O106">
        <v>3</v>
      </c>
      <c r="P106">
        <v>2</v>
      </c>
      <c r="Q106" t="s">
        <v>26</v>
      </c>
      <c r="R106" s="2">
        <v>37</v>
      </c>
      <c r="S106">
        <v>46</v>
      </c>
      <c r="T106">
        <v>24</v>
      </c>
      <c r="U106">
        <v>1</v>
      </c>
      <c r="V106">
        <v>34</v>
      </c>
      <c r="W106">
        <v>13672</v>
      </c>
    </row>
    <row r="107" spans="1:23" x14ac:dyDescent="0.2">
      <c r="A107" t="s">
        <v>71</v>
      </c>
      <c r="B107">
        <v>2612</v>
      </c>
      <c r="C107">
        <v>233</v>
      </c>
      <c r="D107">
        <v>9539</v>
      </c>
      <c r="E107">
        <v>4509</v>
      </c>
      <c r="F107">
        <v>1343</v>
      </c>
      <c r="G107">
        <v>1349</v>
      </c>
      <c r="H107">
        <v>10</v>
      </c>
      <c r="I107">
        <v>60</v>
      </c>
      <c r="J107">
        <v>19</v>
      </c>
      <c r="K107">
        <v>37</v>
      </c>
      <c r="L107">
        <v>198</v>
      </c>
      <c r="M107">
        <v>7</v>
      </c>
      <c r="N107">
        <v>42</v>
      </c>
      <c r="O107">
        <v>5</v>
      </c>
      <c r="P107">
        <v>35</v>
      </c>
      <c r="Q107">
        <v>50</v>
      </c>
      <c r="R107" s="2">
        <v>122</v>
      </c>
      <c r="S107">
        <v>68</v>
      </c>
      <c r="T107">
        <v>61</v>
      </c>
      <c r="U107">
        <v>6</v>
      </c>
      <c r="V107">
        <v>69</v>
      </c>
      <c r="W107">
        <v>20374</v>
      </c>
    </row>
    <row r="108" spans="1:23" x14ac:dyDescent="0.2">
      <c r="A108" t="s">
        <v>72</v>
      </c>
      <c r="B108">
        <v>3396</v>
      </c>
      <c r="C108">
        <v>317</v>
      </c>
      <c r="D108">
        <v>7842</v>
      </c>
      <c r="E108">
        <v>2859</v>
      </c>
      <c r="F108">
        <v>976</v>
      </c>
      <c r="G108">
        <v>657</v>
      </c>
      <c r="H108">
        <v>3</v>
      </c>
      <c r="I108">
        <v>48</v>
      </c>
      <c r="J108">
        <v>6</v>
      </c>
      <c r="K108">
        <v>25</v>
      </c>
      <c r="L108">
        <v>402</v>
      </c>
      <c r="M108">
        <v>6</v>
      </c>
      <c r="N108">
        <v>82</v>
      </c>
      <c r="O108">
        <v>2</v>
      </c>
      <c r="P108">
        <v>142</v>
      </c>
      <c r="Q108">
        <v>426</v>
      </c>
      <c r="R108" s="2">
        <v>224</v>
      </c>
      <c r="S108">
        <v>62</v>
      </c>
      <c r="T108">
        <v>74</v>
      </c>
      <c r="U108">
        <v>39</v>
      </c>
      <c r="V108">
        <v>21</v>
      </c>
      <c r="W108">
        <v>17609</v>
      </c>
    </row>
    <row r="109" spans="1:23" x14ac:dyDescent="0.2">
      <c r="A109" t="s">
        <v>73</v>
      </c>
      <c r="B109">
        <v>1026</v>
      </c>
      <c r="C109">
        <v>203</v>
      </c>
      <c r="D109">
        <v>3917</v>
      </c>
      <c r="E109">
        <v>1201</v>
      </c>
      <c r="F109">
        <v>508</v>
      </c>
      <c r="G109">
        <v>341</v>
      </c>
      <c r="H109">
        <v>4</v>
      </c>
      <c r="I109">
        <v>11</v>
      </c>
      <c r="J109" t="s">
        <v>26</v>
      </c>
      <c r="K109">
        <v>12</v>
      </c>
      <c r="L109">
        <v>54</v>
      </c>
      <c r="M109">
        <v>4</v>
      </c>
      <c r="N109">
        <v>26</v>
      </c>
      <c r="O109" t="s">
        <v>26</v>
      </c>
      <c r="P109">
        <v>52</v>
      </c>
      <c r="Q109">
        <v>45</v>
      </c>
      <c r="R109" s="2">
        <v>46</v>
      </c>
      <c r="S109">
        <v>16</v>
      </c>
      <c r="T109">
        <v>27</v>
      </c>
      <c r="U109" t="s">
        <v>26</v>
      </c>
      <c r="V109">
        <v>11</v>
      </c>
      <c r="W109">
        <v>7504</v>
      </c>
    </row>
    <row r="110" spans="1:23" x14ac:dyDescent="0.2">
      <c r="A110" t="s">
        <v>74</v>
      </c>
      <c r="B110">
        <v>316</v>
      </c>
      <c r="C110">
        <v>35</v>
      </c>
      <c r="D110">
        <v>1051</v>
      </c>
      <c r="E110">
        <v>538</v>
      </c>
      <c r="F110">
        <v>127</v>
      </c>
      <c r="G110">
        <v>128</v>
      </c>
      <c r="H110" t="s">
        <v>26</v>
      </c>
      <c r="I110" t="s">
        <v>26</v>
      </c>
      <c r="J110" t="s">
        <v>26</v>
      </c>
      <c r="K110">
        <v>40</v>
      </c>
      <c r="L110">
        <v>74</v>
      </c>
      <c r="M110">
        <v>2</v>
      </c>
      <c r="N110">
        <v>15</v>
      </c>
      <c r="O110" t="s">
        <v>26</v>
      </c>
      <c r="P110">
        <v>1</v>
      </c>
      <c r="Q110">
        <v>17</v>
      </c>
      <c r="R110" s="2">
        <v>16</v>
      </c>
      <c r="S110">
        <v>11</v>
      </c>
      <c r="T110">
        <v>11</v>
      </c>
      <c r="U110">
        <v>7</v>
      </c>
      <c r="V110">
        <v>4</v>
      </c>
      <c r="W110">
        <v>2393</v>
      </c>
    </row>
    <row r="111" spans="1:23" x14ac:dyDescent="0.2">
      <c r="A111" t="s">
        <v>75</v>
      </c>
      <c r="B111">
        <v>134</v>
      </c>
      <c r="C111">
        <v>12</v>
      </c>
      <c r="D111">
        <v>877</v>
      </c>
      <c r="E111">
        <v>346</v>
      </c>
      <c r="F111">
        <v>102</v>
      </c>
      <c r="G111">
        <v>57</v>
      </c>
      <c r="H111">
        <v>6</v>
      </c>
      <c r="I111">
        <v>9</v>
      </c>
      <c r="J111" t="s">
        <v>26</v>
      </c>
      <c r="K111">
        <v>5</v>
      </c>
      <c r="L111">
        <v>6</v>
      </c>
      <c r="M111">
        <v>3</v>
      </c>
      <c r="N111" t="s">
        <v>26</v>
      </c>
      <c r="O111" t="s">
        <v>26</v>
      </c>
      <c r="P111" t="s">
        <v>26</v>
      </c>
      <c r="Q111">
        <v>1</v>
      </c>
      <c r="R111" s="2">
        <v>11</v>
      </c>
      <c r="S111" t="s">
        <v>26</v>
      </c>
      <c r="T111">
        <v>3</v>
      </c>
      <c r="U111" t="s">
        <v>26</v>
      </c>
      <c r="V111">
        <v>2</v>
      </c>
      <c r="W111">
        <v>1574</v>
      </c>
    </row>
    <row r="112" spans="1:23" x14ac:dyDescent="0.2">
      <c r="A112" t="s">
        <v>76</v>
      </c>
      <c r="B112">
        <v>106</v>
      </c>
      <c r="C112">
        <v>6</v>
      </c>
      <c r="D112">
        <v>647</v>
      </c>
      <c r="E112">
        <v>238</v>
      </c>
      <c r="F112">
        <v>117</v>
      </c>
      <c r="G112">
        <v>177</v>
      </c>
      <c r="H112" t="s">
        <v>26</v>
      </c>
      <c r="I112">
        <v>3</v>
      </c>
      <c r="J112">
        <v>3</v>
      </c>
      <c r="K112">
        <v>46</v>
      </c>
      <c r="L112">
        <v>2</v>
      </c>
      <c r="M112" t="s">
        <v>26</v>
      </c>
      <c r="N112" t="s">
        <v>26</v>
      </c>
      <c r="O112" t="s">
        <v>26</v>
      </c>
      <c r="P112" t="s">
        <v>26</v>
      </c>
      <c r="Q112">
        <v>1</v>
      </c>
      <c r="R112" s="2" t="s">
        <v>26</v>
      </c>
      <c r="S112">
        <v>2</v>
      </c>
      <c r="T112">
        <v>4</v>
      </c>
      <c r="U112">
        <v>6</v>
      </c>
      <c r="V112">
        <v>6</v>
      </c>
      <c r="W112">
        <v>1364</v>
      </c>
    </row>
    <row r="113" spans="1:23" x14ac:dyDescent="0.2">
      <c r="A113" t="s">
        <v>77</v>
      </c>
      <c r="B113">
        <v>1242</v>
      </c>
      <c r="C113">
        <v>82</v>
      </c>
      <c r="D113">
        <v>2344</v>
      </c>
      <c r="E113">
        <v>1210</v>
      </c>
      <c r="F113">
        <v>276</v>
      </c>
      <c r="G113">
        <v>190</v>
      </c>
      <c r="H113" t="s">
        <v>26</v>
      </c>
      <c r="I113">
        <v>19</v>
      </c>
      <c r="J113" t="s">
        <v>26</v>
      </c>
      <c r="K113">
        <v>70</v>
      </c>
      <c r="L113">
        <v>146</v>
      </c>
      <c r="M113">
        <v>7</v>
      </c>
      <c r="N113">
        <v>22</v>
      </c>
      <c r="O113" t="s">
        <v>26</v>
      </c>
      <c r="P113">
        <v>24</v>
      </c>
      <c r="Q113">
        <v>210</v>
      </c>
      <c r="R113" s="2">
        <v>102</v>
      </c>
      <c r="S113">
        <v>19</v>
      </c>
      <c r="T113">
        <v>23</v>
      </c>
      <c r="U113">
        <v>2</v>
      </c>
      <c r="V113">
        <v>13</v>
      </c>
      <c r="W113">
        <v>6001</v>
      </c>
    </row>
    <row r="114" spans="1:23" x14ac:dyDescent="0.2">
      <c r="A114" t="s">
        <v>78</v>
      </c>
      <c r="B114">
        <v>39222</v>
      </c>
      <c r="C114">
        <v>4240</v>
      </c>
      <c r="D114">
        <v>215472</v>
      </c>
      <c r="E114">
        <v>128736</v>
      </c>
      <c r="F114">
        <v>35919</v>
      </c>
      <c r="G114">
        <v>73959</v>
      </c>
      <c r="H114">
        <v>536</v>
      </c>
      <c r="I114">
        <v>1293</v>
      </c>
      <c r="J114">
        <v>610</v>
      </c>
      <c r="K114">
        <v>6346</v>
      </c>
      <c r="L114">
        <v>2497</v>
      </c>
      <c r="M114">
        <v>353</v>
      </c>
      <c r="N114">
        <v>777</v>
      </c>
      <c r="O114">
        <v>73</v>
      </c>
      <c r="P114">
        <v>96</v>
      </c>
      <c r="Q114">
        <v>187</v>
      </c>
      <c r="R114" s="2">
        <v>825</v>
      </c>
      <c r="S114">
        <v>762</v>
      </c>
      <c r="T114">
        <v>738</v>
      </c>
      <c r="U114">
        <v>249</v>
      </c>
      <c r="V114">
        <v>2390</v>
      </c>
      <c r="W114">
        <v>515280</v>
      </c>
    </row>
    <row r="115" spans="1:23" x14ac:dyDescent="0.2">
      <c r="A115" t="s">
        <v>3</v>
      </c>
      <c r="B115">
        <v>81288</v>
      </c>
      <c r="C115">
        <v>8034</v>
      </c>
      <c r="D115">
        <v>396931</v>
      </c>
      <c r="E115">
        <v>229466</v>
      </c>
      <c r="F115">
        <v>60463</v>
      </c>
      <c r="G115">
        <v>108303</v>
      </c>
      <c r="H115">
        <v>826</v>
      </c>
      <c r="I115">
        <v>2088</v>
      </c>
      <c r="J115">
        <v>814</v>
      </c>
      <c r="K115">
        <v>11313</v>
      </c>
      <c r="L115">
        <v>6616</v>
      </c>
      <c r="M115">
        <v>624</v>
      </c>
      <c r="N115">
        <v>1581</v>
      </c>
      <c r="O115">
        <v>120</v>
      </c>
      <c r="P115">
        <v>1148</v>
      </c>
      <c r="Q115">
        <v>3326</v>
      </c>
      <c r="R115" s="2">
        <v>2813</v>
      </c>
      <c r="S115">
        <v>2006</v>
      </c>
      <c r="T115">
        <v>1823</v>
      </c>
      <c r="U115">
        <v>458</v>
      </c>
      <c r="V115">
        <v>3515</v>
      </c>
      <c r="W115">
        <v>923556</v>
      </c>
    </row>
  </sheetData>
  <sortState xmlns:xlrd2="http://schemas.microsoft.com/office/spreadsheetml/2017/richdata2" ref="Y4:AH55">
    <sortCondition ref="Z4:Z56"/>
  </sortState>
  <conditionalFormatting sqref="AF4:AG56">
    <cfRule type="cellIs" dxfId="0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0"/>
  <sheetViews>
    <sheetView topLeftCell="G19" workbookViewId="0">
      <selection activeCell="J55" sqref="J55"/>
    </sheetView>
  </sheetViews>
  <sheetFormatPr baseColWidth="10" defaultColWidth="8.83203125" defaultRowHeight="15" x14ac:dyDescent="0.2"/>
  <cols>
    <col min="5" max="5" width="46.5" bestFit="1" customWidth="1"/>
    <col min="6" max="6" width="13.5" hidden="1" customWidth="1"/>
    <col min="7" max="9" width="12.5" style="7" customWidth="1"/>
    <col min="10" max="11" width="14.33203125" style="7" bestFit="1" customWidth="1"/>
    <col min="12" max="12" width="16.33203125" style="7" bestFit="1" customWidth="1"/>
    <col min="13" max="14" width="12.5" style="6" customWidth="1"/>
    <col min="15" max="15" width="12.5" style="1" customWidth="1"/>
    <col min="17" max="17" width="11" style="15" customWidth="1"/>
    <col min="20" max="21" width="14.33203125" bestFit="1" customWidth="1"/>
    <col min="22" max="22" width="14.33203125" customWidth="1"/>
    <col min="23" max="23" width="16.1640625" customWidth="1"/>
    <col min="27" max="27" width="13.1640625" customWidth="1"/>
  </cols>
  <sheetData>
    <row r="1" spans="1:28" x14ac:dyDescent="0.2">
      <c r="E1" t="s">
        <v>748</v>
      </c>
      <c r="S1" s="29" t="s">
        <v>759</v>
      </c>
    </row>
    <row r="2" spans="1:28" ht="48" x14ac:dyDescent="0.2">
      <c r="A2" t="s">
        <v>754</v>
      </c>
      <c r="B2" t="s">
        <v>756</v>
      </c>
      <c r="C2" t="s">
        <v>755</v>
      </c>
      <c r="D2" s="3" t="s">
        <v>768</v>
      </c>
      <c r="F2" s="3" t="s">
        <v>750</v>
      </c>
      <c r="G2" s="9" t="s">
        <v>749</v>
      </c>
      <c r="H2" s="9" t="s">
        <v>170</v>
      </c>
      <c r="I2" s="9" t="s">
        <v>753</v>
      </c>
      <c r="J2" s="9" t="s">
        <v>751</v>
      </c>
      <c r="K2" s="9" t="s">
        <v>766</v>
      </c>
      <c r="L2" s="9" t="s">
        <v>764</v>
      </c>
      <c r="M2" s="8" t="s">
        <v>758</v>
      </c>
      <c r="N2" s="8" t="s">
        <v>765</v>
      </c>
      <c r="O2" s="10" t="s">
        <v>763</v>
      </c>
      <c r="P2" s="10" t="s">
        <v>767</v>
      </c>
      <c r="Q2" s="16" t="s">
        <v>760</v>
      </c>
      <c r="S2" t="s">
        <v>756</v>
      </c>
      <c r="T2" t="s">
        <v>749</v>
      </c>
      <c r="U2" t="s">
        <v>757</v>
      </c>
      <c r="V2" t="s">
        <v>766</v>
      </c>
      <c r="W2" t="s">
        <v>764</v>
      </c>
      <c r="X2" s="3" t="s">
        <v>758</v>
      </c>
      <c r="Y2" s="3" t="s">
        <v>763</v>
      </c>
      <c r="Z2" s="3" t="s">
        <v>767</v>
      </c>
      <c r="AA2" s="3" t="s">
        <v>765</v>
      </c>
      <c r="AB2" s="3" t="s">
        <v>760</v>
      </c>
    </row>
    <row r="3" spans="1:28" x14ac:dyDescent="0.2">
      <c r="A3" s="18">
        <v>1</v>
      </c>
      <c r="B3" s="18">
        <v>100</v>
      </c>
      <c r="C3" s="18">
        <v>10</v>
      </c>
      <c r="D3" s="17">
        <v>1</v>
      </c>
      <c r="E3" s="18" t="s">
        <v>55</v>
      </c>
      <c r="F3" s="18" t="s">
        <v>543</v>
      </c>
      <c r="G3" s="19">
        <v>20320876</v>
      </c>
      <c r="H3" s="19">
        <v>32921.028709999999</v>
      </c>
      <c r="I3" s="19">
        <v>326</v>
      </c>
      <c r="J3" s="19">
        <v>436000000</v>
      </c>
      <c r="K3" s="19">
        <v>2893000000</v>
      </c>
      <c r="L3" s="19">
        <v>23451000000</v>
      </c>
      <c r="M3" s="20">
        <v>21.455767950161203</v>
      </c>
      <c r="N3" s="20">
        <f>J3/K3</f>
        <v>0.15070860698237123</v>
      </c>
      <c r="O3" s="21">
        <v>1.8591957699032026E-2</v>
      </c>
      <c r="P3" s="28">
        <f>K3/L3</f>
        <v>0.12336360922775148</v>
      </c>
      <c r="Q3" s="21">
        <f t="shared" ref="Q3:Q34" si="0">J3/J$56</f>
        <v>0.23567567567567568</v>
      </c>
      <c r="S3">
        <v>100</v>
      </c>
      <c r="T3" s="7">
        <f>SUMIF($B$3:$B$55,$S3,$G$3:$G$55)</f>
        <v>20320876</v>
      </c>
      <c r="U3" s="7">
        <f t="shared" ref="U3:U13" si="1">SUMIF($B$3:$B$55,$S3,$J$3:$J$55)</f>
        <v>436000000</v>
      </c>
      <c r="V3" s="7">
        <f>SUMIF($B$3:$B$55,$S3,$K$3:$K$55)</f>
        <v>2893000000</v>
      </c>
      <c r="W3" s="7">
        <f>SUMIF($B$3:$B$55,$S3,$L$3:$L$55)</f>
        <v>23451000000</v>
      </c>
      <c r="X3" s="26">
        <f t="shared" ref="X3:X12" si="2">U3/T3</f>
        <v>21.455767950161203</v>
      </c>
      <c r="Y3" s="1">
        <f>U3/W3</f>
        <v>1.8591957699032026E-2</v>
      </c>
      <c r="Z3" s="1">
        <f>V3/W3</f>
        <v>0.12336360922775148</v>
      </c>
      <c r="AA3" s="6">
        <f>Y3/Z3</f>
        <v>0.15070860698237126</v>
      </c>
      <c r="AB3" s="1">
        <f>U3/U$14</f>
        <v>0.23567567567567568</v>
      </c>
    </row>
    <row r="4" spans="1:28" x14ac:dyDescent="0.2">
      <c r="A4" s="18">
        <v>2</v>
      </c>
      <c r="B4" s="18">
        <v>11</v>
      </c>
      <c r="C4" s="18">
        <v>1</v>
      </c>
      <c r="D4" s="17">
        <v>2</v>
      </c>
      <c r="E4" s="18" t="s">
        <v>72</v>
      </c>
      <c r="F4" s="18" t="s">
        <v>645</v>
      </c>
      <c r="G4" s="19">
        <v>4727357</v>
      </c>
      <c r="H4" s="19">
        <v>12673.143690000001</v>
      </c>
      <c r="I4" s="19">
        <v>224</v>
      </c>
      <c r="J4" s="19">
        <v>108000000</v>
      </c>
      <c r="K4" s="19">
        <v>423000000</v>
      </c>
      <c r="L4" s="19">
        <v>6726000000</v>
      </c>
      <c r="M4" s="20">
        <v>22.845746576786986</v>
      </c>
      <c r="N4" s="20">
        <f t="shared" ref="N4:N56" si="3">J4/K4</f>
        <v>0.25531914893617019</v>
      </c>
      <c r="O4" s="21">
        <v>1.6057091882247992E-2</v>
      </c>
      <c r="P4" s="28">
        <f t="shared" ref="P4:P56" si="4">K4/L4</f>
        <v>6.2890276538804635E-2</v>
      </c>
      <c r="Q4" s="21">
        <f t="shared" si="0"/>
        <v>5.8378378378378379E-2</v>
      </c>
      <c r="S4">
        <v>11</v>
      </c>
      <c r="T4" s="7">
        <f t="shared" ref="T4:T13" si="5">SUMIF($B$3:$B$55,$S4,$G$3:$G$55)</f>
        <v>33409076</v>
      </c>
      <c r="U4" s="7">
        <f t="shared" si="1"/>
        <v>428000000</v>
      </c>
      <c r="V4" s="7">
        <f t="shared" ref="V4:V13" si="6">SUMIF($B$3:$B$55,$S4,$K$3:$K$55)</f>
        <v>2521000000</v>
      </c>
      <c r="W4" s="7">
        <f t="shared" ref="W4:W13" si="7">SUMIF($B$3:$B$55,$S4,$L$3:$L$55)</f>
        <v>41621000000</v>
      </c>
      <c r="X4" s="26">
        <f t="shared" si="2"/>
        <v>12.810890070710126</v>
      </c>
      <c r="Y4" s="1">
        <f t="shared" ref="Y4:Y14" si="8">U4/W4</f>
        <v>1.0283270464429015E-2</v>
      </c>
      <c r="Z4" s="1">
        <f t="shared" ref="Z4:Z14" si="9">V4/W4</f>
        <v>6.0570385142115761E-2</v>
      </c>
      <c r="AA4" s="6">
        <f t="shared" ref="AA4:AA23" si="10">Y4/Z4</f>
        <v>0.16977389924633082</v>
      </c>
      <c r="AB4" s="1">
        <f t="shared" ref="AB4:AB14" si="11">U4/U$14</f>
        <v>0.23135135135135135</v>
      </c>
    </row>
    <row r="5" spans="1:28" x14ac:dyDescent="0.2">
      <c r="A5" s="18">
        <v>2</v>
      </c>
      <c r="B5" s="17">
        <v>11</v>
      </c>
      <c r="C5" s="17">
        <v>1</v>
      </c>
      <c r="D5" s="17">
        <v>3</v>
      </c>
      <c r="E5" s="18" t="s">
        <v>77</v>
      </c>
      <c r="F5" s="18" t="s">
        <v>718</v>
      </c>
      <c r="G5" s="19">
        <v>6216710</v>
      </c>
      <c r="H5" s="19">
        <v>6907.6552369999999</v>
      </c>
      <c r="I5" s="19">
        <v>102</v>
      </c>
      <c r="J5" s="19">
        <v>114000000</v>
      </c>
      <c r="K5" s="19">
        <v>598000000</v>
      </c>
      <c r="L5" s="19">
        <v>8280000000</v>
      </c>
      <c r="M5" s="20">
        <v>18.337673785651898</v>
      </c>
      <c r="N5" s="20">
        <f t="shared" si="3"/>
        <v>0.19063545150501673</v>
      </c>
      <c r="O5" s="21">
        <v>1.3768115942028985E-2</v>
      </c>
      <c r="P5" s="28">
        <f t="shared" si="4"/>
        <v>7.2222222222222215E-2</v>
      </c>
      <c r="Q5" s="21">
        <f t="shared" si="0"/>
        <v>6.1621621621621624E-2</v>
      </c>
      <c r="S5">
        <v>12</v>
      </c>
      <c r="T5" s="7">
        <f t="shared" si="5"/>
        <v>22850416</v>
      </c>
      <c r="U5" s="7">
        <f t="shared" si="1"/>
        <v>181000000</v>
      </c>
      <c r="V5" s="7">
        <f t="shared" si="6"/>
        <v>616000000</v>
      </c>
      <c r="W5" s="7">
        <f t="shared" si="7"/>
        <v>23729000000</v>
      </c>
      <c r="X5" s="26">
        <f t="shared" si="2"/>
        <v>7.9210811741895641</v>
      </c>
      <c r="Y5" s="1">
        <f t="shared" si="8"/>
        <v>7.6277972101647775E-3</v>
      </c>
      <c r="Z5" s="1">
        <f t="shared" si="9"/>
        <v>2.5959796030174048E-2</v>
      </c>
      <c r="AA5" s="6">
        <f t="shared" si="10"/>
        <v>0.29383116883116883</v>
      </c>
      <c r="AB5" s="1">
        <f t="shared" si="11"/>
        <v>9.7837837837837838E-2</v>
      </c>
    </row>
    <row r="6" spans="1:28" x14ac:dyDescent="0.2">
      <c r="A6" s="18">
        <v>2</v>
      </c>
      <c r="B6" s="18">
        <v>11</v>
      </c>
      <c r="C6" s="18">
        <v>1</v>
      </c>
      <c r="D6" s="17">
        <v>4</v>
      </c>
      <c r="E6" s="18" t="s">
        <v>33</v>
      </c>
      <c r="F6" s="18" t="s">
        <v>290</v>
      </c>
      <c r="G6" s="19">
        <v>9533895</v>
      </c>
      <c r="H6" s="19">
        <v>8690.7262709999995</v>
      </c>
      <c r="I6" s="19">
        <v>48</v>
      </c>
      <c r="J6" s="19">
        <v>108000000</v>
      </c>
      <c r="K6" s="19">
        <v>781000000</v>
      </c>
      <c r="L6" s="19">
        <v>11078000000</v>
      </c>
      <c r="M6" s="20">
        <v>11.328003927041362</v>
      </c>
      <c r="N6" s="20">
        <f t="shared" si="3"/>
        <v>0.1382842509603073</v>
      </c>
      <c r="O6" s="21">
        <v>9.7490521754829383E-3</v>
      </c>
      <c r="P6" s="28">
        <f t="shared" si="4"/>
        <v>7.0500090269001628E-2</v>
      </c>
      <c r="Q6" s="21">
        <f t="shared" si="0"/>
        <v>5.8378378378378379E-2</v>
      </c>
      <c r="S6">
        <v>13</v>
      </c>
      <c r="T6" s="7">
        <f t="shared" si="5"/>
        <v>6318606</v>
      </c>
      <c r="U6" s="7">
        <f t="shared" si="1"/>
        <v>29000000</v>
      </c>
      <c r="V6" s="7">
        <f t="shared" si="6"/>
        <v>309000000</v>
      </c>
      <c r="W6" s="7">
        <f t="shared" si="7"/>
        <v>7054000000</v>
      </c>
      <c r="X6" s="26">
        <f t="shared" si="2"/>
        <v>4.5896199256608181</v>
      </c>
      <c r="Y6" s="1">
        <f t="shared" si="8"/>
        <v>4.1111426141196483E-3</v>
      </c>
      <c r="Z6" s="1">
        <f t="shared" si="9"/>
        <v>4.3804933371136945E-2</v>
      </c>
      <c r="AA6" s="6">
        <f t="shared" si="10"/>
        <v>9.3851132686084138E-2</v>
      </c>
      <c r="AB6" s="1">
        <f t="shared" si="11"/>
        <v>1.5675675675675675E-2</v>
      </c>
    </row>
    <row r="7" spans="1:28" x14ac:dyDescent="0.2">
      <c r="A7" s="18">
        <v>2</v>
      </c>
      <c r="B7" s="18">
        <v>11</v>
      </c>
      <c r="C7" s="18">
        <v>1</v>
      </c>
      <c r="D7" s="17">
        <v>5</v>
      </c>
      <c r="E7" s="18" t="s">
        <v>30</v>
      </c>
      <c r="F7" s="18" t="s">
        <v>252</v>
      </c>
      <c r="G7" s="19">
        <v>4836531</v>
      </c>
      <c r="H7" s="19">
        <v>8482.4065150000006</v>
      </c>
      <c r="I7" s="19">
        <v>19</v>
      </c>
      <c r="J7" s="19">
        <v>44000000</v>
      </c>
      <c r="K7" s="19">
        <v>404000000</v>
      </c>
      <c r="L7" s="19">
        <v>6265000000</v>
      </c>
      <c r="M7" s="20">
        <v>9.0974295419588955</v>
      </c>
      <c r="N7" s="20">
        <f t="shared" si="3"/>
        <v>0.10891089108910891</v>
      </c>
      <c r="O7" s="21">
        <v>7.0231444533120514E-3</v>
      </c>
      <c r="P7" s="28">
        <f t="shared" si="4"/>
        <v>6.4485235434956101E-2</v>
      </c>
      <c r="Q7" s="21">
        <f t="shared" si="0"/>
        <v>2.3783783783783784E-2</v>
      </c>
      <c r="S7">
        <v>14</v>
      </c>
      <c r="T7" s="7">
        <f t="shared" si="5"/>
        <v>36543013</v>
      </c>
      <c r="U7" s="7">
        <f t="shared" si="1"/>
        <v>177000000</v>
      </c>
      <c r="V7" s="7">
        <f t="shared" si="6"/>
        <v>789000000</v>
      </c>
      <c r="W7" s="7">
        <f t="shared" si="7"/>
        <v>40315000000</v>
      </c>
      <c r="X7" s="26">
        <f t="shared" si="2"/>
        <v>4.8436071760147419</v>
      </c>
      <c r="Y7" s="1">
        <f t="shared" si="8"/>
        <v>4.3904253999751952E-3</v>
      </c>
      <c r="Z7" s="1">
        <f t="shared" si="9"/>
        <v>1.9570879325313158E-2</v>
      </c>
      <c r="AA7" s="6">
        <f t="shared" si="10"/>
        <v>0.22433460076045628</v>
      </c>
      <c r="AB7" s="1">
        <f t="shared" si="11"/>
        <v>9.567567567567567E-2</v>
      </c>
    </row>
    <row r="8" spans="1:28" x14ac:dyDescent="0.2">
      <c r="A8" s="18">
        <v>3</v>
      </c>
      <c r="B8" s="18">
        <v>11</v>
      </c>
      <c r="C8" s="18">
        <v>1</v>
      </c>
      <c r="D8" s="17">
        <v>6</v>
      </c>
      <c r="E8" s="18" t="s">
        <v>73</v>
      </c>
      <c r="F8" s="18" t="s">
        <v>648</v>
      </c>
      <c r="G8" s="19">
        <v>1998463</v>
      </c>
      <c r="H8" s="19">
        <v>9117.5207300000002</v>
      </c>
      <c r="I8" s="19">
        <v>46</v>
      </c>
      <c r="J8" s="19">
        <v>16000000</v>
      </c>
      <c r="K8" s="19">
        <v>66000000</v>
      </c>
      <c r="L8" s="19">
        <v>2213000000</v>
      </c>
      <c r="M8" s="20">
        <v>8.0061527283717542</v>
      </c>
      <c r="N8" s="20">
        <f t="shared" si="3"/>
        <v>0.24242424242424243</v>
      </c>
      <c r="O8" s="21">
        <v>7.2300045187528245E-3</v>
      </c>
      <c r="P8" s="28">
        <f t="shared" si="4"/>
        <v>2.9823768639855398E-2</v>
      </c>
      <c r="Q8" s="21">
        <f t="shared" si="0"/>
        <v>8.6486486486486488E-3</v>
      </c>
      <c r="S8">
        <v>21</v>
      </c>
      <c r="T8" s="7">
        <f t="shared" si="5"/>
        <v>9454882</v>
      </c>
      <c r="U8" s="7">
        <f t="shared" si="1"/>
        <v>23000000</v>
      </c>
      <c r="V8" s="7">
        <f t="shared" si="6"/>
        <v>302000000</v>
      </c>
      <c r="W8" s="7">
        <f t="shared" si="7"/>
        <v>11731000000</v>
      </c>
      <c r="X8" s="26">
        <f t="shared" si="2"/>
        <v>2.4326057162849839</v>
      </c>
      <c r="Y8" s="1">
        <f t="shared" si="8"/>
        <v>1.9606171681868555E-3</v>
      </c>
      <c r="Z8" s="1">
        <f t="shared" si="9"/>
        <v>2.5743755860540448E-2</v>
      </c>
      <c r="AA8" s="6">
        <f t="shared" si="10"/>
        <v>7.6158940397351008E-2</v>
      </c>
      <c r="AB8" s="1">
        <f t="shared" si="11"/>
        <v>1.2432432432432432E-2</v>
      </c>
    </row>
    <row r="9" spans="1:28" x14ac:dyDescent="0.2">
      <c r="A9" s="18">
        <v>2</v>
      </c>
      <c r="B9" s="18">
        <v>11</v>
      </c>
      <c r="C9" s="18">
        <v>1</v>
      </c>
      <c r="D9" s="17">
        <v>7</v>
      </c>
      <c r="E9" s="18" t="s">
        <v>58</v>
      </c>
      <c r="F9" s="18" t="s">
        <v>572</v>
      </c>
      <c r="G9" s="19">
        <v>6096120</v>
      </c>
      <c r="H9" s="19">
        <v>8046.3044369999998</v>
      </c>
      <c r="I9" s="19">
        <v>14</v>
      </c>
      <c r="J9" s="19">
        <v>38000000</v>
      </c>
      <c r="K9" s="19">
        <v>249000000</v>
      </c>
      <c r="L9" s="19">
        <v>7059000000</v>
      </c>
      <c r="M9" s="20">
        <v>6.2334730943616599</v>
      </c>
      <c r="N9" s="20">
        <f t="shared" si="3"/>
        <v>0.15261044176706828</v>
      </c>
      <c r="O9" s="21">
        <v>5.3831987533644989E-3</v>
      </c>
      <c r="P9" s="28">
        <f t="shared" si="4"/>
        <v>3.5274118147046327E-2</v>
      </c>
      <c r="Q9" s="21">
        <f t="shared" si="0"/>
        <v>2.0540540540540539E-2</v>
      </c>
      <c r="S9">
        <v>22</v>
      </c>
      <c r="T9" s="7">
        <f t="shared" si="5"/>
        <v>14564066</v>
      </c>
      <c r="U9" s="7">
        <f t="shared" si="1"/>
        <v>25000000</v>
      </c>
      <c r="V9" s="7">
        <f t="shared" si="6"/>
        <v>204000000</v>
      </c>
      <c r="W9" s="7">
        <f t="shared" si="7"/>
        <v>14974000000</v>
      </c>
      <c r="X9" s="26">
        <f t="shared" si="2"/>
        <v>1.7165536052912695</v>
      </c>
      <c r="Y9" s="1">
        <f t="shared" si="8"/>
        <v>1.6695605716575397E-3</v>
      </c>
      <c r="Z9" s="1">
        <f t="shared" si="9"/>
        <v>1.3623614264725524E-2</v>
      </c>
      <c r="AA9" s="6">
        <f t="shared" si="10"/>
        <v>0.12254901960784315</v>
      </c>
      <c r="AB9" s="1">
        <f t="shared" si="11"/>
        <v>1.3513513513513514E-2</v>
      </c>
    </row>
    <row r="10" spans="1:28" x14ac:dyDescent="0.2">
      <c r="A10" s="18">
        <v>2</v>
      </c>
      <c r="B10" s="18">
        <v>12</v>
      </c>
      <c r="C10" s="18">
        <v>1</v>
      </c>
      <c r="D10" s="17">
        <v>8</v>
      </c>
      <c r="E10" s="18" t="s">
        <v>47</v>
      </c>
      <c r="F10" s="18" t="s">
        <v>495</v>
      </c>
      <c r="G10" s="19">
        <v>13353907</v>
      </c>
      <c r="H10" s="19">
        <v>12507.872719999999</v>
      </c>
      <c r="I10" s="19">
        <v>193</v>
      </c>
      <c r="J10" s="19">
        <v>110000000</v>
      </c>
      <c r="K10" s="19">
        <v>411000000</v>
      </c>
      <c r="L10" s="19">
        <v>14434000000</v>
      </c>
      <c r="M10" s="20">
        <v>8.2372896561283522</v>
      </c>
      <c r="N10" s="20">
        <f t="shared" si="3"/>
        <v>0.26763990267639903</v>
      </c>
      <c r="O10" s="21">
        <v>7.6208951087709574E-3</v>
      </c>
      <c r="P10" s="28">
        <f t="shared" si="4"/>
        <v>2.8474435360953305E-2</v>
      </c>
      <c r="Q10" s="21">
        <f t="shared" si="0"/>
        <v>5.9459459459459463E-2</v>
      </c>
      <c r="S10">
        <v>23</v>
      </c>
      <c r="T10" s="7">
        <f t="shared" si="5"/>
        <v>9666389</v>
      </c>
      <c r="U10" s="7">
        <f t="shared" si="1"/>
        <v>31000000</v>
      </c>
      <c r="V10" s="7">
        <f t="shared" si="6"/>
        <v>130000000</v>
      </c>
      <c r="W10" s="7">
        <f t="shared" si="7"/>
        <v>11848000000</v>
      </c>
      <c r="X10" s="26">
        <f t="shared" si="2"/>
        <v>3.20698866970903</v>
      </c>
      <c r="Y10" s="1">
        <f t="shared" si="8"/>
        <v>2.6164753544902094E-3</v>
      </c>
      <c r="Z10" s="1">
        <f t="shared" si="9"/>
        <v>1.0972316002700877E-2</v>
      </c>
      <c r="AA10" s="6">
        <f t="shared" si="10"/>
        <v>0.23846153846153847</v>
      </c>
      <c r="AB10" s="1">
        <f t="shared" si="11"/>
        <v>1.6756756756756756E-2</v>
      </c>
    </row>
    <row r="11" spans="1:28" x14ac:dyDescent="0.2">
      <c r="A11" s="18">
        <v>2</v>
      </c>
      <c r="B11" s="18">
        <v>12</v>
      </c>
      <c r="C11" s="18">
        <v>1</v>
      </c>
      <c r="D11" s="17">
        <v>9</v>
      </c>
      <c r="E11" s="18" t="s">
        <v>50</v>
      </c>
      <c r="F11" s="18" t="s">
        <v>514</v>
      </c>
      <c r="G11" s="19">
        <v>6158824</v>
      </c>
      <c r="H11" s="19">
        <v>7996.8595999999998</v>
      </c>
      <c r="I11" s="19">
        <v>13</v>
      </c>
      <c r="J11" s="19">
        <v>47000000</v>
      </c>
      <c r="K11" s="19">
        <v>99000000</v>
      </c>
      <c r="L11" s="19">
        <v>5077000000</v>
      </c>
      <c r="M11" s="20">
        <v>7.6313270195738667</v>
      </c>
      <c r="N11" s="20">
        <f t="shared" si="3"/>
        <v>0.47474747474747475</v>
      </c>
      <c r="O11" s="21">
        <v>9.2574354934016143E-3</v>
      </c>
      <c r="P11" s="28">
        <f t="shared" si="4"/>
        <v>1.9499704549931062E-2</v>
      </c>
      <c r="Q11" s="21">
        <f t="shared" si="0"/>
        <v>2.5405405405405406E-2</v>
      </c>
      <c r="S11">
        <v>24</v>
      </c>
      <c r="T11" s="7">
        <f t="shared" si="5"/>
        <v>27759727</v>
      </c>
      <c r="U11" s="7">
        <f t="shared" si="1"/>
        <v>194000000</v>
      </c>
      <c r="V11" s="7">
        <f t="shared" si="6"/>
        <v>250000000</v>
      </c>
      <c r="W11" s="7">
        <f t="shared" si="7"/>
        <v>32088000000</v>
      </c>
      <c r="X11" s="26">
        <f t="shared" si="2"/>
        <v>6.9885413498482896</v>
      </c>
      <c r="Y11" s="1">
        <f t="shared" si="8"/>
        <v>6.0458738469209676E-3</v>
      </c>
      <c r="Z11" s="1">
        <f t="shared" si="9"/>
        <v>7.7910745450012467E-3</v>
      </c>
      <c r="AA11" s="6">
        <f t="shared" si="10"/>
        <v>0.77600000000000002</v>
      </c>
      <c r="AB11" s="1">
        <f t="shared" si="11"/>
        <v>0.10486486486486486</v>
      </c>
    </row>
    <row r="12" spans="1:28" x14ac:dyDescent="0.2">
      <c r="A12" s="18">
        <v>3</v>
      </c>
      <c r="B12" s="18">
        <v>12</v>
      </c>
      <c r="C12" s="18">
        <v>1</v>
      </c>
      <c r="D12" s="17">
        <v>10</v>
      </c>
      <c r="E12" s="18" t="s">
        <v>71</v>
      </c>
      <c r="F12" s="18" t="s">
        <v>642</v>
      </c>
      <c r="G12" s="19">
        <v>3337685</v>
      </c>
      <c r="H12" s="19">
        <v>7354.6840350000002</v>
      </c>
      <c r="I12" s="19">
        <v>122</v>
      </c>
      <c r="J12" s="19">
        <v>24000000</v>
      </c>
      <c r="K12" s="19">
        <v>106000000</v>
      </c>
      <c r="L12" s="19">
        <v>4218000000</v>
      </c>
      <c r="M12" s="20">
        <v>7.190612655178664</v>
      </c>
      <c r="N12" s="20">
        <f t="shared" si="3"/>
        <v>0.22641509433962265</v>
      </c>
      <c r="O12" s="21">
        <v>5.6899004267425323E-3</v>
      </c>
      <c r="P12" s="28">
        <f t="shared" si="4"/>
        <v>2.5130393551446185E-2</v>
      </c>
      <c r="Q12" s="21">
        <f t="shared" si="0"/>
        <v>1.2972972972972972E-2</v>
      </c>
      <c r="S12">
        <v>33</v>
      </c>
      <c r="T12" s="7">
        <f t="shared" si="5"/>
        <v>1077948</v>
      </c>
      <c r="U12" s="7">
        <f t="shared" si="1"/>
        <v>1000000</v>
      </c>
      <c r="V12" s="7">
        <f t="shared" si="6"/>
        <v>19000000</v>
      </c>
      <c r="W12" s="7">
        <f t="shared" si="7"/>
        <v>1178000000</v>
      </c>
      <c r="X12" s="26">
        <f t="shared" si="2"/>
        <v>0.92768853414079344</v>
      </c>
      <c r="Y12" s="1">
        <f t="shared" si="8"/>
        <v>8.4889643463497452E-4</v>
      </c>
      <c r="Z12" s="1">
        <f t="shared" si="9"/>
        <v>1.6129032258064516E-2</v>
      </c>
      <c r="AA12" s="6">
        <f t="shared" si="10"/>
        <v>5.2631578947368425E-2</v>
      </c>
      <c r="AB12" s="1">
        <f t="shared" si="11"/>
        <v>5.4054054054054055E-4</v>
      </c>
    </row>
    <row r="13" spans="1:28" x14ac:dyDescent="0.2">
      <c r="A13" s="18">
        <v>2</v>
      </c>
      <c r="B13" s="17">
        <v>13</v>
      </c>
      <c r="C13" s="17">
        <v>1</v>
      </c>
      <c r="D13" s="17">
        <v>11</v>
      </c>
      <c r="E13" s="18" t="s">
        <v>74</v>
      </c>
      <c r="F13" s="18" t="s">
        <v>666</v>
      </c>
      <c r="G13" s="19">
        <v>3867046</v>
      </c>
      <c r="H13" s="19">
        <v>5334.4473520000001</v>
      </c>
      <c r="I13" s="19">
        <v>16</v>
      </c>
      <c r="J13" s="19">
        <v>29000000</v>
      </c>
      <c r="K13" s="19">
        <v>201000000</v>
      </c>
      <c r="L13" s="19">
        <v>3969000000</v>
      </c>
      <c r="M13" s="20">
        <v>7.4992642963130001</v>
      </c>
      <c r="N13" s="20">
        <f t="shared" si="3"/>
        <v>0.14427860696517414</v>
      </c>
      <c r="O13" s="21">
        <v>7.3066263542454022E-3</v>
      </c>
      <c r="P13" s="28">
        <f t="shared" si="4"/>
        <v>5.0642479213907785E-2</v>
      </c>
      <c r="Q13" s="21">
        <f t="shared" si="0"/>
        <v>1.5675675675675675E-2</v>
      </c>
      <c r="S13">
        <v>200</v>
      </c>
      <c r="T13" s="7">
        <f t="shared" si="5"/>
        <v>143035001</v>
      </c>
      <c r="U13" s="7">
        <f t="shared" si="1"/>
        <v>325000000</v>
      </c>
      <c r="V13" s="7">
        <f t="shared" si="6"/>
        <v>1416000000</v>
      </c>
      <c r="W13" s="7">
        <f t="shared" si="7"/>
        <v>163154000000</v>
      </c>
      <c r="X13" s="26"/>
      <c r="Y13" s="1">
        <f t="shared" si="8"/>
        <v>1.9919830344337251E-3</v>
      </c>
      <c r="Z13" s="1">
        <f t="shared" si="9"/>
        <v>8.6789168515635541E-3</v>
      </c>
      <c r="AA13" s="6">
        <f t="shared" si="10"/>
        <v>0.22951977401129942</v>
      </c>
      <c r="AB13" s="1">
        <f t="shared" si="11"/>
        <v>0.17567567567567569</v>
      </c>
    </row>
    <row r="14" spans="1:28" x14ac:dyDescent="0.2">
      <c r="A14" s="17">
        <v>4</v>
      </c>
      <c r="B14" s="17">
        <v>13</v>
      </c>
      <c r="C14" s="17">
        <v>1</v>
      </c>
      <c r="D14" s="17">
        <v>12</v>
      </c>
      <c r="E14" s="22" t="s">
        <v>61</v>
      </c>
      <c r="F14" s="22" t="s">
        <v>585</v>
      </c>
      <c r="G14" s="23">
        <v>2451560</v>
      </c>
      <c r="H14" s="23">
        <v>4748.1081800000002</v>
      </c>
      <c r="I14" s="23"/>
      <c r="J14" s="23"/>
      <c r="K14" s="23">
        <v>108000000</v>
      </c>
      <c r="L14" s="23">
        <v>3085000000</v>
      </c>
      <c r="M14" s="24"/>
      <c r="N14" s="24">
        <f t="shared" si="3"/>
        <v>0</v>
      </c>
      <c r="O14" s="25"/>
      <c r="P14" s="28">
        <f t="shared" si="4"/>
        <v>3.5008103727714748E-2</v>
      </c>
      <c r="Q14" s="21">
        <f t="shared" si="0"/>
        <v>0</v>
      </c>
      <c r="S14" t="s">
        <v>761</v>
      </c>
      <c r="U14" s="27">
        <f>SUM(U3:U13)</f>
        <v>1850000000</v>
      </c>
      <c r="V14" s="27">
        <f t="shared" ref="V14:W14" si="12">SUM(V3:V13)</f>
        <v>9449000000</v>
      </c>
      <c r="W14" s="27">
        <f t="shared" si="12"/>
        <v>371143000000</v>
      </c>
      <c r="Y14" s="1">
        <f t="shared" si="8"/>
        <v>4.9846016225551879E-3</v>
      </c>
      <c r="Z14" s="1">
        <f t="shared" si="9"/>
        <v>2.545918958460755E-2</v>
      </c>
      <c r="AA14" s="6">
        <f t="shared" si="10"/>
        <v>0.19578791406498045</v>
      </c>
      <c r="AB14" s="1">
        <f t="shared" si="11"/>
        <v>1</v>
      </c>
    </row>
    <row r="15" spans="1:28" x14ac:dyDescent="0.2">
      <c r="A15" s="17">
        <v>4</v>
      </c>
      <c r="B15" s="17">
        <v>14</v>
      </c>
      <c r="C15" s="17">
        <v>1</v>
      </c>
      <c r="D15" s="17">
        <v>13</v>
      </c>
      <c r="E15" s="22" t="s">
        <v>60</v>
      </c>
      <c r="F15" s="22" t="s">
        <v>578</v>
      </c>
      <c r="G15" s="23">
        <v>2333367</v>
      </c>
      <c r="H15" s="23">
        <v>2955.125689</v>
      </c>
      <c r="I15" s="23">
        <v>8</v>
      </c>
      <c r="J15" s="23">
        <v>24000000</v>
      </c>
      <c r="K15" s="23">
        <v>63000000</v>
      </c>
      <c r="L15" s="23">
        <v>2595000000</v>
      </c>
      <c r="M15" s="24">
        <v>10.285565879692307</v>
      </c>
      <c r="N15" s="24">
        <f t="shared" si="3"/>
        <v>0.38095238095238093</v>
      </c>
      <c r="O15" s="25">
        <v>9.2485549132947983E-3</v>
      </c>
      <c r="P15" s="28">
        <f t="shared" si="4"/>
        <v>2.4277456647398842E-2</v>
      </c>
      <c r="Q15" s="21">
        <f t="shared" si="0"/>
        <v>1.2972972972972972E-2</v>
      </c>
      <c r="AA15" s="6"/>
    </row>
    <row r="16" spans="1:28" x14ac:dyDescent="0.2">
      <c r="A16" s="17">
        <v>4</v>
      </c>
      <c r="B16" s="17">
        <v>14</v>
      </c>
      <c r="C16" s="17">
        <v>1</v>
      </c>
      <c r="D16" s="17">
        <v>14</v>
      </c>
      <c r="E16" s="18" t="s">
        <v>25</v>
      </c>
      <c r="F16" s="18" t="s">
        <v>209</v>
      </c>
      <c r="G16" s="19">
        <v>5882450</v>
      </c>
      <c r="H16" s="19">
        <v>2370.6683189999999</v>
      </c>
      <c r="I16" s="19">
        <v>112</v>
      </c>
      <c r="J16" s="19">
        <v>41000000</v>
      </c>
      <c r="K16" s="19">
        <v>134000000</v>
      </c>
      <c r="L16" s="19">
        <v>6406000000</v>
      </c>
      <c r="M16" s="20">
        <v>6.9698849968975516</v>
      </c>
      <c r="N16" s="20">
        <f t="shared" si="3"/>
        <v>0.30597014925373134</v>
      </c>
      <c r="O16" s="21">
        <v>6.4002497658445208E-3</v>
      </c>
      <c r="P16" s="28">
        <f t="shared" si="4"/>
        <v>2.09178894786138E-2</v>
      </c>
      <c r="Q16" s="21">
        <f t="shared" si="0"/>
        <v>2.2162162162162161E-2</v>
      </c>
      <c r="S16" s="29" t="s">
        <v>762</v>
      </c>
      <c r="AA16" s="6"/>
    </row>
    <row r="17" spans="1:28" ht="48" x14ac:dyDescent="0.2">
      <c r="A17" s="18">
        <v>3</v>
      </c>
      <c r="B17" s="18">
        <v>14</v>
      </c>
      <c r="C17" s="18">
        <v>1</v>
      </c>
      <c r="D17" s="17">
        <v>15</v>
      </c>
      <c r="E17" s="18" t="s">
        <v>28</v>
      </c>
      <c r="F17" s="18" t="s">
        <v>221</v>
      </c>
      <c r="G17" s="19">
        <v>2808175</v>
      </c>
      <c r="H17" s="19">
        <v>5389.3590219999996</v>
      </c>
      <c r="I17" s="19">
        <v>12</v>
      </c>
      <c r="J17" s="19">
        <v>17000000</v>
      </c>
      <c r="K17" s="19">
        <v>119000000</v>
      </c>
      <c r="L17" s="19">
        <v>3161000000</v>
      </c>
      <c r="M17" s="20">
        <v>6.0537537724678838</v>
      </c>
      <c r="N17" s="20">
        <f t="shared" si="3"/>
        <v>0.14285714285714285</v>
      </c>
      <c r="O17" s="21">
        <v>5.3780449224928818E-3</v>
      </c>
      <c r="P17" s="28">
        <f t="shared" si="4"/>
        <v>3.7646314457450175E-2</v>
      </c>
      <c r="Q17" s="21">
        <f t="shared" si="0"/>
        <v>9.189189189189189E-3</v>
      </c>
      <c r="S17" t="s">
        <v>755</v>
      </c>
      <c r="T17" t="s">
        <v>749</v>
      </c>
      <c r="U17" t="s">
        <v>757</v>
      </c>
      <c r="V17" t="s">
        <v>766</v>
      </c>
      <c r="W17" t="s">
        <v>764</v>
      </c>
      <c r="X17" s="3" t="s">
        <v>758</v>
      </c>
      <c r="Y17" s="3" t="s">
        <v>763</v>
      </c>
      <c r="Z17" s="3" t="s">
        <v>767</v>
      </c>
      <c r="AA17" s="3" t="s">
        <v>765</v>
      </c>
      <c r="AB17" s="3" t="s">
        <v>760</v>
      </c>
    </row>
    <row r="18" spans="1:28" x14ac:dyDescent="0.2">
      <c r="A18" s="18">
        <v>3</v>
      </c>
      <c r="B18" s="18">
        <v>14</v>
      </c>
      <c r="C18" s="18">
        <v>1</v>
      </c>
      <c r="D18" s="17">
        <v>16</v>
      </c>
      <c r="E18" s="18" t="s">
        <v>59</v>
      </c>
      <c r="F18" s="18" t="s">
        <v>575</v>
      </c>
      <c r="G18" s="19">
        <v>4737270</v>
      </c>
      <c r="H18" s="19">
        <v>4772.5498289999996</v>
      </c>
      <c r="I18" s="19">
        <v>20</v>
      </c>
      <c r="J18" s="19">
        <v>22000000</v>
      </c>
      <c r="K18" s="19">
        <v>68000000</v>
      </c>
      <c r="L18" s="19">
        <v>5016000000</v>
      </c>
      <c r="M18" s="20">
        <v>4.6440249341920561</v>
      </c>
      <c r="N18" s="20">
        <f t="shared" si="3"/>
        <v>0.3235294117647059</v>
      </c>
      <c r="O18" s="21">
        <v>4.3859649122807015E-3</v>
      </c>
      <c r="P18" s="28">
        <f t="shared" si="4"/>
        <v>1.3556618819776715E-2</v>
      </c>
      <c r="Q18" s="21">
        <f t="shared" si="0"/>
        <v>1.1891891891891892E-2</v>
      </c>
      <c r="S18">
        <v>10</v>
      </c>
      <c r="T18" s="7">
        <f>SUMIF($C$3:$C$55,$S18,$G$3:$G$55)</f>
        <v>20320876</v>
      </c>
      <c r="U18" s="7">
        <f>SUMIF($C$3:$C$55,$S18,$J$3:$J$55)</f>
        <v>436000000</v>
      </c>
      <c r="V18" s="7">
        <f>SUMIF($C$3:$C$55,$S18,$K$3:$K$55)</f>
        <v>2893000000</v>
      </c>
      <c r="W18" s="7">
        <f>SUMIF($C$3:$C$55,$S18,$L$3:$L$55)</f>
        <v>23451000000</v>
      </c>
      <c r="X18" s="26">
        <f>U18/T18</f>
        <v>21.455767950161203</v>
      </c>
      <c r="Y18" s="1">
        <f>U18/W18</f>
        <v>1.8591957699032026E-2</v>
      </c>
      <c r="Z18" s="1">
        <f>V18/W18</f>
        <v>0.12336360922775148</v>
      </c>
      <c r="AA18" s="6">
        <f t="shared" si="10"/>
        <v>0.15070860698237126</v>
      </c>
      <c r="AB18" s="1">
        <f t="shared" ref="AB18:AB23" si="13">U18/U$14</f>
        <v>0.23567567567567568</v>
      </c>
    </row>
    <row r="19" spans="1:28" x14ac:dyDescent="0.2">
      <c r="A19" s="18">
        <v>3</v>
      </c>
      <c r="B19" s="18">
        <v>14</v>
      </c>
      <c r="C19" s="18">
        <v>1</v>
      </c>
      <c r="D19" s="17">
        <v>17</v>
      </c>
      <c r="E19" s="18" t="s">
        <v>37</v>
      </c>
      <c r="F19" s="18" t="s">
        <v>325</v>
      </c>
      <c r="G19" s="19">
        <v>7400479</v>
      </c>
      <c r="H19" s="19">
        <v>4232.0827609999997</v>
      </c>
      <c r="I19" s="19">
        <v>223</v>
      </c>
      <c r="J19" s="19">
        <v>30000000</v>
      </c>
      <c r="K19" s="19">
        <v>98000000</v>
      </c>
      <c r="L19" s="19">
        <v>8039000000</v>
      </c>
      <c r="M19" s="20">
        <v>4.0537916532159608</v>
      </c>
      <c r="N19" s="20">
        <f t="shared" si="3"/>
        <v>0.30612244897959184</v>
      </c>
      <c r="O19" s="21">
        <v>3.7318074387361613E-3</v>
      </c>
      <c r="P19" s="28">
        <f t="shared" si="4"/>
        <v>1.2190570966538127E-2</v>
      </c>
      <c r="Q19" s="21">
        <f t="shared" si="0"/>
        <v>1.6216216216216217E-2</v>
      </c>
      <c r="S19">
        <v>1</v>
      </c>
      <c r="T19" s="7">
        <f t="shared" ref="T19:T22" si="14">SUMIF($C$3:$C$55,$S19,$G$3:$G$55)</f>
        <v>99121111</v>
      </c>
      <c r="U19" s="7">
        <f>SUMIF($C$3:$C$55,$S19,$J$3:$J$55)</f>
        <v>815000000</v>
      </c>
      <c r="V19" s="7">
        <f t="shared" ref="V19:V22" si="15">SUMIF($C$3:$C$55,$S19,$K$3:$K$55)</f>
        <v>4235000000</v>
      </c>
      <c r="W19" s="7">
        <f t="shared" ref="W19:W22" si="16">SUMIF($C$3:$C$55,$S19,$L$3:$L$55)</f>
        <v>112719000000</v>
      </c>
      <c r="X19" s="26">
        <f>U19/T19</f>
        <v>8.2222645789351567</v>
      </c>
      <c r="Y19" s="1">
        <f t="shared" ref="Y19:Y23" si="17">U19/W19</f>
        <v>7.2303693254908222E-3</v>
      </c>
      <c r="Z19" s="1">
        <f t="shared" ref="Z19:Z23" si="18">V19/W19</f>
        <v>3.7571305636139425E-2</v>
      </c>
      <c r="AA19" s="6">
        <f t="shared" si="10"/>
        <v>0.19244391971664698</v>
      </c>
      <c r="AB19" s="1">
        <f t="shared" si="13"/>
        <v>0.44054054054054054</v>
      </c>
    </row>
    <row r="20" spans="1:28" x14ac:dyDescent="0.2">
      <c r="A20" s="18">
        <v>3</v>
      </c>
      <c r="B20" s="18">
        <v>14</v>
      </c>
      <c r="C20" s="18">
        <v>1</v>
      </c>
      <c r="D20" s="17">
        <v>18</v>
      </c>
      <c r="E20" s="22" t="s">
        <v>52</v>
      </c>
      <c r="F20" s="22" t="s">
        <v>517</v>
      </c>
      <c r="G20" s="23">
        <v>3600618</v>
      </c>
      <c r="H20" s="23">
        <v>3554.9807780000001</v>
      </c>
      <c r="I20" s="23">
        <v>6</v>
      </c>
      <c r="J20" s="23">
        <v>13000000</v>
      </c>
      <c r="K20" s="23">
        <v>118000000</v>
      </c>
      <c r="L20" s="23">
        <v>4772000000</v>
      </c>
      <c r="M20" s="24">
        <v>3.6104913101028768</v>
      </c>
      <c r="N20" s="24">
        <f t="shared" si="3"/>
        <v>0.11016949152542373</v>
      </c>
      <c r="O20" s="25">
        <v>2.7242246437552387E-3</v>
      </c>
      <c r="P20" s="28">
        <f t="shared" si="4"/>
        <v>2.4727577535624476E-2</v>
      </c>
      <c r="Q20" s="21">
        <f t="shared" si="0"/>
        <v>7.0270270270270272E-3</v>
      </c>
      <c r="S20">
        <v>2</v>
      </c>
      <c r="T20" s="7">
        <f t="shared" si="14"/>
        <v>61445064</v>
      </c>
      <c r="U20" s="7">
        <f>SUMIF($C$3:$C$55,$S20,$J$3:$J$55)</f>
        <v>273000000</v>
      </c>
      <c r="V20" s="7">
        <f t="shared" si="15"/>
        <v>886000000</v>
      </c>
      <c r="W20" s="7">
        <f t="shared" si="16"/>
        <v>70641000000</v>
      </c>
      <c r="X20" s="26">
        <f>U20/T20</f>
        <v>4.4429931751718899</v>
      </c>
      <c r="Y20" s="1">
        <f t="shared" si="17"/>
        <v>3.8646112031256634E-3</v>
      </c>
      <c r="Z20" s="1">
        <f t="shared" si="18"/>
        <v>1.2542291303916989E-2</v>
      </c>
      <c r="AA20" s="6">
        <f t="shared" si="10"/>
        <v>0.30812641083521441</v>
      </c>
      <c r="AB20" s="1">
        <f t="shared" si="13"/>
        <v>0.14756756756756756</v>
      </c>
    </row>
    <row r="21" spans="1:28" x14ac:dyDescent="0.2">
      <c r="A21" s="18">
        <v>3</v>
      </c>
      <c r="B21" s="18">
        <v>14</v>
      </c>
      <c r="C21" s="18">
        <v>1</v>
      </c>
      <c r="D21" s="17">
        <v>19</v>
      </c>
      <c r="E21" s="22" t="s">
        <v>38</v>
      </c>
      <c r="F21" s="22" t="s">
        <v>337</v>
      </c>
      <c r="G21" s="23">
        <v>2888227</v>
      </c>
      <c r="H21" s="23">
        <v>5211.1914559999996</v>
      </c>
      <c r="I21" s="23">
        <v>3</v>
      </c>
      <c r="J21" s="23">
        <v>10000000</v>
      </c>
      <c r="K21" s="23">
        <v>76000000</v>
      </c>
      <c r="L21" s="23">
        <v>3636000000</v>
      </c>
      <c r="M21" s="24">
        <v>3.4623317350055935</v>
      </c>
      <c r="N21" s="24">
        <f t="shared" si="3"/>
        <v>0.13157894736842105</v>
      </c>
      <c r="O21" s="25">
        <v>2.7502750275027505E-3</v>
      </c>
      <c r="P21" s="28">
        <f t="shared" si="4"/>
        <v>2.0902090209020903E-2</v>
      </c>
      <c r="Q21" s="21">
        <f t="shared" si="0"/>
        <v>5.4054054054054057E-3</v>
      </c>
      <c r="S21">
        <v>3</v>
      </c>
      <c r="T21" s="7">
        <f t="shared" si="14"/>
        <v>1077948</v>
      </c>
      <c r="U21" s="7">
        <f>SUMIF($C$3:$C$55,$S21,$J$3:$J$55)</f>
        <v>1000000</v>
      </c>
      <c r="V21" s="7">
        <f t="shared" si="15"/>
        <v>19000000</v>
      </c>
      <c r="W21" s="7">
        <f t="shared" si="16"/>
        <v>1178000000</v>
      </c>
      <c r="X21" s="26">
        <f>U21/T21</f>
        <v>0.92768853414079344</v>
      </c>
      <c r="Y21" s="1">
        <f t="shared" si="17"/>
        <v>8.4889643463497452E-4</v>
      </c>
      <c r="Z21" s="1">
        <f t="shared" si="18"/>
        <v>1.6129032258064516E-2</v>
      </c>
      <c r="AA21" s="6">
        <f t="shared" si="10"/>
        <v>5.2631578947368425E-2</v>
      </c>
      <c r="AB21" s="1">
        <f t="shared" si="13"/>
        <v>5.4054054054054055E-4</v>
      </c>
    </row>
    <row r="22" spans="1:28" x14ac:dyDescent="0.2">
      <c r="A22" s="18">
        <v>3</v>
      </c>
      <c r="B22" s="18">
        <v>14</v>
      </c>
      <c r="C22" s="18">
        <v>1</v>
      </c>
      <c r="D22" s="17">
        <v>20</v>
      </c>
      <c r="E22" s="18" t="s">
        <v>42</v>
      </c>
      <c r="F22" s="18" t="s">
        <v>419</v>
      </c>
      <c r="G22" s="19">
        <v>6892427</v>
      </c>
      <c r="H22" s="19">
        <v>4383.4187929999998</v>
      </c>
      <c r="I22" s="19">
        <v>95</v>
      </c>
      <c r="J22" s="19">
        <v>20000000</v>
      </c>
      <c r="K22" s="19">
        <v>113000000</v>
      </c>
      <c r="L22" s="19">
        <v>6690000000</v>
      </c>
      <c r="M22" s="20">
        <v>2.9017354844672276</v>
      </c>
      <c r="N22" s="20">
        <f t="shared" si="3"/>
        <v>0.17699115044247787</v>
      </c>
      <c r="O22" s="21">
        <v>2.9895366218236174E-3</v>
      </c>
      <c r="P22" s="28">
        <f t="shared" si="4"/>
        <v>1.6890881913303436E-2</v>
      </c>
      <c r="Q22" s="21">
        <f t="shared" si="0"/>
        <v>1.0810810810810811E-2</v>
      </c>
      <c r="S22">
        <v>200</v>
      </c>
      <c r="T22" s="7">
        <f t="shared" si="14"/>
        <v>143035001</v>
      </c>
      <c r="U22" s="7">
        <f>SUMIF($B$3:$B$55,$S22,$J$3:$J$55)</f>
        <v>325000000</v>
      </c>
      <c r="V22" s="7">
        <f t="shared" si="15"/>
        <v>1416000000</v>
      </c>
      <c r="W22" s="7">
        <f t="shared" si="16"/>
        <v>163154000000</v>
      </c>
      <c r="X22" s="26"/>
      <c r="Y22" s="1">
        <f t="shared" si="17"/>
        <v>1.9919830344337251E-3</v>
      </c>
      <c r="Z22" s="1">
        <f t="shared" si="18"/>
        <v>8.6789168515635541E-3</v>
      </c>
      <c r="AA22" s="6">
        <f t="shared" si="10"/>
        <v>0.22951977401129942</v>
      </c>
      <c r="AB22" s="1">
        <f t="shared" si="13"/>
        <v>0.17567567567567569</v>
      </c>
    </row>
    <row r="23" spans="1:28" x14ac:dyDescent="0.2">
      <c r="A23" s="17">
        <v>4</v>
      </c>
      <c r="B23" s="17">
        <v>21</v>
      </c>
      <c r="C23" s="17">
        <v>2</v>
      </c>
      <c r="D23" s="17">
        <v>21</v>
      </c>
      <c r="E23" t="s">
        <v>31</v>
      </c>
      <c r="F23" t="s">
        <v>263</v>
      </c>
      <c r="G23" s="7">
        <v>1136856</v>
      </c>
      <c r="H23" s="7">
        <v>4105.4751189999997</v>
      </c>
      <c r="I23" s="7">
        <v>24</v>
      </c>
      <c r="J23" s="7">
        <v>8000000</v>
      </c>
      <c r="K23" s="7">
        <v>40000000</v>
      </c>
      <c r="L23" s="7">
        <v>1275000000</v>
      </c>
      <c r="M23" s="6">
        <v>7.0369510298577831</v>
      </c>
      <c r="N23" s="6">
        <f t="shared" si="3"/>
        <v>0.2</v>
      </c>
      <c r="O23" s="1">
        <v>6.2745098039215684E-3</v>
      </c>
      <c r="P23" s="28">
        <f t="shared" si="4"/>
        <v>3.1372549019607843E-2</v>
      </c>
      <c r="Q23" s="1">
        <f t="shared" si="0"/>
        <v>4.3243243243243244E-3</v>
      </c>
      <c r="S23" t="s">
        <v>761</v>
      </c>
      <c r="U23" s="27">
        <f>SUM(U18:U22)</f>
        <v>1850000000</v>
      </c>
      <c r="V23" s="27">
        <f t="shared" ref="V23:W23" si="19">SUM(V18:V22)</f>
        <v>9449000000</v>
      </c>
      <c r="W23" s="27">
        <f t="shared" si="19"/>
        <v>371143000000</v>
      </c>
      <c r="Y23" s="1">
        <f t="shared" si="17"/>
        <v>4.9846016225551879E-3</v>
      </c>
      <c r="Z23" s="1">
        <f t="shared" si="18"/>
        <v>2.545918958460755E-2</v>
      </c>
      <c r="AA23" s="6">
        <f t="shared" si="10"/>
        <v>0.19578791406498045</v>
      </c>
      <c r="AB23" s="1">
        <f t="shared" si="13"/>
        <v>1</v>
      </c>
    </row>
    <row r="24" spans="1:28" x14ac:dyDescent="0.2">
      <c r="A24" s="18">
        <v>3</v>
      </c>
      <c r="B24" s="18">
        <v>21</v>
      </c>
      <c r="C24" s="18">
        <v>2</v>
      </c>
      <c r="D24" s="17">
        <v>21</v>
      </c>
      <c r="E24" s="18" t="s">
        <v>51</v>
      </c>
      <c r="F24" s="18" t="s">
        <v>745</v>
      </c>
      <c r="G24" s="19">
        <v>1576236</v>
      </c>
      <c r="H24" s="19"/>
      <c r="I24" s="19">
        <v>63</v>
      </c>
      <c r="J24" s="19">
        <v>9000000</v>
      </c>
      <c r="K24" s="19">
        <v>56000000</v>
      </c>
      <c r="L24" s="19">
        <v>1970000000</v>
      </c>
      <c r="M24" s="20">
        <v>5.7098048769346725</v>
      </c>
      <c r="N24" s="20">
        <f t="shared" si="3"/>
        <v>0.16071428571428573</v>
      </c>
      <c r="O24" s="21">
        <v>4.5685279187817262E-3</v>
      </c>
      <c r="P24" s="28">
        <f t="shared" si="4"/>
        <v>2.8426395939086295E-2</v>
      </c>
      <c r="Q24" s="21">
        <f t="shared" si="0"/>
        <v>4.8648648648648646E-3</v>
      </c>
      <c r="T24" s="7"/>
      <c r="U24" s="7"/>
      <c r="V24" s="7"/>
      <c r="W24" s="7"/>
      <c r="X24" s="26"/>
      <c r="Y24" s="26"/>
      <c r="Z24" s="26"/>
      <c r="AA24" s="26"/>
      <c r="AB24" s="1"/>
    </row>
    <row r="25" spans="1:28" x14ac:dyDescent="0.2">
      <c r="A25" s="17">
        <v>4</v>
      </c>
      <c r="B25" s="17">
        <v>21</v>
      </c>
      <c r="C25" s="17">
        <v>2</v>
      </c>
      <c r="D25" s="17">
        <v>21</v>
      </c>
      <c r="E25" s="11" t="s">
        <v>54</v>
      </c>
      <c r="F25" s="11" t="s">
        <v>540</v>
      </c>
      <c r="G25" s="12">
        <v>1275762</v>
      </c>
      <c r="H25" s="12">
        <v>4624.3164070000003</v>
      </c>
      <c r="I25" s="12">
        <v>2</v>
      </c>
      <c r="J25" s="12">
        <v>3000000</v>
      </c>
      <c r="K25" s="12">
        <v>30000000</v>
      </c>
      <c r="L25" s="12">
        <v>1858000000</v>
      </c>
      <c r="M25" s="13">
        <v>2.351535788023158</v>
      </c>
      <c r="N25" s="13">
        <f t="shared" si="3"/>
        <v>0.1</v>
      </c>
      <c r="O25" s="14">
        <v>1.6146393972012918E-3</v>
      </c>
      <c r="P25" s="28">
        <f t="shared" si="4"/>
        <v>1.6146393972012917E-2</v>
      </c>
      <c r="Q25" s="1">
        <f t="shared" si="0"/>
        <v>1.6216216216216215E-3</v>
      </c>
      <c r="T25" s="7"/>
      <c r="U25" s="7"/>
      <c r="V25" s="7"/>
      <c r="W25" s="7"/>
      <c r="X25" s="26"/>
      <c r="Y25" s="26"/>
      <c r="Z25" s="26"/>
      <c r="AA25" s="26"/>
      <c r="AB25" s="1"/>
    </row>
    <row r="26" spans="1:28" x14ac:dyDescent="0.2">
      <c r="A26" s="17">
        <v>4</v>
      </c>
      <c r="B26" s="17">
        <v>21</v>
      </c>
      <c r="C26" s="17">
        <v>2</v>
      </c>
      <c r="D26" s="17">
        <v>21</v>
      </c>
      <c r="E26" s="22" t="s">
        <v>46</v>
      </c>
      <c r="F26" s="22" t="s">
        <v>477</v>
      </c>
      <c r="G26" s="23">
        <v>2204079</v>
      </c>
      <c r="H26" s="23">
        <v>6759.8317159999997</v>
      </c>
      <c r="I26" s="23">
        <v>2</v>
      </c>
      <c r="J26" s="23">
        <v>2000000</v>
      </c>
      <c r="K26" s="23">
        <v>54000000</v>
      </c>
      <c r="L26" s="23">
        <v>2298000000</v>
      </c>
      <c r="M26" s="24">
        <v>0.90740849125643863</v>
      </c>
      <c r="N26" s="24">
        <f t="shared" si="3"/>
        <v>3.7037037037037035E-2</v>
      </c>
      <c r="O26" s="25">
        <v>8.703220191470844E-4</v>
      </c>
      <c r="P26" s="28">
        <f t="shared" si="4"/>
        <v>2.3498694516971279E-2</v>
      </c>
      <c r="Q26" s="21">
        <f t="shared" si="0"/>
        <v>1.0810810810810811E-3</v>
      </c>
      <c r="T26" s="7"/>
      <c r="U26" s="7"/>
      <c r="V26" s="7"/>
      <c r="W26" s="7"/>
      <c r="X26" s="26"/>
      <c r="Y26" s="26"/>
      <c r="Z26" s="26"/>
      <c r="AA26" s="26"/>
      <c r="AB26" s="1"/>
    </row>
    <row r="27" spans="1:28" x14ac:dyDescent="0.2">
      <c r="A27" s="17">
        <v>4</v>
      </c>
      <c r="B27" s="18">
        <v>21</v>
      </c>
      <c r="C27" s="18">
        <v>2</v>
      </c>
      <c r="D27" s="17">
        <v>21</v>
      </c>
      <c r="E27" s="11" t="s">
        <v>69</v>
      </c>
      <c r="F27" s="11" t="s">
        <v>634</v>
      </c>
      <c r="G27" s="12">
        <v>1203105</v>
      </c>
      <c r="H27" s="12">
        <v>4897.7820689999999</v>
      </c>
      <c r="I27" s="12">
        <v>1</v>
      </c>
      <c r="J27" s="12">
        <v>1000000</v>
      </c>
      <c r="K27" s="12">
        <v>27000000</v>
      </c>
      <c r="L27" s="12">
        <v>1604000000</v>
      </c>
      <c r="M27" s="13">
        <v>0.83118264823103549</v>
      </c>
      <c r="N27" s="13">
        <f t="shared" si="3"/>
        <v>3.7037037037037035E-2</v>
      </c>
      <c r="O27" s="14">
        <v>6.2344139650872816E-4</v>
      </c>
      <c r="P27" s="28">
        <f t="shared" si="4"/>
        <v>1.683291770573566E-2</v>
      </c>
      <c r="Q27" s="1">
        <f t="shared" si="0"/>
        <v>5.4054054054054055E-4</v>
      </c>
      <c r="T27" s="7"/>
      <c r="U27" s="7"/>
      <c r="V27" s="7"/>
      <c r="W27" s="7"/>
      <c r="X27" s="26"/>
      <c r="Y27" s="26"/>
      <c r="Z27" s="26"/>
      <c r="AA27" s="26"/>
      <c r="AB27" s="1"/>
    </row>
    <row r="28" spans="1:28" x14ac:dyDescent="0.2">
      <c r="A28" s="17">
        <v>4</v>
      </c>
      <c r="B28" s="17">
        <v>21</v>
      </c>
      <c r="C28" s="17">
        <v>2</v>
      </c>
      <c r="D28" s="17">
        <v>21</v>
      </c>
      <c r="E28" s="22" t="s">
        <v>35</v>
      </c>
      <c r="F28" s="22" t="s">
        <v>298</v>
      </c>
      <c r="G28" s="23">
        <v>2058844</v>
      </c>
      <c r="H28" s="23">
        <v>3724.7944769999999</v>
      </c>
      <c r="I28" s="23">
        <v>1</v>
      </c>
      <c r="J28" s="23">
        <v>0</v>
      </c>
      <c r="K28" s="23">
        <v>95000000</v>
      </c>
      <c r="L28" s="23">
        <v>2726000000</v>
      </c>
      <c r="M28" s="24">
        <v>0</v>
      </c>
      <c r="N28" s="24">
        <f t="shared" si="3"/>
        <v>0</v>
      </c>
      <c r="O28" s="25">
        <v>0</v>
      </c>
      <c r="P28" s="28">
        <f t="shared" si="4"/>
        <v>3.4849596478356566E-2</v>
      </c>
      <c r="Q28" s="21">
        <f t="shared" si="0"/>
        <v>0</v>
      </c>
    </row>
    <row r="29" spans="1:28" x14ac:dyDescent="0.2">
      <c r="A29" s="17">
        <v>4</v>
      </c>
      <c r="B29" s="17">
        <v>22</v>
      </c>
      <c r="C29" s="17">
        <v>2</v>
      </c>
      <c r="D29" s="17">
        <v>21</v>
      </c>
      <c r="E29" s="18" t="s">
        <v>67</v>
      </c>
      <c r="F29" s="18" t="s">
        <v>619</v>
      </c>
      <c r="G29" s="19">
        <v>2324884</v>
      </c>
      <c r="H29" s="19">
        <v>4756.9195440000003</v>
      </c>
      <c r="I29" s="19">
        <v>91</v>
      </c>
      <c r="J29" s="19">
        <v>9000000</v>
      </c>
      <c r="K29" s="19">
        <v>50000000</v>
      </c>
      <c r="L29" s="19">
        <v>2967000000</v>
      </c>
      <c r="M29" s="20">
        <v>3.8711608837258118</v>
      </c>
      <c r="N29" s="20">
        <f t="shared" si="3"/>
        <v>0.18</v>
      </c>
      <c r="O29" s="21">
        <v>3.0333670374115269E-3</v>
      </c>
      <c r="P29" s="28">
        <f t="shared" si="4"/>
        <v>1.6852039096730706E-2</v>
      </c>
      <c r="Q29" s="21">
        <f t="shared" si="0"/>
        <v>4.8648648648648646E-3</v>
      </c>
    </row>
    <row r="30" spans="1:28" x14ac:dyDescent="0.2">
      <c r="A30" s="18">
        <v>3</v>
      </c>
      <c r="B30" s="18">
        <v>22</v>
      </c>
      <c r="C30" s="18">
        <v>2</v>
      </c>
      <c r="D30" s="17">
        <v>21</v>
      </c>
      <c r="E30" s="22" t="s">
        <v>39</v>
      </c>
      <c r="F30" s="22" t="s">
        <v>343</v>
      </c>
      <c r="G30" s="23">
        <v>4313002</v>
      </c>
      <c r="H30" s="23">
        <v>3772.3026530000002</v>
      </c>
      <c r="I30" s="23">
        <v>4</v>
      </c>
      <c r="J30" s="23">
        <v>13000000</v>
      </c>
      <c r="K30" s="23">
        <v>68000000</v>
      </c>
      <c r="L30" s="23">
        <v>4397000000</v>
      </c>
      <c r="M30" s="24">
        <v>3.0141418900339021</v>
      </c>
      <c r="N30" s="24">
        <f t="shared" si="3"/>
        <v>0.19117647058823528</v>
      </c>
      <c r="O30" s="25">
        <v>2.9565612917898565E-3</v>
      </c>
      <c r="P30" s="28">
        <f t="shared" si="4"/>
        <v>1.5465089833977713E-2</v>
      </c>
      <c r="Q30" s="21">
        <f t="shared" si="0"/>
        <v>7.0270270270270272E-3</v>
      </c>
    </row>
    <row r="31" spans="1:28" x14ac:dyDescent="0.2">
      <c r="A31" s="17">
        <v>4</v>
      </c>
      <c r="B31" s="17">
        <v>22</v>
      </c>
      <c r="C31" s="17">
        <v>2</v>
      </c>
      <c r="D31" s="17">
        <v>21</v>
      </c>
      <c r="E31" s="22" t="s">
        <v>65</v>
      </c>
      <c r="F31" s="22" t="s">
        <v>606</v>
      </c>
      <c r="G31" s="23">
        <v>4580670</v>
      </c>
      <c r="H31" s="23">
        <v>4493.8033690000002</v>
      </c>
      <c r="I31" s="23">
        <v>4</v>
      </c>
      <c r="J31" s="23">
        <v>3000000</v>
      </c>
      <c r="K31" s="23">
        <v>42000000</v>
      </c>
      <c r="L31" s="23">
        <v>3759000000</v>
      </c>
      <c r="M31" s="24">
        <v>0.65492602610535144</v>
      </c>
      <c r="N31" s="24">
        <f t="shared" si="3"/>
        <v>7.1428571428571425E-2</v>
      </c>
      <c r="O31" s="25">
        <v>7.9808459696727857E-4</v>
      </c>
      <c r="P31" s="28">
        <f t="shared" si="4"/>
        <v>1.11731843575419E-2</v>
      </c>
      <c r="Q31" s="21">
        <f t="shared" si="0"/>
        <v>1.6216216216216215E-3</v>
      </c>
    </row>
    <row r="32" spans="1:28" x14ac:dyDescent="0.2">
      <c r="A32" s="17">
        <v>4</v>
      </c>
      <c r="B32" s="17">
        <v>22</v>
      </c>
      <c r="C32" s="17">
        <v>2</v>
      </c>
      <c r="D32" s="17">
        <v>21</v>
      </c>
      <c r="E32" s="22" t="s">
        <v>62</v>
      </c>
      <c r="F32" s="22" t="s">
        <v>590</v>
      </c>
      <c r="G32" s="23">
        <v>1621122</v>
      </c>
      <c r="H32" s="23">
        <v>4809.44445</v>
      </c>
      <c r="I32" s="23">
        <v>2</v>
      </c>
      <c r="J32" s="23">
        <v>0</v>
      </c>
      <c r="K32" s="23">
        <v>23000000</v>
      </c>
      <c r="L32" s="23">
        <v>1740000000</v>
      </c>
      <c r="M32" s="24">
        <v>0</v>
      </c>
      <c r="N32" s="24">
        <f t="shared" si="3"/>
        <v>0</v>
      </c>
      <c r="O32" s="25">
        <v>0</v>
      </c>
      <c r="P32" s="28">
        <f t="shared" si="4"/>
        <v>1.3218390804597701E-2</v>
      </c>
      <c r="Q32" s="21">
        <f t="shared" si="0"/>
        <v>0</v>
      </c>
    </row>
    <row r="33" spans="1:17" x14ac:dyDescent="0.2">
      <c r="A33" s="17">
        <v>4</v>
      </c>
      <c r="B33" s="17">
        <v>22</v>
      </c>
      <c r="C33" s="17">
        <v>2</v>
      </c>
      <c r="D33" s="17">
        <v>21</v>
      </c>
      <c r="E33" s="22" t="s">
        <v>76</v>
      </c>
      <c r="F33" s="22" t="s">
        <v>712</v>
      </c>
      <c r="G33" s="23">
        <v>1724388</v>
      </c>
      <c r="H33" s="23">
        <v>3484.4705960000001</v>
      </c>
      <c r="I33" s="23"/>
      <c r="J33" s="23"/>
      <c r="K33" s="23">
        <v>21000000</v>
      </c>
      <c r="L33" s="23">
        <v>2111000000</v>
      </c>
      <c r="M33" s="24"/>
      <c r="N33" s="24">
        <f t="shared" si="3"/>
        <v>0</v>
      </c>
      <c r="O33" s="25"/>
      <c r="P33" s="28">
        <f t="shared" si="4"/>
        <v>9.9478919943154897E-3</v>
      </c>
      <c r="Q33" s="21">
        <f t="shared" si="0"/>
        <v>0</v>
      </c>
    </row>
    <row r="34" spans="1:17" x14ac:dyDescent="0.2">
      <c r="A34" s="17">
        <v>4</v>
      </c>
      <c r="B34" s="17">
        <v>23</v>
      </c>
      <c r="C34" s="17">
        <v>2</v>
      </c>
      <c r="D34" s="17">
        <v>21</v>
      </c>
      <c r="E34" s="22" t="s">
        <v>68</v>
      </c>
      <c r="F34" s="22" t="s">
        <v>625</v>
      </c>
      <c r="G34" s="23">
        <v>2807216</v>
      </c>
      <c r="H34" s="23">
        <v>2767.0351660000001</v>
      </c>
      <c r="I34" s="23">
        <v>5</v>
      </c>
      <c r="J34" s="23">
        <v>18000000</v>
      </c>
      <c r="K34" s="23">
        <v>19000000</v>
      </c>
      <c r="L34" s="23">
        <v>3562000000</v>
      </c>
      <c r="M34" s="24">
        <v>6.412046668300551</v>
      </c>
      <c r="N34" s="24">
        <f t="shared" si="3"/>
        <v>0.94736842105263153</v>
      </c>
      <c r="O34" s="25">
        <v>5.0533408197641775E-3</v>
      </c>
      <c r="P34" s="28">
        <f t="shared" si="4"/>
        <v>5.3340819764177427E-3</v>
      </c>
      <c r="Q34" s="21">
        <f t="shared" si="0"/>
        <v>9.7297297297297292E-3</v>
      </c>
    </row>
    <row r="35" spans="1:17" x14ac:dyDescent="0.2">
      <c r="A35" s="17">
        <v>4</v>
      </c>
      <c r="B35" s="17">
        <v>23</v>
      </c>
      <c r="C35" s="17">
        <v>2</v>
      </c>
      <c r="D35" s="17">
        <v>21</v>
      </c>
      <c r="E35" s="18" t="s">
        <v>27</v>
      </c>
      <c r="F35" s="18" t="s">
        <v>215</v>
      </c>
      <c r="G35" s="19">
        <v>2115827</v>
      </c>
      <c r="H35" s="19">
        <v>3392.043647</v>
      </c>
      <c r="I35" s="19">
        <v>47</v>
      </c>
      <c r="J35" s="19">
        <v>8000000</v>
      </c>
      <c r="K35" s="19">
        <v>33000000</v>
      </c>
      <c r="L35" s="19">
        <v>2746000000</v>
      </c>
      <c r="M35" s="20">
        <v>3.7810274658561402</v>
      </c>
      <c r="N35" s="20">
        <f t="shared" si="3"/>
        <v>0.24242424242424243</v>
      </c>
      <c r="O35" s="21">
        <v>2.9133284777858705E-3</v>
      </c>
      <c r="P35" s="28">
        <f t="shared" si="4"/>
        <v>1.2017479970866714E-2</v>
      </c>
      <c r="Q35" s="21">
        <f t="shared" ref="Q35:Q55" si="20">J35/J$56</f>
        <v>4.3243243243243244E-3</v>
      </c>
    </row>
    <row r="36" spans="1:17" x14ac:dyDescent="0.2">
      <c r="A36" s="18">
        <v>3</v>
      </c>
      <c r="B36" s="18">
        <v>23</v>
      </c>
      <c r="C36" s="18">
        <v>2</v>
      </c>
      <c r="D36" s="17">
        <v>21</v>
      </c>
      <c r="E36" s="18" t="s">
        <v>70</v>
      </c>
      <c r="F36" s="18" t="s">
        <v>639</v>
      </c>
      <c r="G36" s="19">
        <v>2473974</v>
      </c>
      <c r="H36" s="19">
        <v>3709.224017</v>
      </c>
      <c r="I36" s="19">
        <v>37</v>
      </c>
      <c r="J36" s="19">
        <v>5000000</v>
      </c>
      <c r="K36" s="19">
        <v>61000000</v>
      </c>
      <c r="L36" s="19">
        <v>2714000000</v>
      </c>
      <c r="M36" s="20">
        <v>2.0210398330782779</v>
      </c>
      <c r="N36" s="20">
        <f t="shared" si="3"/>
        <v>8.1967213114754092E-2</v>
      </c>
      <c r="O36" s="21">
        <v>1.8422991893883567E-3</v>
      </c>
      <c r="P36" s="28">
        <f t="shared" si="4"/>
        <v>2.2476050110537951E-2</v>
      </c>
      <c r="Q36" s="21">
        <f t="shared" si="20"/>
        <v>2.7027027027027029E-3</v>
      </c>
    </row>
    <row r="37" spans="1:17" x14ac:dyDescent="0.2">
      <c r="A37" s="17">
        <v>4</v>
      </c>
      <c r="B37" s="17">
        <v>23</v>
      </c>
      <c r="C37" s="17">
        <v>2</v>
      </c>
      <c r="D37" s="17">
        <v>21</v>
      </c>
      <c r="E37" s="11" t="s">
        <v>40</v>
      </c>
      <c r="F37" s="11" t="s">
        <v>393</v>
      </c>
      <c r="G37" s="12">
        <v>1059113</v>
      </c>
      <c r="H37" s="12">
        <v>2322.4975760000002</v>
      </c>
      <c r="I37" s="12"/>
      <c r="J37" s="12">
        <v>0</v>
      </c>
      <c r="K37" s="12">
        <v>4000000</v>
      </c>
      <c r="L37" s="12">
        <v>1388000000</v>
      </c>
      <c r="M37" s="13"/>
      <c r="N37" s="13">
        <f t="shared" si="3"/>
        <v>0</v>
      </c>
      <c r="O37" s="14">
        <v>0</v>
      </c>
      <c r="P37" s="28">
        <f t="shared" si="4"/>
        <v>2.881844380403458E-3</v>
      </c>
      <c r="Q37" s="1">
        <f t="shared" si="20"/>
        <v>0</v>
      </c>
    </row>
    <row r="38" spans="1:17" x14ac:dyDescent="0.2">
      <c r="A38" s="17">
        <v>4</v>
      </c>
      <c r="B38" s="17">
        <v>23</v>
      </c>
      <c r="C38" s="17">
        <v>2</v>
      </c>
      <c r="D38" s="17">
        <v>21</v>
      </c>
      <c r="E38" s="11" t="s">
        <v>41</v>
      </c>
      <c r="F38" s="11" t="s">
        <v>413</v>
      </c>
      <c r="G38" s="12">
        <v>1210259</v>
      </c>
      <c r="H38" s="12">
        <v>3260.808192</v>
      </c>
      <c r="I38" s="12"/>
      <c r="J38" s="12"/>
      <c r="K38" s="12">
        <v>13000000</v>
      </c>
      <c r="L38" s="12">
        <v>1438000000</v>
      </c>
      <c r="M38" s="13"/>
      <c r="N38" s="13">
        <f t="shared" si="3"/>
        <v>0</v>
      </c>
      <c r="O38" s="14"/>
      <c r="P38" s="28">
        <f t="shared" si="4"/>
        <v>9.0403337969401955E-3</v>
      </c>
      <c r="Q38" s="1">
        <f t="shared" si="20"/>
        <v>0</v>
      </c>
    </row>
    <row r="39" spans="1:17" x14ac:dyDescent="0.2">
      <c r="A39" s="17">
        <v>4</v>
      </c>
      <c r="B39" s="17">
        <v>24</v>
      </c>
      <c r="C39" s="17">
        <v>2</v>
      </c>
      <c r="D39" s="17">
        <v>21</v>
      </c>
      <c r="E39" s="18" t="s">
        <v>34</v>
      </c>
      <c r="F39" s="18" t="s">
        <v>295</v>
      </c>
      <c r="G39" s="19">
        <v>2180746</v>
      </c>
      <c r="H39" s="19">
        <v>2561.8803189999999</v>
      </c>
      <c r="I39" s="19">
        <v>14</v>
      </c>
      <c r="J39" s="19">
        <v>44000000</v>
      </c>
      <c r="K39" s="19">
        <v>8000000</v>
      </c>
      <c r="L39" s="19">
        <v>2476000000</v>
      </c>
      <c r="M39" s="20">
        <v>20.176581775227376</v>
      </c>
      <c r="N39" s="20">
        <f t="shared" si="3"/>
        <v>5.5</v>
      </c>
      <c r="O39" s="21">
        <v>1.7770597738287562E-2</v>
      </c>
      <c r="P39" s="28">
        <f t="shared" si="4"/>
        <v>3.2310177705977385E-3</v>
      </c>
      <c r="Q39" s="21">
        <f t="shared" si="20"/>
        <v>2.3783783783783784E-2</v>
      </c>
    </row>
    <row r="40" spans="1:17" x14ac:dyDescent="0.2">
      <c r="A40" s="17">
        <v>4</v>
      </c>
      <c r="B40" s="17">
        <v>24</v>
      </c>
      <c r="C40" s="17">
        <v>2</v>
      </c>
      <c r="D40" s="17">
        <v>21</v>
      </c>
      <c r="E40" s="11" t="s">
        <v>48</v>
      </c>
      <c r="F40" s="11" t="s">
        <v>498</v>
      </c>
      <c r="G40" s="12">
        <v>1293722</v>
      </c>
      <c r="H40" s="12">
        <v>2669.4655050000001</v>
      </c>
      <c r="I40" s="12">
        <v>3</v>
      </c>
      <c r="J40" s="12">
        <v>24000000</v>
      </c>
      <c r="K40" s="12">
        <v>40000000</v>
      </c>
      <c r="L40" s="12">
        <v>1671000000</v>
      </c>
      <c r="M40" s="13">
        <v>18.551126130652488</v>
      </c>
      <c r="N40" s="13">
        <f t="shared" si="3"/>
        <v>0.6</v>
      </c>
      <c r="O40" s="14">
        <v>1.4362657091561939E-2</v>
      </c>
      <c r="P40" s="28">
        <f t="shared" si="4"/>
        <v>2.3937761819269897E-2</v>
      </c>
      <c r="Q40" s="1">
        <f t="shared" si="20"/>
        <v>1.2972972972972972E-2</v>
      </c>
    </row>
    <row r="41" spans="1:17" x14ac:dyDescent="0.2">
      <c r="A41" s="17">
        <v>4</v>
      </c>
      <c r="B41" s="17">
        <v>24</v>
      </c>
      <c r="C41" s="17">
        <v>2</v>
      </c>
      <c r="D41" s="17">
        <v>21</v>
      </c>
      <c r="E41" s="11" t="s">
        <v>64</v>
      </c>
      <c r="F41" s="11" t="s">
        <v>603</v>
      </c>
      <c r="G41" s="12">
        <v>1301540</v>
      </c>
      <c r="H41" s="12">
        <v>2401.6887160000001</v>
      </c>
      <c r="I41" s="12">
        <v>4</v>
      </c>
      <c r="J41" s="12">
        <v>19000000</v>
      </c>
      <c r="K41" s="12">
        <v>9000000</v>
      </c>
      <c r="L41" s="12">
        <v>1536000000</v>
      </c>
      <c r="M41" s="13">
        <v>14.598091491617621</v>
      </c>
      <c r="N41" s="13">
        <f t="shared" si="3"/>
        <v>2.1111111111111112</v>
      </c>
      <c r="O41" s="14">
        <v>1.2369791666666666E-2</v>
      </c>
      <c r="P41" s="28">
        <f t="shared" si="4"/>
        <v>5.859375E-3</v>
      </c>
      <c r="Q41" s="1">
        <f t="shared" si="20"/>
        <v>1.0270270270270269E-2</v>
      </c>
    </row>
    <row r="42" spans="1:17" x14ac:dyDescent="0.2">
      <c r="A42" s="17">
        <v>4</v>
      </c>
      <c r="B42" s="17">
        <v>24</v>
      </c>
      <c r="C42" s="17">
        <v>2</v>
      </c>
      <c r="D42" s="17">
        <v>21</v>
      </c>
      <c r="E42" s="18" t="s">
        <v>75</v>
      </c>
      <c r="F42" s="18" t="s">
        <v>695</v>
      </c>
      <c r="G42" s="19">
        <v>3091399</v>
      </c>
      <c r="H42" s="19">
        <v>3527.1806270000002</v>
      </c>
      <c r="I42" s="19">
        <v>11</v>
      </c>
      <c r="J42" s="19">
        <v>40000000</v>
      </c>
      <c r="K42" s="19">
        <v>15000000</v>
      </c>
      <c r="L42" s="19">
        <v>3403000000</v>
      </c>
      <c r="M42" s="20">
        <v>12.939125619177595</v>
      </c>
      <c r="N42" s="20">
        <f t="shared" si="3"/>
        <v>2.6666666666666665</v>
      </c>
      <c r="O42" s="21">
        <v>1.1754334410813987E-2</v>
      </c>
      <c r="P42" s="28">
        <f t="shared" si="4"/>
        <v>4.4078754040552453E-3</v>
      </c>
      <c r="Q42" s="21">
        <f t="shared" si="20"/>
        <v>2.1621621621621623E-2</v>
      </c>
    </row>
    <row r="43" spans="1:17" x14ac:dyDescent="0.2">
      <c r="A43" s="17">
        <v>4</v>
      </c>
      <c r="B43" s="17">
        <v>24</v>
      </c>
      <c r="C43" s="17">
        <v>2</v>
      </c>
      <c r="D43" s="17">
        <v>21</v>
      </c>
      <c r="E43" s="22" t="s">
        <v>44</v>
      </c>
      <c r="F43" s="22" t="s">
        <v>441</v>
      </c>
      <c r="G43" s="23">
        <v>1504980</v>
      </c>
      <c r="H43" s="23">
        <v>2215.800463</v>
      </c>
      <c r="I43" s="23">
        <v>2</v>
      </c>
      <c r="J43" s="23">
        <v>15000000</v>
      </c>
      <c r="K43" s="23">
        <v>10000000</v>
      </c>
      <c r="L43" s="23">
        <v>1488000000</v>
      </c>
      <c r="M43" s="24">
        <v>9.9669098592672327</v>
      </c>
      <c r="N43" s="24">
        <f t="shared" si="3"/>
        <v>1.5</v>
      </c>
      <c r="O43" s="25">
        <v>1.0080645161290322E-2</v>
      </c>
      <c r="P43" s="28">
        <f t="shared" si="4"/>
        <v>6.7204301075268818E-3</v>
      </c>
      <c r="Q43" s="21">
        <f t="shared" si="20"/>
        <v>8.1081081081081086E-3</v>
      </c>
    </row>
    <row r="44" spans="1:17" x14ac:dyDescent="0.2">
      <c r="A44" s="17">
        <v>4</v>
      </c>
      <c r="B44" s="17">
        <v>24</v>
      </c>
      <c r="C44" s="17">
        <v>2</v>
      </c>
      <c r="D44" s="17">
        <v>21</v>
      </c>
      <c r="E44" t="s">
        <v>63</v>
      </c>
      <c r="F44" t="s">
        <v>596</v>
      </c>
      <c r="G44" s="7">
        <v>1335079</v>
      </c>
      <c r="H44" s="7">
        <v>2049.6724960000001</v>
      </c>
      <c r="I44" s="7">
        <v>24</v>
      </c>
      <c r="J44" s="7">
        <v>8000000</v>
      </c>
      <c r="K44" s="7">
        <v>20000000</v>
      </c>
      <c r="L44" s="7">
        <v>1875000000</v>
      </c>
      <c r="M44" s="6">
        <v>5.9921547713655894</v>
      </c>
      <c r="N44" s="6">
        <f t="shared" si="3"/>
        <v>0.4</v>
      </c>
      <c r="O44" s="1">
        <v>4.2666666666666669E-3</v>
      </c>
      <c r="P44" s="28">
        <f t="shared" si="4"/>
        <v>1.0666666666666666E-2</v>
      </c>
      <c r="Q44" s="1">
        <f t="shared" si="20"/>
        <v>4.3243243243243244E-3</v>
      </c>
    </row>
    <row r="45" spans="1:17" x14ac:dyDescent="0.2">
      <c r="A45" s="17">
        <v>4</v>
      </c>
      <c r="B45" s="17">
        <v>24</v>
      </c>
      <c r="C45" s="17">
        <v>2</v>
      </c>
      <c r="D45" s="17">
        <v>21</v>
      </c>
      <c r="E45" s="22" t="s">
        <v>36</v>
      </c>
      <c r="F45" s="22" t="s">
        <v>312</v>
      </c>
      <c r="G45" s="23">
        <v>2078725</v>
      </c>
      <c r="H45" s="23">
        <v>3288.0184100000001</v>
      </c>
      <c r="I45" s="23">
        <v>2</v>
      </c>
      <c r="J45" s="23">
        <v>12000000</v>
      </c>
      <c r="K45" s="23">
        <v>40000000</v>
      </c>
      <c r="L45" s="23">
        <v>2991000000</v>
      </c>
      <c r="M45" s="24">
        <v>5.7727693658372319</v>
      </c>
      <c r="N45" s="24">
        <f t="shared" si="3"/>
        <v>0.3</v>
      </c>
      <c r="O45" s="25">
        <v>4.0120361083249749E-3</v>
      </c>
      <c r="P45" s="28">
        <f t="shared" si="4"/>
        <v>1.3373453694416584E-2</v>
      </c>
      <c r="Q45" s="21">
        <f t="shared" si="20"/>
        <v>6.4864864864864862E-3</v>
      </c>
    </row>
    <row r="46" spans="1:17" x14ac:dyDescent="0.2">
      <c r="A46" s="17">
        <v>4</v>
      </c>
      <c r="B46" s="17">
        <v>24</v>
      </c>
      <c r="C46" s="17">
        <v>2</v>
      </c>
      <c r="D46" s="17">
        <v>21</v>
      </c>
      <c r="E46" s="22" t="s">
        <v>56</v>
      </c>
      <c r="F46" s="22" t="s">
        <v>551</v>
      </c>
      <c r="G46" s="23">
        <v>1383737</v>
      </c>
      <c r="H46" s="23">
        <v>2723.3372319999999</v>
      </c>
      <c r="I46" s="23">
        <v>3</v>
      </c>
      <c r="J46" s="23">
        <v>7000000</v>
      </c>
      <c r="K46" s="23">
        <v>19000000</v>
      </c>
      <c r="L46" s="23">
        <v>1850000000</v>
      </c>
      <c r="M46" s="24">
        <v>5.0587647797233144</v>
      </c>
      <c r="N46" s="24">
        <f t="shared" si="3"/>
        <v>0.36842105263157893</v>
      </c>
      <c r="O46" s="25">
        <v>3.7837837837837837E-3</v>
      </c>
      <c r="P46" s="28">
        <f t="shared" si="4"/>
        <v>1.0270270270270269E-2</v>
      </c>
      <c r="Q46" s="21">
        <f t="shared" si="20"/>
        <v>3.7837837837837837E-3</v>
      </c>
    </row>
    <row r="47" spans="1:17" x14ac:dyDescent="0.2">
      <c r="A47" s="17">
        <v>4</v>
      </c>
      <c r="B47" s="17">
        <v>24</v>
      </c>
      <c r="C47" s="17">
        <v>2</v>
      </c>
      <c r="D47" s="17">
        <v>21</v>
      </c>
      <c r="E47" s="18" t="s">
        <v>32</v>
      </c>
      <c r="F47" s="18" t="s">
        <v>284</v>
      </c>
      <c r="G47" s="19">
        <v>2525305</v>
      </c>
      <c r="H47" s="19">
        <v>1785.084625</v>
      </c>
      <c r="I47" s="19">
        <v>23</v>
      </c>
      <c r="J47" s="19">
        <v>12000000</v>
      </c>
      <c r="K47" s="19">
        <v>27000000</v>
      </c>
      <c r="L47" s="19">
        <v>2580000000</v>
      </c>
      <c r="M47" s="20">
        <v>4.7519012554919104</v>
      </c>
      <c r="N47" s="20">
        <f t="shared" si="3"/>
        <v>0.44444444444444442</v>
      </c>
      <c r="O47" s="21">
        <v>4.6511627906976744E-3</v>
      </c>
      <c r="P47" s="28">
        <f t="shared" si="4"/>
        <v>1.0465116279069767E-2</v>
      </c>
      <c r="Q47" s="21">
        <f t="shared" si="20"/>
        <v>6.4864864864864862E-3</v>
      </c>
    </row>
    <row r="48" spans="1:17" x14ac:dyDescent="0.2">
      <c r="A48" s="17">
        <v>4</v>
      </c>
      <c r="B48" s="17">
        <v>24</v>
      </c>
      <c r="C48" s="17">
        <v>2</v>
      </c>
      <c r="D48" s="17">
        <v>21</v>
      </c>
      <c r="E48" s="11" t="s">
        <v>29</v>
      </c>
      <c r="F48" s="11" t="s">
        <v>238</v>
      </c>
      <c r="G48" s="12">
        <v>1149807</v>
      </c>
      <c r="H48" s="12">
        <v>1392.345014</v>
      </c>
      <c r="I48" s="12">
        <v>2</v>
      </c>
      <c r="J48" s="12">
        <v>4000000</v>
      </c>
      <c r="K48" s="12">
        <v>7000000</v>
      </c>
      <c r="L48" s="12">
        <v>1564000000</v>
      </c>
      <c r="M48" s="13">
        <v>3.4788447104601032</v>
      </c>
      <c r="N48" s="13">
        <f t="shared" si="3"/>
        <v>0.5714285714285714</v>
      </c>
      <c r="O48" s="14">
        <v>2.5575447570332483E-3</v>
      </c>
      <c r="P48" s="28">
        <f t="shared" si="4"/>
        <v>4.475703324808184E-3</v>
      </c>
      <c r="Q48" s="1">
        <f t="shared" si="20"/>
        <v>2.1621621621621622E-3</v>
      </c>
    </row>
    <row r="49" spans="1:17" x14ac:dyDescent="0.2">
      <c r="A49" s="17">
        <v>4</v>
      </c>
      <c r="B49" s="17">
        <v>24</v>
      </c>
      <c r="C49" s="17">
        <v>2</v>
      </c>
      <c r="D49" s="17">
        <v>21</v>
      </c>
      <c r="E49" s="22" t="s">
        <v>45</v>
      </c>
      <c r="F49" s="22" t="s">
        <v>451</v>
      </c>
      <c r="G49" s="23">
        <v>2126945</v>
      </c>
      <c r="H49" s="23">
        <v>2404.2064030000001</v>
      </c>
      <c r="I49" s="23">
        <v>4</v>
      </c>
      <c r="J49" s="23">
        <v>5000000</v>
      </c>
      <c r="K49" s="23">
        <v>22000000</v>
      </c>
      <c r="L49" s="23">
        <v>2086000000</v>
      </c>
      <c r="M49" s="24">
        <v>2.3507895126578262</v>
      </c>
      <c r="N49" s="24">
        <f t="shared" si="3"/>
        <v>0.22727272727272727</v>
      </c>
      <c r="O49" s="25">
        <v>2.3969319271332696E-3</v>
      </c>
      <c r="P49" s="28">
        <f t="shared" si="4"/>
        <v>1.0546500479386385E-2</v>
      </c>
      <c r="Q49" s="21">
        <f t="shared" si="20"/>
        <v>2.7027027027027029E-3</v>
      </c>
    </row>
    <row r="50" spans="1:17" x14ac:dyDescent="0.2">
      <c r="A50" s="17">
        <v>4</v>
      </c>
      <c r="B50" s="17">
        <v>24</v>
      </c>
      <c r="C50" s="17">
        <v>2</v>
      </c>
      <c r="D50" s="17">
        <v>21</v>
      </c>
      <c r="E50" s="22" t="s">
        <v>53</v>
      </c>
      <c r="F50" s="22" t="s">
        <v>535</v>
      </c>
      <c r="G50" s="23">
        <v>1904226</v>
      </c>
      <c r="H50" s="23">
        <v>1800.8682759999999</v>
      </c>
      <c r="I50" s="23">
        <v>1</v>
      </c>
      <c r="J50" s="23">
        <v>2000000</v>
      </c>
      <c r="K50" s="23">
        <v>1000000</v>
      </c>
      <c r="L50" s="23">
        <v>1839000000</v>
      </c>
      <c r="M50" s="24">
        <v>1.0502955006391048</v>
      </c>
      <c r="N50" s="24">
        <f t="shared" si="3"/>
        <v>2</v>
      </c>
      <c r="O50" s="25">
        <v>1.0875475802066339E-3</v>
      </c>
      <c r="P50" s="28">
        <f t="shared" si="4"/>
        <v>5.4377379010331697E-4</v>
      </c>
      <c r="Q50" s="21">
        <f t="shared" si="20"/>
        <v>1.0810810810810811E-3</v>
      </c>
    </row>
    <row r="51" spans="1:17" x14ac:dyDescent="0.2">
      <c r="A51" s="17">
        <v>4</v>
      </c>
      <c r="B51" s="17">
        <v>24</v>
      </c>
      <c r="C51" s="17">
        <v>2</v>
      </c>
      <c r="D51" s="17">
        <v>21</v>
      </c>
      <c r="E51" s="22" t="s">
        <v>43</v>
      </c>
      <c r="F51" s="22" t="s">
        <v>425</v>
      </c>
      <c r="G51" s="23">
        <v>2027059</v>
      </c>
      <c r="H51" s="23">
        <v>2302.2837199999999</v>
      </c>
      <c r="I51" s="23">
        <v>1</v>
      </c>
      <c r="J51" s="23">
        <v>2000000</v>
      </c>
      <c r="K51" s="23">
        <v>3000000</v>
      </c>
      <c r="L51" s="23">
        <v>2310000000</v>
      </c>
      <c r="M51" s="24">
        <v>0.98665110388992128</v>
      </c>
      <c r="N51" s="24">
        <f t="shared" si="3"/>
        <v>0.66666666666666663</v>
      </c>
      <c r="O51" s="25">
        <v>8.658008658008658E-4</v>
      </c>
      <c r="P51" s="28">
        <f t="shared" si="4"/>
        <v>1.2987012987012987E-3</v>
      </c>
      <c r="Q51" s="21">
        <f t="shared" si="20"/>
        <v>1.0810810810810811E-3</v>
      </c>
    </row>
    <row r="52" spans="1:17" x14ac:dyDescent="0.2">
      <c r="A52" s="17">
        <v>4</v>
      </c>
      <c r="B52" s="17">
        <v>24</v>
      </c>
      <c r="C52" s="17">
        <v>2</v>
      </c>
      <c r="D52" s="17">
        <v>21</v>
      </c>
      <c r="E52" s="11" t="s">
        <v>49</v>
      </c>
      <c r="F52" s="11" t="s">
        <v>510</v>
      </c>
      <c r="G52" s="12">
        <v>1346626</v>
      </c>
      <c r="H52" s="12">
        <v>2405.0400559999998</v>
      </c>
      <c r="I52" s="12"/>
      <c r="J52" s="12"/>
      <c r="K52" s="12">
        <v>20000000</v>
      </c>
      <c r="L52" s="12">
        <v>1502000000</v>
      </c>
      <c r="M52" s="13"/>
      <c r="N52" s="13">
        <f t="shared" si="3"/>
        <v>0</v>
      </c>
      <c r="O52" s="14"/>
      <c r="P52" s="28">
        <f t="shared" si="4"/>
        <v>1.3315579227696404E-2</v>
      </c>
      <c r="Q52" s="1">
        <f t="shared" si="20"/>
        <v>0</v>
      </c>
    </row>
    <row r="53" spans="1:17" x14ac:dyDescent="0.2">
      <c r="A53" s="17">
        <v>4</v>
      </c>
      <c r="B53" s="17">
        <v>24</v>
      </c>
      <c r="C53" s="17">
        <v>2</v>
      </c>
      <c r="D53" s="17">
        <v>21</v>
      </c>
      <c r="E53" s="22" t="s">
        <v>57</v>
      </c>
      <c r="F53" s="22" t="s">
        <v>559</v>
      </c>
      <c r="G53" s="23">
        <v>2509831</v>
      </c>
      <c r="H53" s="23">
        <v>3065.1215000000002</v>
      </c>
      <c r="I53" s="23"/>
      <c r="J53" s="23"/>
      <c r="K53" s="23">
        <v>9000000</v>
      </c>
      <c r="L53" s="23">
        <v>2917000000</v>
      </c>
      <c r="M53" s="24"/>
      <c r="N53" s="24">
        <f t="shared" si="3"/>
        <v>0</v>
      </c>
      <c r="O53" s="25"/>
      <c r="P53" s="28">
        <f t="shared" si="4"/>
        <v>3.0853616729516627E-3</v>
      </c>
      <c r="Q53" s="21">
        <f t="shared" si="20"/>
        <v>0</v>
      </c>
    </row>
    <row r="54" spans="1:17" x14ac:dyDescent="0.2">
      <c r="A54" s="17">
        <v>4</v>
      </c>
      <c r="B54" s="17">
        <v>33</v>
      </c>
      <c r="C54" s="17">
        <v>3</v>
      </c>
      <c r="D54" s="17">
        <v>22</v>
      </c>
      <c r="E54" s="11" t="s">
        <v>66</v>
      </c>
      <c r="F54" s="11" t="s">
        <v>613</v>
      </c>
      <c r="G54" s="12">
        <v>1077948</v>
      </c>
      <c r="H54" s="12">
        <v>2857.6835230000002</v>
      </c>
      <c r="I54" s="12">
        <v>9</v>
      </c>
      <c r="J54" s="12">
        <v>1000000</v>
      </c>
      <c r="K54" s="12">
        <v>19000000</v>
      </c>
      <c r="L54" s="12">
        <v>1178000000</v>
      </c>
      <c r="M54" s="13">
        <v>0.92768853414079344</v>
      </c>
      <c r="N54" s="13">
        <f t="shared" si="3"/>
        <v>5.2631578947368418E-2</v>
      </c>
      <c r="O54" s="14">
        <v>8.4889643463497452E-4</v>
      </c>
      <c r="P54" s="28">
        <f t="shared" si="4"/>
        <v>1.6129032258064516E-2</v>
      </c>
      <c r="Q54" s="1">
        <f t="shared" si="20"/>
        <v>5.4054054054054055E-4</v>
      </c>
    </row>
    <row r="55" spans="1:17" x14ac:dyDescent="0.2">
      <c r="A55" s="17">
        <v>4</v>
      </c>
      <c r="B55" s="17">
        <v>200</v>
      </c>
      <c r="C55" s="17">
        <v>200</v>
      </c>
      <c r="D55" s="17">
        <v>22</v>
      </c>
      <c r="E55" s="11" t="s">
        <v>78</v>
      </c>
      <c r="F55" s="11"/>
      <c r="G55" s="12">
        <f>325000000-SUM(G3:G54)</f>
        <v>143035001</v>
      </c>
      <c r="H55" s="12"/>
      <c r="I55" s="12">
        <v>825</v>
      </c>
      <c r="J55" s="12">
        <v>325000000</v>
      </c>
      <c r="K55" s="12">
        <v>1416000000</v>
      </c>
      <c r="L55" s="12">
        <v>163154000000</v>
      </c>
      <c r="M55" s="13">
        <f>J55/G55</f>
        <v>2.2721711310366612</v>
      </c>
      <c r="N55" s="13">
        <f t="shared" si="3"/>
        <v>0.22951977401129944</v>
      </c>
      <c r="O55" s="14">
        <v>1.9919830344337251E-3</v>
      </c>
      <c r="P55" s="28">
        <f t="shared" si="4"/>
        <v>8.6789168515635541E-3</v>
      </c>
      <c r="Q55" s="1">
        <f t="shared" si="20"/>
        <v>0.17567567567567569</v>
      </c>
    </row>
    <row r="56" spans="1:17" x14ac:dyDescent="0.2">
      <c r="E56" t="s">
        <v>3</v>
      </c>
      <c r="I56" s="7">
        <v>2813</v>
      </c>
      <c r="J56" s="7">
        <f>SUM(J3:J55)</f>
        <v>1850000000</v>
      </c>
      <c r="K56" s="7">
        <f t="shared" ref="K56:L56" si="21">SUM(K4:K54)</f>
        <v>5140000000</v>
      </c>
      <c r="L56" s="7">
        <f t="shared" si="21"/>
        <v>184538000000</v>
      </c>
      <c r="N56" s="6">
        <f t="shared" si="3"/>
        <v>0.35992217898832685</v>
      </c>
      <c r="O56" s="1">
        <v>4.9818803971493622E-3</v>
      </c>
      <c r="P56" s="28">
        <f t="shared" si="4"/>
        <v>2.7853341859129285E-2</v>
      </c>
      <c r="Q56" s="1">
        <f t="shared" ref="Q56" si="22">J56/J$56</f>
        <v>1</v>
      </c>
    </row>
    <row r="60" spans="1:17" x14ac:dyDescent="0.2">
      <c r="G60" s="7">
        <v>325000000</v>
      </c>
    </row>
  </sheetData>
  <sortState xmlns:xlrd2="http://schemas.microsoft.com/office/spreadsheetml/2017/richdata2" ref="A23:O53">
    <sortCondition ref="B23:B53"/>
    <sortCondition descending="1" ref="M23:M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tabSelected="1" workbookViewId="0">
      <selection activeCell="E3" sqref="E3:E24"/>
    </sheetView>
  </sheetViews>
  <sheetFormatPr baseColWidth="10" defaultColWidth="8.83203125" defaultRowHeight="15" x14ac:dyDescent="0.2"/>
  <cols>
    <col min="1" max="1" width="10.6640625" bestFit="1" customWidth="1"/>
    <col min="3" max="3" width="46.5" bestFit="1" customWidth="1"/>
    <col min="4" max="4" width="13.6640625" customWidth="1"/>
    <col min="5" max="5" width="12.5" bestFit="1" customWidth="1"/>
    <col min="6" max="6" width="14.33203125" bestFit="1" customWidth="1"/>
    <col min="7" max="7" width="16.33203125" bestFit="1" customWidth="1"/>
    <col min="8" max="8" width="13.6640625" customWidth="1"/>
  </cols>
  <sheetData>
    <row r="1" spans="1:9" x14ac:dyDescent="0.2">
      <c r="B1" s="29" t="s">
        <v>769</v>
      </c>
      <c r="C1" s="29"/>
    </row>
    <row r="2" spans="1:9" ht="48" x14ac:dyDescent="0.2">
      <c r="A2" s="3" t="s">
        <v>770</v>
      </c>
      <c r="B2" s="3" t="s">
        <v>769</v>
      </c>
      <c r="C2" s="3" t="s">
        <v>771</v>
      </c>
      <c r="D2" t="s">
        <v>749</v>
      </c>
      <c r="E2" t="s">
        <v>757</v>
      </c>
      <c r="F2" t="s">
        <v>766</v>
      </c>
      <c r="G2" t="s">
        <v>764</v>
      </c>
      <c r="H2" s="3" t="s">
        <v>758</v>
      </c>
    </row>
    <row r="3" spans="1:9" x14ac:dyDescent="0.2">
      <c r="A3" t="s">
        <v>774</v>
      </c>
      <c r="B3">
        <v>1</v>
      </c>
      <c r="C3" t="str">
        <f>VLOOKUP(B3,'Sorted Mode Shares'!D$3:E$55,2,FALSE)</f>
        <v>New York-Newark-Jersey City, NY-NJ-PA</v>
      </c>
      <c r="D3" s="7">
        <f>SUMIF('Sorted Mode Shares'!$D$3:$D$55,'Proposed TNC Groups'!$B3,'Sorted Mode Shares'!$G$3:$G$55)</f>
        <v>20320876</v>
      </c>
      <c r="E3" s="7">
        <f>SUMIF('Sorted Mode Shares'!$D$3:$D$55,'Proposed TNC Groups'!$B3,'Sorted Mode Shares'!J$3:J$55)</f>
        <v>436000000</v>
      </c>
      <c r="F3" s="7">
        <f>SUMIF('Sorted Mode Shares'!$D$3:$D$55,'Proposed TNC Groups'!$B3,'Sorted Mode Shares'!K$3:K$55)</f>
        <v>2893000000</v>
      </c>
      <c r="G3" s="7">
        <f>SUMIF('Sorted Mode Shares'!$D$3:$D$55,'Proposed TNC Groups'!$B3,'Sorted Mode Shares'!L$3:L$55)</f>
        <v>23451000000</v>
      </c>
      <c r="H3" s="31">
        <f>E3/D3</f>
        <v>21.455767950161203</v>
      </c>
    </row>
    <row r="4" spans="1:9" x14ac:dyDescent="0.2">
      <c r="A4" t="s">
        <v>775</v>
      </c>
      <c r="B4">
        <v>2</v>
      </c>
      <c r="C4" t="str">
        <f>VLOOKUP(B4,'Sorted Mode Shares'!D$3:E$55,2,FALSE)</f>
        <v>San Francisco-Oakland-Hayward, CA</v>
      </c>
      <c r="D4" s="7">
        <f>SUMIF('Sorted Mode Shares'!$D$3:$D$55,'Proposed TNC Groups'!$B4,'Sorted Mode Shares'!$G$3:$G$55)</f>
        <v>4727357</v>
      </c>
      <c r="E4" s="7">
        <f>SUMIF('Sorted Mode Shares'!$D$3:$D$55,'Proposed TNC Groups'!$B4,'Sorted Mode Shares'!J$3:J$55)</f>
        <v>108000000</v>
      </c>
      <c r="F4" s="7">
        <f>SUMIF('Sorted Mode Shares'!$D$3:$D$55,'Proposed TNC Groups'!$B4,'Sorted Mode Shares'!K$3:K$55)</f>
        <v>423000000</v>
      </c>
      <c r="G4" s="7">
        <f>SUMIF('Sorted Mode Shares'!$D$3:$D$55,'Proposed TNC Groups'!$B4,'Sorted Mode Shares'!L$3:L$55)</f>
        <v>6726000000</v>
      </c>
      <c r="H4" s="31">
        <f t="shared" ref="H4:H24" si="0">E4/D4</f>
        <v>22.845746576786986</v>
      </c>
    </row>
    <row r="5" spans="1:9" x14ac:dyDescent="0.2">
      <c r="A5" t="s">
        <v>775</v>
      </c>
      <c r="B5">
        <v>3</v>
      </c>
      <c r="C5" t="str">
        <f>VLOOKUP(B5,'Sorted Mode Shares'!D$3:E$55,2,FALSE)</f>
        <v>Washington-Arlington-Alexandria, DC-VA-MD-WV</v>
      </c>
      <c r="D5" s="7">
        <f>SUMIF('Sorted Mode Shares'!$D$3:$D$55,'Proposed TNC Groups'!$B5,'Sorted Mode Shares'!$G$3:$G$55)</f>
        <v>6216710</v>
      </c>
      <c r="E5" s="7">
        <f>SUMIF('Sorted Mode Shares'!$D$3:$D$55,'Proposed TNC Groups'!$B5,'Sorted Mode Shares'!J$3:J$55)</f>
        <v>114000000</v>
      </c>
      <c r="F5" s="7">
        <f>SUMIF('Sorted Mode Shares'!$D$3:$D$55,'Proposed TNC Groups'!$B5,'Sorted Mode Shares'!K$3:K$55)</f>
        <v>598000000</v>
      </c>
      <c r="G5" s="7">
        <f>SUMIF('Sorted Mode Shares'!$D$3:$D$55,'Proposed TNC Groups'!$B5,'Sorted Mode Shares'!L$3:L$55)</f>
        <v>8280000000</v>
      </c>
      <c r="H5" s="31">
        <f t="shared" si="0"/>
        <v>18.337673785651898</v>
      </c>
    </row>
    <row r="6" spans="1:9" x14ac:dyDescent="0.2">
      <c r="A6" t="s">
        <v>775</v>
      </c>
      <c r="B6">
        <v>4</v>
      </c>
      <c r="C6" t="str">
        <f>VLOOKUP(B6,'Sorted Mode Shares'!D$3:E$55,2,FALSE)</f>
        <v>Chicago-Naperville-Elgin, IL-IN-WI</v>
      </c>
      <c r="D6" s="7">
        <f>SUMIF('Sorted Mode Shares'!$D$3:$D$55,'Proposed TNC Groups'!$B6,'Sorted Mode Shares'!$G$3:$G$55)</f>
        <v>9533895</v>
      </c>
      <c r="E6" s="7">
        <f>SUMIF('Sorted Mode Shares'!$D$3:$D$55,'Proposed TNC Groups'!$B6,'Sorted Mode Shares'!J$3:J$55)</f>
        <v>108000000</v>
      </c>
      <c r="F6" s="7">
        <f>SUMIF('Sorted Mode Shares'!$D$3:$D$55,'Proposed TNC Groups'!$B6,'Sorted Mode Shares'!K$3:K$55)</f>
        <v>781000000</v>
      </c>
      <c r="G6" s="7">
        <f>SUMIF('Sorted Mode Shares'!$D$3:$D$55,'Proposed TNC Groups'!$B6,'Sorted Mode Shares'!L$3:L$55)</f>
        <v>11078000000</v>
      </c>
      <c r="H6" s="31">
        <f t="shared" si="0"/>
        <v>11.328003927041362</v>
      </c>
    </row>
    <row r="7" spans="1:9" x14ac:dyDescent="0.2">
      <c r="A7" t="s">
        <v>775</v>
      </c>
      <c r="B7">
        <v>5</v>
      </c>
      <c r="C7" t="str">
        <f>VLOOKUP(B7,'Sorted Mode Shares'!D$3:E$55,2,FALSE)</f>
        <v>Boston-Cambridge-Newton, MA-NH</v>
      </c>
      <c r="D7" s="7">
        <f>SUMIF('Sorted Mode Shares'!$D$3:$D$55,'Proposed TNC Groups'!$B7,'Sorted Mode Shares'!$G$3:$G$55)</f>
        <v>4836531</v>
      </c>
      <c r="E7" s="7">
        <f>SUMIF('Sorted Mode Shares'!$D$3:$D$55,'Proposed TNC Groups'!$B7,'Sorted Mode Shares'!J$3:J$55)</f>
        <v>44000000</v>
      </c>
      <c r="F7" s="7">
        <f>SUMIF('Sorted Mode Shares'!$D$3:$D$55,'Proposed TNC Groups'!$B7,'Sorted Mode Shares'!K$3:K$55)</f>
        <v>404000000</v>
      </c>
      <c r="G7" s="7">
        <f>SUMIF('Sorted Mode Shares'!$D$3:$D$55,'Proposed TNC Groups'!$B7,'Sorted Mode Shares'!L$3:L$55)</f>
        <v>6265000000</v>
      </c>
      <c r="H7" s="31">
        <f t="shared" si="0"/>
        <v>9.0974295419588955</v>
      </c>
    </row>
    <row r="8" spans="1:9" x14ac:dyDescent="0.2">
      <c r="A8" t="s">
        <v>775</v>
      </c>
      <c r="B8">
        <v>6</v>
      </c>
      <c r="C8" t="str">
        <f>VLOOKUP(B8,'Sorted Mode Shares'!D$3:E$55,2,FALSE)</f>
        <v>San Jose-Sunnyvale-Santa Clara, CA</v>
      </c>
      <c r="D8" s="7">
        <f>SUMIF('Sorted Mode Shares'!$D$3:$D$55,'Proposed TNC Groups'!$B8,'Sorted Mode Shares'!$G$3:$G$55)</f>
        <v>1998463</v>
      </c>
      <c r="E8" s="7">
        <f>SUMIF('Sorted Mode Shares'!$D$3:$D$55,'Proposed TNC Groups'!$B8,'Sorted Mode Shares'!J$3:J$55)</f>
        <v>16000000</v>
      </c>
      <c r="F8" s="7">
        <f>SUMIF('Sorted Mode Shares'!$D$3:$D$55,'Proposed TNC Groups'!$B8,'Sorted Mode Shares'!K$3:K$55)</f>
        <v>66000000</v>
      </c>
      <c r="G8" s="7">
        <f>SUMIF('Sorted Mode Shares'!$D$3:$D$55,'Proposed TNC Groups'!$B8,'Sorted Mode Shares'!L$3:L$55)</f>
        <v>2213000000</v>
      </c>
      <c r="H8" s="31">
        <f t="shared" si="0"/>
        <v>8.0061527283717542</v>
      </c>
    </row>
    <row r="9" spans="1:9" x14ac:dyDescent="0.2">
      <c r="A9" t="s">
        <v>775</v>
      </c>
      <c r="B9">
        <v>7</v>
      </c>
      <c r="C9" t="str">
        <f>VLOOKUP(B9,'Sorted Mode Shares'!D$3:E$55,2,FALSE)</f>
        <v>Philadelphia-Camden-Wilmington, PA-NJ-DE-MD</v>
      </c>
      <c r="D9" s="7">
        <f>SUMIF('Sorted Mode Shares'!$D$3:$D$55,'Proposed TNC Groups'!$B9,'Sorted Mode Shares'!$G$3:$G$55)</f>
        <v>6096120</v>
      </c>
      <c r="E9" s="7">
        <f>SUMIF('Sorted Mode Shares'!$D$3:$D$55,'Proposed TNC Groups'!$B9,'Sorted Mode Shares'!J$3:J$55)</f>
        <v>38000000</v>
      </c>
      <c r="F9" s="7">
        <f>SUMIF('Sorted Mode Shares'!$D$3:$D$55,'Proposed TNC Groups'!$B9,'Sorted Mode Shares'!K$3:K$55)</f>
        <v>249000000</v>
      </c>
      <c r="G9" s="7">
        <f>SUMIF('Sorted Mode Shares'!$D$3:$D$55,'Proposed TNC Groups'!$B9,'Sorted Mode Shares'!L$3:L$55)</f>
        <v>7059000000</v>
      </c>
      <c r="H9" s="31">
        <f t="shared" si="0"/>
        <v>6.2334730943616599</v>
      </c>
    </row>
    <row r="10" spans="1:9" x14ac:dyDescent="0.2">
      <c r="A10" t="s">
        <v>775</v>
      </c>
      <c r="B10">
        <v>8</v>
      </c>
      <c r="C10" t="str">
        <f>VLOOKUP(B10,'Sorted Mode Shares'!D$3:E$55,2,FALSE)</f>
        <v>Los Angeles-Long Beach-Anaheim, CA</v>
      </c>
      <c r="D10" s="7">
        <f>SUMIF('Sorted Mode Shares'!$D$3:$D$55,'Proposed TNC Groups'!$B10,'Sorted Mode Shares'!$G$3:$G$55)</f>
        <v>13353907</v>
      </c>
      <c r="E10" s="7">
        <f>SUMIF('Sorted Mode Shares'!$D$3:$D$55,'Proposed TNC Groups'!$B10,'Sorted Mode Shares'!J$3:J$55)</f>
        <v>110000000</v>
      </c>
      <c r="F10" s="7">
        <f>SUMIF('Sorted Mode Shares'!$D$3:$D$55,'Proposed TNC Groups'!$B10,'Sorted Mode Shares'!K$3:K$55)</f>
        <v>411000000</v>
      </c>
      <c r="G10" s="7">
        <f>SUMIF('Sorted Mode Shares'!$D$3:$D$55,'Proposed TNC Groups'!$B10,'Sorted Mode Shares'!L$3:L$55)</f>
        <v>14434000000</v>
      </c>
      <c r="H10" s="31">
        <f t="shared" si="0"/>
        <v>8.2372896561283522</v>
      </c>
    </row>
    <row r="11" spans="1:9" x14ac:dyDescent="0.2">
      <c r="A11" t="s">
        <v>775</v>
      </c>
      <c r="B11">
        <v>9</v>
      </c>
      <c r="C11" t="str">
        <f>VLOOKUP(B11,'Sorted Mode Shares'!D$3:E$55,2,FALSE)</f>
        <v>Miami-Fort Lauderdale-West Palm Beach, FL</v>
      </c>
      <c r="D11" s="7">
        <f>SUMIF('Sorted Mode Shares'!$D$3:$D$55,'Proposed TNC Groups'!$B11,'Sorted Mode Shares'!$G$3:$G$55)</f>
        <v>6158824</v>
      </c>
      <c r="E11" s="7">
        <f>SUMIF('Sorted Mode Shares'!$D$3:$D$55,'Proposed TNC Groups'!$B11,'Sorted Mode Shares'!J$3:J$55)</f>
        <v>47000000</v>
      </c>
      <c r="F11" s="7">
        <f>SUMIF('Sorted Mode Shares'!$D$3:$D$55,'Proposed TNC Groups'!$B11,'Sorted Mode Shares'!K$3:K$55)</f>
        <v>99000000</v>
      </c>
      <c r="G11" s="7">
        <f>SUMIF('Sorted Mode Shares'!$D$3:$D$55,'Proposed TNC Groups'!$B11,'Sorted Mode Shares'!L$3:L$55)</f>
        <v>5077000000</v>
      </c>
      <c r="H11" s="31">
        <f t="shared" si="0"/>
        <v>7.6313270195738667</v>
      </c>
    </row>
    <row r="12" spans="1:9" x14ac:dyDescent="0.2">
      <c r="A12" t="s">
        <v>775</v>
      </c>
      <c r="B12">
        <v>10</v>
      </c>
      <c r="C12" t="str">
        <f>VLOOKUP(B12,'Sorted Mode Shares'!D$3:E$55,2,FALSE)</f>
        <v>San Diego-Carlsbad, CA</v>
      </c>
      <c r="D12" s="7">
        <f>SUMIF('Sorted Mode Shares'!$D$3:$D$55,'Proposed TNC Groups'!$B12,'Sorted Mode Shares'!$G$3:$G$55)</f>
        <v>3337685</v>
      </c>
      <c r="E12" s="7">
        <f>SUMIF('Sorted Mode Shares'!$D$3:$D$55,'Proposed TNC Groups'!$B12,'Sorted Mode Shares'!J$3:J$55)</f>
        <v>24000000</v>
      </c>
      <c r="F12" s="7">
        <f>SUMIF('Sorted Mode Shares'!$D$3:$D$55,'Proposed TNC Groups'!$B12,'Sorted Mode Shares'!K$3:K$55)</f>
        <v>106000000</v>
      </c>
      <c r="G12" s="7">
        <f>SUMIF('Sorted Mode Shares'!$D$3:$D$55,'Proposed TNC Groups'!$B12,'Sorted Mode Shares'!L$3:L$55)</f>
        <v>4218000000</v>
      </c>
      <c r="H12" s="31">
        <f t="shared" si="0"/>
        <v>7.190612655178664</v>
      </c>
    </row>
    <row r="13" spans="1:9" x14ac:dyDescent="0.2">
      <c r="A13" t="s">
        <v>775</v>
      </c>
      <c r="B13">
        <v>11</v>
      </c>
      <c r="C13" t="str">
        <f>VLOOKUP(B13,'Sorted Mode Shares'!D$3:E$55,2,FALSE)</f>
        <v>Seattle-Tacoma-Bellevue, WA</v>
      </c>
      <c r="D13" s="7">
        <f>SUMIF('Sorted Mode Shares'!$D$3:$D$55,'Proposed TNC Groups'!$B13,'Sorted Mode Shares'!$G$3:$G$55)</f>
        <v>3867046</v>
      </c>
      <c r="E13" s="7">
        <f>SUMIF('Sorted Mode Shares'!$D$3:$D$55,'Proposed TNC Groups'!$B13,'Sorted Mode Shares'!J$3:J$55)</f>
        <v>29000000</v>
      </c>
      <c r="F13" s="7">
        <f>SUMIF('Sorted Mode Shares'!$D$3:$D$55,'Proposed TNC Groups'!$B13,'Sorted Mode Shares'!K$3:K$55)</f>
        <v>201000000</v>
      </c>
      <c r="G13" s="7">
        <f>SUMIF('Sorted Mode Shares'!$D$3:$D$55,'Proposed TNC Groups'!$B13,'Sorted Mode Shares'!L$3:L$55)</f>
        <v>3969000000</v>
      </c>
      <c r="H13" s="31">
        <f t="shared" si="0"/>
        <v>7.4992642963130001</v>
      </c>
    </row>
    <row r="14" spans="1:9" x14ac:dyDescent="0.2">
      <c r="A14" t="s">
        <v>775</v>
      </c>
      <c r="B14">
        <v>12</v>
      </c>
      <c r="C14" t="str">
        <f>VLOOKUP(B14,'Sorted Mode Shares'!D$3:E$55,2,FALSE)</f>
        <v>Portland-Vancouver-Hillsboro, OR-WA</v>
      </c>
      <c r="D14" s="7">
        <f>SUMIF('Sorted Mode Shares'!$D$3:$D$55,'Proposed TNC Groups'!$B14,'Sorted Mode Shares'!$G$3:$G$55)</f>
        <v>2451560</v>
      </c>
      <c r="E14" s="7">
        <f>SUMIF('Sorted Mode Shares'!$D$3:$D$55,'Proposed TNC Groups'!$B14,'Sorted Mode Shares'!J$3:J$55)</f>
        <v>0</v>
      </c>
      <c r="F14" s="7">
        <f>SUMIF('Sorted Mode Shares'!$D$3:$D$55,'Proposed TNC Groups'!$B14,'Sorted Mode Shares'!K$3:K$55)</f>
        <v>108000000</v>
      </c>
      <c r="G14" s="7">
        <f>SUMIF('Sorted Mode Shares'!$D$3:$D$55,'Proposed TNC Groups'!$B14,'Sorted Mode Shares'!L$3:L$55)</f>
        <v>3085000000</v>
      </c>
      <c r="H14" s="31">
        <f>H13</f>
        <v>7.4992642963130001</v>
      </c>
      <c r="I14" t="s">
        <v>778</v>
      </c>
    </row>
    <row r="15" spans="1:9" x14ac:dyDescent="0.2">
      <c r="A15" t="s">
        <v>775</v>
      </c>
      <c r="B15">
        <v>13</v>
      </c>
      <c r="C15" t="str">
        <f>VLOOKUP(B15,'Sorted Mode Shares'!D$3:E$55,2,FALSE)</f>
        <v>Pittsburgh, PA</v>
      </c>
      <c r="D15" s="7">
        <f>SUMIF('Sorted Mode Shares'!$D$3:$D$55,'Proposed TNC Groups'!$B15,'Sorted Mode Shares'!$G$3:$G$55)</f>
        <v>2333367</v>
      </c>
      <c r="E15" s="7">
        <f>SUMIF('Sorted Mode Shares'!$D$3:$D$55,'Proposed TNC Groups'!$B15,'Sorted Mode Shares'!J$3:J$55)</f>
        <v>24000000</v>
      </c>
      <c r="F15" s="7">
        <f>SUMIF('Sorted Mode Shares'!$D$3:$D$55,'Proposed TNC Groups'!$B15,'Sorted Mode Shares'!K$3:K$55)</f>
        <v>63000000</v>
      </c>
      <c r="G15" s="7">
        <f>SUMIF('Sorted Mode Shares'!$D$3:$D$55,'Proposed TNC Groups'!$B15,'Sorted Mode Shares'!L$3:L$55)</f>
        <v>2595000000</v>
      </c>
      <c r="H15" s="31">
        <f>H16</f>
        <v>6.9698849968975516</v>
      </c>
      <c r="I15" t="s">
        <v>776</v>
      </c>
    </row>
    <row r="16" spans="1:9" x14ac:dyDescent="0.2">
      <c r="A16" t="s">
        <v>775</v>
      </c>
      <c r="B16">
        <v>14</v>
      </c>
      <c r="C16" t="str">
        <f>VLOOKUP(B16,'Sorted Mode Shares'!D$3:E$55,2,FALSE)</f>
        <v>Atlanta-Sandy Springs-Roswell, GA</v>
      </c>
      <c r="D16" s="7">
        <f>SUMIF('Sorted Mode Shares'!$D$3:$D$55,'Proposed TNC Groups'!$B16,'Sorted Mode Shares'!$G$3:$G$55)</f>
        <v>5882450</v>
      </c>
      <c r="E16" s="7">
        <f>SUMIF('Sorted Mode Shares'!$D$3:$D$55,'Proposed TNC Groups'!$B16,'Sorted Mode Shares'!J$3:J$55)</f>
        <v>41000000</v>
      </c>
      <c r="F16" s="7">
        <f>SUMIF('Sorted Mode Shares'!$D$3:$D$55,'Proposed TNC Groups'!$B16,'Sorted Mode Shares'!K$3:K$55)</f>
        <v>134000000</v>
      </c>
      <c r="G16" s="7">
        <f>SUMIF('Sorted Mode Shares'!$D$3:$D$55,'Proposed TNC Groups'!$B16,'Sorted Mode Shares'!L$3:L$55)</f>
        <v>6406000000</v>
      </c>
      <c r="H16" s="31">
        <f t="shared" si="0"/>
        <v>6.9698849968975516</v>
      </c>
    </row>
    <row r="17" spans="1:9" x14ac:dyDescent="0.2">
      <c r="A17" t="s">
        <v>775</v>
      </c>
      <c r="B17">
        <v>15</v>
      </c>
      <c r="C17" t="str">
        <f>VLOOKUP(B17,'Sorted Mode Shares'!D$3:E$55,2,FALSE)</f>
        <v>Baltimore-Columbia-Towson, MD</v>
      </c>
      <c r="D17" s="7">
        <f>SUMIF('Sorted Mode Shares'!$D$3:$D$55,'Proposed TNC Groups'!$B17,'Sorted Mode Shares'!$G$3:$G$55)</f>
        <v>2808175</v>
      </c>
      <c r="E17" s="7">
        <f>SUMIF('Sorted Mode Shares'!$D$3:$D$55,'Proposed TNC Groups'!$B17,'Sorted Mode Shares'!J$3:J$55)</f>
        <v>17000000</v>
      </c>
      <c r="F17" s="7">
        <f>SUMIF('Sorted Mode Shares'!$D$3:$D$55,'Proposed TNC Groups'!$B17,'Sorted Mode Shares'!K$3:K$55)</f>
        <v>119000000</v>
      </c>
      <c r="G17" s="7">
        <f>SUMIF('Sorted Mode Shares'!$D$3:$D$55,'Proposed TNC Groups'!$B17,'Sorted Mode Shares'!L$3:L$55)</f>
        <v>3161000000</v>
      </c>
      <c r="H17" s="31">
        <f t="shared" si="0"/>
        <v>6.0537537724678838</v>
      </c>
    </row>
    <row r="18" spans="1:9" x14ac:dyDescent="0.2">
      <c r="A18" t="s">
        <v>775</v>
      </c>
      <c r="B18">
        <v>16</v>
      </c>
      <c r="C18" t="str">
        <f>VLOOKUP(B18,'Sorted Mode Shares'!D$3:E$55,2,FALSE)</f>
        <v>Phoenix-Mesa-Scottsdale, AZ</v>
      </c>
      <c r="D18" s="7">
        <f>SUMIF('Sorted Mode Shares'!$D$3:$D$55,'Proposed TNC Groups'!$B18,'Sorted Mode Shares'!$G$3:$G$55)</f>
        <v>4737270</v>
      </c>
      <c r="E18" s="7">
        <f>SUMIF('Sorted Mode Shares'!$D$3:$D$55,'Proposed TNC Groups'!$B18,'Sorted Mode Shares'!J$3:J$55)</f>
        <v>22000000</v>
      </c>
      <c r="F18" s="7">
        <f>SUMIF('Sorted Mode Shares'!$D$3:$D$55,'Proposed TNC Groups'!$B18,'Sorted Mode Shares'!K$3:K$55)</f>
        <v>68000000</v>
      </c>
      <c r="G18" s="7">
        <f>SUMIF('Sorted Mode Shares'!$D$3:$D$55,'Proposed TNC Groups'!$B18,'Sorted Mode Shares'!L$3:L$55)</f>
        <v>5016000000</v>
      </c>
      <c r="H18" s="31">
        <f t="shared" si="0"/>
        <v>4.6440249341920561</v>
      </c>
    </row>
    <row r="19" spans="1:9" x14ac:dyDescent="0.2">
      <c r="A19" t="s">
        <v>775</v>
      </c>
      <c r="B19">
        <v>17</v>
      </c>
      <c r="C19" t="str">
        <f>VLOOKUP(B19,'Sorted Mode Shares'!D$3:E$55,2,FALSE)</f>
        <v>Dallas-Fort Worth-Arlington, TX</v>
      </c>
      <c r="D19" s="7">
        <f>SUMIF('Sorted Mode Shares'!$D$3:$D$55,'Proposed TNC Groups'!$B19,'Sorted Mode Shares'!$G$3:$G$55)</f>
        <v>7400479</v>
      </c>
      <c r="E19" s="7">
        <f>SUMIF('Sorted Mode Shares'!$D$3:$D$55,'Proposed TNC Groups'!$B19,'Sorted Mode Shares'!J$3:J$55)</f>
        <v>30000000</v>
      </c>
      <c r="F19" s="7">
        <f>SUMIF('Sorted Mode Shares'!$D$3:$D$55,'Proposed TNC Groups'!$B19,'Sorted Mode Shares'!K$3:K$55)</f>
        <v>98000000</v>
      </c>
      <c r="G19" s="7">
        <f>SUMIF('Sorted Mode Shares'!$D$3:$D$55,'Proposed TNC Groups'!$B19,'Sorted Mode Shares'!L$3:L$55)</f>
        <v>8039000000</v>
      </c>
      <c r="H19" s="31">
        <f t="shared" si="0"/>
        <v>4.0537916532159608</v>
      </c>
    </row>
    <row r="20" spans="1:9" x14ac:dyDescent="0.2">
      <c r="A20" t="s">
        <v>775</v>
      </c>
      <c r="B20">
        <v>18</v>
      </c>
      <c r="C20" t="str">
        <f>VLOOKUP(B20,'Sorted Mode Shares'!D$3:E$55,2,FALSE)</f>
        <v>Minneapolis-St. Paul-Bloomington, MN-WI</v>
      </c>
      <c r="D20" s="7">
        <f>SUMIF('Sorted Mode Shares'!$D$3:$D$55,'Proposed TNC Groups'!$B20,'Sorted Mode Shares'!$G$3:$G$55)</f>
        <v>3600618</v>
      </c>
      <c r="E20" s="7">
        <f>SUMIF('Sorted Mode Shares'!$D$3:$D$55,'Proposed TNC Groups'!$B20,'Sorted Mode Shares'!J$3:J$55)</f>
        <v>13000000</v>
      </c>
      <c r="F20" s="7">
        <f>SUMIF('Sorted Mode Shares'!$D$3:$D$55,'Proposed TNC Groups'!$B20,'Sorted Mode Shares'!K$3:K$55)</f>
        <v>118000000</v>
      </c>
      <c r="G20" s="7">
        <f>SUMIF('Sorted Mode Shares'!$D$3:$D$55,'Proposed TNC Groups'!$B20,'Sorted Mode Shares'!L$3:L$55)</f>
        <v>4772000000</v>
      </c>
      <c r="H20" s="31">
        <f t="shared" si="0"/>
        <v>3.6104913101028768</v>
      </c>
    </row>
    <row r="21" spans="1:9" x14ac:dyDescent="0.2">
      <c r="A21" t="s">
        <v>775</v>
      </c>
      <c r="B21">
        <v>19</v>
      </c>
      <c r="C21" t="str">
        <f>VLOOKUP(B21,'Sorted Mode Shares'!D$3:E$55,2,FALSE)</f>
        <v>Denver-Aurora-Lakewood, CO</v>
      </c>
      <c r="D21" s="7">
        <f>SUMIF('Sorted Mode Shares'!$D$3:$D$55,'Proposed TNC Groups'!$B21,'Sorted Mode Shares'!$G$3:$G$55)</f>
        <v>2888227</v>
      </c>
      <c r="E21" s="7">
        <f>SUMIF('Sorted Mode Shares'!$D$3:$D$55,'Proposed TNC Groups'!$B21,'Sorted Mode Shares'!J$3:J$55)</f>
        <v>10000000</v>
      </c>
      <c r="F21" s="7">
        <f>SUMIF('Sorted Mode Shares'!$D$3:$D$55,'Proposed TNC Groups'!$B21,'Sorted Mode Shares'!K$3:K$55)</f>
        <v>76000000</v>
      </c>
      <c r="G21" s="7">
        <f>SUMIF('Sorted Mode Shares'!$D$3:$D$55,'Proposed TNC Groups'!$B21,'Sorted Mode Shares'!L$3:L$55)</f>
        <v>3636000000</v>
      </c>
      <c r="H21" s="31">
        <f t="shared" si="0"/>
        <v>3.4623317350055935</v>
      </c>
    </row>
    <row r="22" spans="1:9" x14ac:dyDescent="0.2">
      <c r="A22" t="s">
        <v>775</v>
      </c>
      <c r="B22">
        <v>20</v>
      </c>
      <c r="C22" t="str">
        <f>VLOOKUP(B22,'Sorted Mode Shares'!D$3:E$55,2,FALSE)</f>
        <v>Houston-The Woodlands-Sugar Land, TX</v>
      </c>
      <c r="D22" s="7">
        <f>SUMIF('Sorted Mode Shares'!$D$3:$D$55,'Proposed TNC Groups'!$B22,'Sorted Mode Shares'!$G$3:$G$55)</f>
        <v>6892427</v>
      </c>
      <c r="E22" s="7">
        <f>SUMIF('Sorted Mode Shares'!$D$3:$D$55,'Proposed TNC Groups'!$B22,'Sorted Mode Shares'!J$3:J$55)</f>
        <v>20000000</v>
      </c>
      <c r="F22" s="7">
        <f>SUMIF('Sorted Mode Shares'!$D$3:$D$55,'Proposed TNC Groups'!$B22,'Sorted Mode Shares'!K$3:K$55)</f>
        <v>113000000</v>
      </c>
      <c r="G22" s="7">
        <f>SUMIF('Sorted Mode Shares'!$D$3:$D$55,'Proposed TNC Groups'!$B22,'Sorted Mode Shares'!L$3:L$55)</f>
        <v>6690000000</v>
      </c>
      <c r="H22" s="31">
        <f t="shared" si="0"/>
        <v>2.9017354844672276</v>
      </c>
    </row>
    <row r="23" spans="1:9" x14ac:dyDescent="0.2">
      <c r="A23" t="s">
        <v>772</v>
      </c>
      <c r="B23">
        <v>21</v>
      </c>
      <c r="C23" t="s">
        <v>772</v>
      </c>
      <c r="D23" s="7">
        <f>SUMIF('Sorted Mode Shares'!$D$3:$D$55,'Proposed TNC Groups'!$B23,'Sorted Mode Shares'!$G$3:$G$55)</f>
        <v>61445064</v>
      </c>
      <c r="E23" s="7">
        <f>SUMIF('Sorted Mode Shares'!$D$3:$D$55,'Proposed TNC Groups'!$B23,'Sorted Mode Shares'!J$3:J$55)</f>
        <v>273000000</v>
      </c>
      <c r="F23" s="7">
        <f>SUMIF('Sorted Mode Shares'!$D$3:$D$55,'Proposed TNC Groups'!$B23,'Sorted Mode Shares'!K$3:K$55)</f>
        <v>886000000</v>
      </c>
      <c r="G23" s="7">
        <f>SUMIF('Sorted Mode Shares'!$D$3:$D$55,'Proposed TNC Groups'!$B23,'Sorted Mode Shares'!L$3:L$55)</f>
        <v>70641000000</v>
      </c>
      <c r="H23" s="31">
        <f t="shared" si="0"/>
        <v>4.4429931751718899</v>
      </c>
      <c r="I23" t="s">
        <v>777</v>
      </c>
    </row>
    <row r="24" spans="1:9" x14ac:dyDescent="0.2">
      <c r="A24" t="s">
        <v>773</v>
      </c>
      <c r="B24">
        <v>22</v>
      </c>
      <c r="C24" t="s">
        <v>773</v>
      </c>
      <c r="D24" s="7">
        <f>'Sorted Mode Shares'!G55</f>
        <v>143035001</v>
      </c>
      <c r="E24" s="7">
        <f>SUMIF('Sorted Mode Shares'!$D$3:$D$55,'Proposed TNC Groups'!$B24,'Sorted Mode Shares'!J$3:J$55)</f>
        <v>326000000</v>
      </c>
      <c r="F24" s="7">
        <f>SUMIF('Sorted Mode Shares'!$D$3:$D$55,'Proposed TNC Groups'!$B24,'Sorted Mode Shares'!K$3:K$55)</f>
        <v>1435000000</v>
      </c>
      <c r="G24" s="7">
        <f>SUMIF('Sorted Mode Shares'!$D$3:$D$55,'Proposed TNC Groups'!$B24,'Sorted Mode Shares'!L$3:L$55)</f>
        <v>164332000000</v>
      </c>
      <c r="H24" s="31">
        <f t="shared" si="0"/>
        <v>2.2791624268244663</v>
      </c>
      <c r="I24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Old</vt:lpstr>
      <vt:lpstr>Population Data</vt:lpstr>
      <vt:lpstr>NHTS Mode Shares</vt:lpstr>
      <vt:lpstr>Sorted Mode Shares</vt:lpstr>
      <vt:lpstr>Proposed TNC Groups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Erhardt, Gregory</dc:creator>
  <cp:lastModifiedBy>Microsoft Office User</cp:lastModifiedBy>
  <dcterms:created xsi:type="dcterms:W3CDTF">2020-05-05T19:09:28Z</dcterms:created>
  <dcterms:modified xsi:type="dcterms:W3CDTF">2020-05-12T06:54:06Z</dcterms:modified>
</cp:coreProperties>
</file>