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Presence of TNCs/"/>
    </mc:Choice>
  </mc:AlternateContent>
  <xr:revisionPtr revIDLastSave="0" documentId="13_ncr:1_{014B761F-734B-2E45-BBC6-8A161EF92956}" xr6:coauthVersionLast="45" xr6:coauthVersionMax="45" xr10:uidLastSave="{00000000-0000-0000-0000-000000000000}"/>
  <bookViews>
    <workbookView xWindow="1940" yWindow="780" windowWidth="25900" windowHeight="15000" xr2:uid="{00000000-000D-0000-FFFF-FFFF00000000}"/>
  </bookViews>
  <sheets>
    <sheet name="new_df_2" sheetId="1" r:id="rId1"/>
    <sheet name="Sheet1" sheetId="2" r:id="rId2"/>
  </sheets>
  <definedNames>
    <definedName name="_xlnm._FilterDatabase" localSheetId="0" hidden="1">new_df_2!$A$1:$I$128</definedName>
    <definedName name="_xlnm._FilterDatabase" localSheetId="1" hidden="1">Sheet1!$A$1:$S$642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  <c r="O134" i="1"/>
  <c r="O135" i="1"/>
  <c r="O136" i="1"/>
  <c r="O137" i="1"/>
  <c r="O138" i="1"/>
  <c r="O139" i="1"/>
  <c r="O1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2" i="1"/>
  <c r="L9" i="1"/>
  <c r="I127" i="1"/>
  <c r="J127" i="1" s="1"/>
  <c r="L127" i="1" s="1"/>
  <c r="I126" i="1"/>
  <c r="J126" i="1" s="1"/>
  <c r="L126" i="1" s="1"/>
  <c r="I125" i="1"/>
  <c r="J125" i="1" s="1"/>
  <c r="L125" i="1" s="1"/>
  <c r="I123" i="1"/>
  <c r="I122" i="1"/>
  <c r="I121" i="1"/>
  <c r="I120" i="1"/>
  <c r="J120" i="1" s="1"/>
  <c r="L120" i="1" s="1"/>
  <c r="I118" i="1"/>
  <c r="J118" i="1" s="1"/>
  <c r="L118" i="1" s="1"/>
  <c r="I117" i="1"/>
  <c r="J117" i="1" s="1"/>
  <c r="L117" i="1" s="1"/>
  <c r="I116" i="1"/>
  <c r="J116" i="1" s="1"/>
  <c r="L116" i="1" s="1"/>
  <c r="I114" i="1"/>
  <c r="J114" i="1" s="1"/>
  <c r="L114" i="1" s="1"/>
  <c r="I113" i="1"/>
  <c r="J113" i="1" s="1"/>
  <c r="L113" i="1" s="1"/>
  <c r="I112" i="1"/>
  <c r="J112" i="1" s="1"/>
  <c r="L112" i="1" s="1"/>
  <c r="I111" i="1"/>
  <c r="J111" i="1" s="1"/>
  <c r="L111" i="1" s="1"/>
  <c r="I110" i="1"/>
  <c r="J110" i="1" s="1"/>
  <c r="L110" i="1" s="1"/>
  <c r="I108" i="1"/>
  <c r="J108" i="1" s="1"/>
  <c r="L108" i="1" s="1"/>
  <c r="I107" i="1"/>
  <c r="J107" i="1" s="1"/>
  <c r="L107" i="1" s="1"/>
  <c r="I106" i="1"/>
  <c r="J106" i="1" s="1"/>
  <c r="L106" i="1" s="1"/>
  <c r="I105" i="1"/>
  <c r="J105" i="1" s="1"/>
  <c r="L105" i="1" s="1"/>
  <c r="I104" i="1"/>
  <c r="J104" i="1" s="1"/>
  <c r="L104" i="1" s="1"/>
  <c r="I102" i="1"/>
  <c r="J102" i="1" s="1"/>
  <c r="L102" i="1" s="1"/>
  <c r="I101" i="1"/>
  <c r="J101" i="1" s="1"/>
  <c r="L101" i="1" s="1"/>
  <c r="I100" i="1"/>
  <c r="J100" i="1" s="1"/>
  <c r="L100" i="1" s="1"/>
  <c r="I99" i="1"/>
  <c r="J99" i="1" s="1"/>
  <c r="L99" i="1" s="1"/>
  <c r="I98" i="1"/>
  <c r="J98" i="1" s="1"/>
  <c r="L98" i="1" s="1"/>
  <c r="I96" i="1"/>
  <c r="J96" i="1" s="1"/>
  <c r="L96" i="1" s="1"/>
  <c r="I95" i="1"/>
  <c r="J95" i="1" s="1"/>
  <c r="L95" i="1" s="1"/>
  <c r="I94" i="1"/>
  <c r="J94" i="1" s="1"/>
  <c r="L94" i="1" s="1"/>
  <c r="I93" i="1"/>
  <c r="J93" i="1" s="1"/>
  <c r="L93" i="1" s="1"/>
  <c r="I92" i="1"/>
  <c r="J92" i="1" s="1"/>
  <c r="L92" i="1" s="1"/>
  <c r="I90" i="1"/>
  <c r="J90" i="1" s="1"/>
  <c r="L90" i="1" s="1"/>
  <c r="I89" i="1"/>
  <c r="J89" i="1" s="1"/>
  <c r="L89" i="1" s="1"/>
  <c r="I88" i="1"/>
  <c r="J88" i="1" s="1"/>
  <c r="L88" i="1" s="1"/>
  <c r="I87" i="1"/>
  <c r="J87" i="1" s="1"/>
  <c r="L87" i="1" s="1"/>
  <c r="I85" i="1"/>
  <c r="J85" i="1" s="1"/>
  <c r="L85" i="1" s="1"/>
  <c r="I84" i="1"/>
  <c r="J84" i="1" s="1"/>
  <c r="L84" i="1" s="1"/>
  <c r="I83" i="1"/>
  <c r="J83" i="1" s="1"/>
  <c r="L83" i="1" s="1"/>
  <c r="I82" i="1"/>
  <c r="J82" i="1" s="1"/>
  <c r="L82" i="1" s="1"/>
  <c r="I81" i="1"/>
  <c r="J81" i="1" s="1"/>
  <c r="L81" i="1" s="1"/>
  <c r="I79" i="1"/>
  <c r="J79" i="1" s="1"/>
  <c r="L79" i="1" s="1"/>
  <c r="I78" i="1"/>
  <c r="J78" i="1" s="1"/>
  <c r="L78" i="1" s="1"/>
  <c r="I77" i="1"/>
  <c r="J77" i="1" s="1"/>
  <c r="L77" i="1" s="1"/>
  <c r="I75" i="1"/>
  <c r="J75" i="1" s="1"/>
  <c r="L75" i="1" s="1"/>
  <c r="I74" i="1"/>
  <c r="J74" i="1" s="1"/>
  <c r="L74" i="1" s="1"/>
  <c r="I73" i="1"/>
  <c r="J73" i="1" s="1"/>
  <c r="L73" i="1" s="1"/>
  <c r="I71" i="1"/>
  <c r="J71" i="1" s="1"/>
  <c r="L71" i="1" s="1"/>
  <c r="I70" i="1"/>
  <c r="J70" i="1" s="1"/>
  <c r="L70" i="1" s="1"/>
  <c r="I69" i="1"/>
  <c r="J69" i="1" s="1"/>
  <c r="L69" i="1" s="1"/>
  <c r="I68" i="1"/>
  <c r="J68" i="1" s="1"/>
  <c r="L68" i="1" s="1"/>
  <c r="I67" i="1"/>
  <c r="J67" i="1" s="1"/>
  <c r="L67" i="1" s="1"/>
  <c r="I66" i="1"/>
  <c r="J66" i="1" s="1"/>
  <c r="L66" i="1" s="1"/>
  <c r="I64" i="1"/>
  <c r="J64" i="1" s="1"/>
  <c r="L64" i="1" s="1"/>
  <c r="I63" i="1"/>
  <c r="J63" i="1" s="1"/>
  <c r="L63" i="1" s="1"/>
  <c r="I62" i="1"/>
  <c r="J62" i="1" s="1"/>
  <c r="L62" i="1" s="1"/>
  <c r="I61" i="1"/>
  <c r="J61" i="1" s="1"/>
  <c r="L61" i="1" s="1"/>
  <c r="I60" i="1"/>
  <c r="J60" i="1" s="1"/>
  <c r="L60" i="1" s="1"/>
  <c r="I58" i="1"/>
  <c r="J58" i="1" s="1"/>
  <c r="L58" i="1" s="1"/>
  <c r="I57" i="1"/>
  <c r="J57" i="1" s="1"/>
  <c r="L57" i="1" s="1"/>
  <c r="I56" i="1"/>
  <c r="J56" i="1" s="1"/>
  <c r="L56" i="1" s="1"/>
  <c r="I54" i="1"/>
  <c r="J54" i="1" s="1"/>
  <c r="L54" i="1" s="1"/>
  <c r="I53" i="1"/>
  <c r="J53" i="1" s="1"/>
  <c r="L53" i="1" s="1"/>
  <c r="I52" i="1"/>
  <c r="J52" i="1" s="1"/>
  <c r="L52" i="1" s="1"/>
  <c r="I51" i="1"/>
  <c r="J51" i="1" s="1"/>
  <c r="L51" i="1" s="1"/>
  <c r="I50" i="1"/>
  <c r="J50" i="1" s="1"/>
  <c r="L50" i="1" s="1"/>
  <c r="I48" i="1"/>
  <c r="J48" i="1" s="1"/>
  <c r="L48" i="1" s="1"/>
  <c r="I47" i="1"/>
  <c r="J47" i="1" s="1"/>
  <c r="L47" i="1" s="1"/>
  <c r="I46" i="1"/>
  <c r="J46" i="1" s="1"/>
  <c r="L46" i="1" s="1"/>
  <c r="I45" i="1"/>
  <c r="J45" i="1" s="1"/>
  <c r="L45" i="1" s="1"/>
  <c r="I44" i="1"/>
  <c r="J44" i="1" s="1"/>
  <c r="L44" i="1" s="1"/>
  <c r="I42" i="1"/>
  <c r="J42" i="1" s="1"/>
  <c r="L42" i="1" s="1"/>
  <c r="I41" i="1"/>
  <c r="J41" i="1" s="1"/>
  <c r="L41" i="1" s="1"/>
  <c r="I40" i="1"/>
  <c r="J40" i="1" s="1"/>
  <c r="L40" i="1" s="1"/>
  <c r="I39" i="1"/>
  <c r="J39" i="1" s="1"/>
  <c r="L39" i="1" s="1"/>
  <c r="I38" i="1"/>
  <c r="J38" i="1" s="1"/>
  <c r="L38" i="1" s="1"/>
  <c r="I36" i="1"/>
  <c r="J36" i="1" s="1"/>
  <c r="L36" i="1" s="1"/>
  <c r="I35" i="1"/>
  <c r="J35" i="1" s="1"/>
  <c r="L35" i="1" s="1"/>
  <c r="I34" i="1"/>
  <c r="J34" i="1" s="1"/>
  <c r="L34" i="1" s="1"/>
  <c r="I33" i="1"/>
  <c r="J33" i="1" s="1"/>
  <c r="L33" i="1" s="1"/>
  <c r="I32" i="1"/>
  <c r="J32" i="1" s="1"/>
  <c r="L32" i="1" s="1"/>
  <c r="I31" i="1"/>
  <c r="J31" i="1" s="1"/>
  <c r="L31" i="1" s="1"/>
  <c r="I29" i="1"/>
  <c r="J29" i="1" s="1"/>
  <c r="L29" i="1" s="1"/>
  <c r="I28" i="1"/>
  <c r="J28" i="1" s="1"/>
  <c r="L28" i="1" s="1"/>
  <c r="I27" i="1"/>
  <c r="J27" i="1" s="1"/>
  <c r="L27" i="1" s="1"/>
  <c r="I26" i="1"/>
  <c r="J26" i="1" s="1"/>
  <c r="L26" i="1" s="1"/>
  <c r="I25" i="1"/>
  <c r="J25" i="1" s="1"/>
  <c r="L25" i="1" s="1"/>
  <c r="I24" i="1"/>
  <c r="J24" i="1" s="1"/>
  <c r="L24" i="1" s="1"/>
  <c r="I22" i="1"/>
  <c r="J22" i="1" s="1"/>
  <c r="L22" i="1" s="1"/>
  <c r="I21" i="1"/>
  <c r="J21" i="1" s="1"/>
  <c r="L21" i="1" s="1"/>
  <c r="I20" i="1"/>
  <c r="J20" i="1" s="1"/>
  <c r="L20" i="1" s="1"/>
  <c r="I19" i="1"/>
  <c r="J19" i="1" s="1"/>
  <c r="L19" i="1" s="1"/>
  <c r="I18" i="1"/>
  <c r="J18" i="1" s="1"/>
  <c r="L18" i="1" s="1"/>
  <c r="I17" i="1"/>
  <c r="J17" i="1" s="1"/>
  <c r="L17" i="1" s="1"/>
  <c r="I15" i="1"/>
  <c r="J15" i="1" s="1"/>
  <c r="L15" i="1" s="1"/>
  <c r="I14" i="1"/>
  <c r="J14" i="1" s="1"/>
  <c r="L14" i="1" s="1"/>
  <c r="I13" i="1"/>
  <c r="J13" i="1" s="1"/>
  <c r="L13" i="1" s="1"/>
  <c r="I12" i="1"/>
  <c r="J12" i="1" s="1"/>
  <c r="L12" i="1" s="1"/>
  <c r="I11" i="1"/>
  <c r="J11" i="1" s="1"/>
  <c r="L11" i="1" s="1"/>
  <c r="I10" i="1"/>
  <c r="J10" i="1" s="1"/>
  <c r="L10" i="1" s="1"/>
  <c r="K9" i="1"/>
  <c r="P625" i="2"/>
  <c r="R625" i="2" s="1"/>
  <c r="Q625" i="2"/>
  <c r="P319" i="2"/>
  <c r="R319" i="2" s="1"/>
  <c r="Q319" i="2"/>
  <c r="P119" i="2"/>
  <c r="R119" i="2" s="1"/>
  <c r="Q119" i="2"/>
  <c r="P115" i="2"/>
  <c r="R115" i="2" s="1"/>
  <c r="Q115" i="2"/>
  <c r="P109" i="2"/>
  <c r="R109" i="2" s="1"/>
  <c r="Q109" i="2"/>
  <c r="P103" i="2"/>
  <c r="R103" i="2" s="1"/>
  <c r="Q103" i="2"/>
  <c r="P97" i="2"/>
  <c r="R97" i="2" s="1"/>
  <c r="Q97" i="2"/>
  <c r="P91" i="2"/>
  <c r="R91" i="2" s="1"/>
  <c r="Q91" i="2"/>
  <c r="P86" i="2"/>
  <c r="R86" i="2" s="1"/>
  <c r="Q86" i="2"/>
  <c r="P80" i="2"/>
  <c r="R80" i="2" s="1"/>
  <c r="Q80" i="2"/>
  <c r="P76" i="2"/>
  <c r="R76" i="2" s="1"/>
  <c r="Q76" i="2"/>
  <c r="P72" i="2"/>
  <c r="R72" i="2" s="1"/>
  <c r="Q72" i="2"/>
  <c r="P65" i="2"/>
  <c r="Q65" i="2"/>
  <c r="R65" i="2"/>
  <c r="P59" i="2"/>
  <c r="R59" i="2" s="1"/>
  <c r="Q59" i="2"/>
  <c r="P55" i="2"/>
  <c r="R55" i="2" s="1"/>
  <c r="Q55" i="2"/>
  <c r="P49" i="2"/>
  <c r="Q49" i="2"/>
  <c r="R49" i="2"/>
  <c r="P43" i="2"/>
  <c r="R43" i="2" s="1"/>
  <c r="Q43" i="2"/>
  <c r="P37" i="2"/>
  <c r="R37" i="2" s="1"/>
  <c r="Q37" i="2"/>
  <c r="P30" i="2"/>
  <c r="R30" i="2" s="1"/>
  <c r="Q30" i="2"/>
  <c r="P23" i="2"/>
  <c r="R23" i="2" s="1"/>
  <c r="Q23" i="2"/>
  <c r="P16" i="2"/>
  <c r="R16" i="2" s="1"/>
  <c r="Q16" i="2"/>
  <c r="P8" i="2"/>
  <c r="R8" i="2" s="1"/>
  <c r="Q8" i="2"/>
  <c r="P9" i="2"/>
  <c r="P10" i="2"/>
  <c r="P11" i="2"/>
  <c r="P12" i="2"/>
  <c r="P13" i="2"/>
  <c r="P14" i="2"/>
  <c r="P15" i="2"/>
  <c r="R15" i="2" s="1"/>
  <c r="S15" i="2" s="1"/>
  <c r="P17" i="2"/>
  <c r="P18" i="2"/>
  <c r="P19" i="2"/>
  <c r="P20" i="2"/>
  <c r="P21" i="2"/>
  <c r="P22" i="2"/>
  <c r="P24" i="2"/>
  <c r="P25" i="2"/>
  <c r="R25" i="2" s="1"/>
  <c r="P26" i="2"/>
  <c r="P27" i="2"/>
  <c r="P28" i="2"/>
  <c r="P29" i="2"/>
  <c r="P31" i="2"/>
  <c r="P32" i="2"/>
  <c r="P33" i="2"/>
  <c r="P34" i="2"/>
  <c r="P35" i="2"/>
  <c r="P36" i="2"/>
  <c r="P38" i="2"/>
  <c r="P39" i="2"/>
  <c r="P40" i="2"/>
  <c r="P41" i="2"/>
  <c r="P42" i="2"/>
  <c r="P44" i="2"/>
  <c r="P45" i="2"/>
  <c r="P46" i="2"/>
  <c r="P47" i="2"/>
  <c r="P48" i="2"/>
  <c r="P50" i="2"/>
  <c r="P51" i="2"/>
  <c r="P52" i="2"/>
  <c r="P53" i="2"/>
  <c r="P54" i="2"/>
  <c r="P56" i="2"/>
  <c r="P57" i="2"/>
  <c r="P58" i="2"/>
  <c r="P60" i="2"/>
  <c r="P61" i="2"/>
  <c r="P62" i="2"/>
  <c r="P63" i="2"/>
  <c r="P64" i="2"/>
  <c r="P66" i="2"/>
  <c r="P67" i="2"/>
  <c r="P68" i="2"/>
  <c r="P69" i="2"/>
  <c r="P70" i="2"/>
  <c r="P71" i="2"/>
  <c r="P73" i="2"/>
  <c r="P74" i="2"/>
  <c r="P75" i="2"/>
  <c r="P77" i="2"/>
  <c r="P78" i="2"/>
  <c r="P79" i="2"/>
  <c r="P81" i="2"/>
  <c r="P82" i="2"/>
  <c r="P83" i="2"/>
  <c r="P84" i="2"/>
  <c r="P85" i="2"/>
  <c r="P87" i="2"/>
  <c r="P88" i="2"/>
  <c r="P89" i="2"/>
  <c r="P90" i="2"/>
  <c r="P92" i="2"/>
  <c r="P93" i="2"/>
  <c r="P94" i="2"/>
  <c r="P95" i="2"/>
  <c r="P96" i="2"/>
  <c r="P98" i="2"/>
  <c r="P99" i="2"/>
  <c r="P100" i="2"/>
  <c r="P101" i="2"/>
  <c r="P102" i="2"/>
  <c r="P104" i="2"/>
  <c r="P105" i="2"/>
  <c r="P106" i="2"/>
  <c r="P107" i="2"/>
  <c r="P108" i="2"/>
  <c r="P110" i="2"/>
  <c r="P111" i="2"/>
  <c r="P112" i="2"/>
  <c r="P113" i="2"/>
  <c r="P114" i="2"/>
  <c r="P116" i="2"/>
  <c r="P117" i="2"/>
  <c r="P118" i="2"/>
  <c r="P120" i="2"/>
  <c r="P121" i="2"/>
  <c r="P122" i="2"/>
  <c r="P123" i="2"/>
  <c r="P124" i="2"/>
  <c r="P125" i="2"/>
  <c r="P126" i="2"/>
  <c r="P127" i="2"/>
  <c r="R127" i="2" s="1"/>
  <c r="S127" i="2" s="1"/>
  <c r="P128" i="2"/>
  <c r="P129" i="2"/>
  <c r="P130" i="2"/>
  <c r="P131" i="2"/>
  <c r="P132" i="2"/>
  <c r="P133" i="2"/>
  <c r="P134" i="2"/>
  <c r="P135" i="2"/>
  <c r="R135" i="2" s="1"/>
  <c r="P136" i="2"/>
  <c r="P137" i="2"/>
  <c r="P138" i="2"/>
  <c r="R138" i="2" s="1"/>
  <c r="P139" i="2"/>
  <c r="P140" i="2"/>
  <c r="P320" i="2"/>
  <c r="P321" i="2"/>
  <c r="R321" i="2" s="1"/>
  <c r="P322" i="2"/>
  <c r="P323" i="2"/>
  <c r="P324" i="2"/>
  <c r="P325" i="2"/>
  <c r="R325" i="2" s="1"/>
  <c r="P326" i="2"/>
  <c r="P327" i="2"/>
  <c r="P328" i="2"/>
  <c r="P329" i="2"/>
  <c r="R329" i="2" s="1"/>
  <c r="P330" i="2"/>
  <c r="P331" i="2"/>
  <c r="P332" i="2"/>
  <c r="P333" i="2"/>
  <c r="R333" i="2" s="1"/>
  <c r="S333" i="2" s="1"/>
  <c r="P334" i="2"/>
  <c r="P335" i="2"/>
  <c r="P336" i="2"/>
  <c r="P337" i="2"/>
  <c r="R337" i="2" s="1"/>
  <c r="P338" i="2"/>
  <c r="P339" i="2"/>
  <c r="R339" i="2" s="1"/>
  <c r="P340" i="2"/>
  <c r="P626" i="2"/>
  <c r="P627" i="2"/>
  <c r="P628" i="2"/>
  <c r="P629" i="2"/>
  <c r="R629" i="2" s="1"/>
  <c r="P630" i="2"/>
  <c r="P631" i="2"/>
  <c r="P632" i="2"/>
  <c r="R632" i="2" s="1"/>
  <c r="S632" i="2" s="1"/>
  <c r="P633" i="2"/>
  <c r="P634" i="2"/>
  <c r="P635" i="2"/>
  <c r="P636" i="2"/>
  <c r="P637" i="2"/>
  <c r="R637" i="2" s="1"/>
  <c r="P638" i="2"/>
  <c r="P639" i="2"/>
  <c r="P640" i="2"/>
  <c r="R640" i="2" s="1"/>
  <c r="S640" i="2" s="1"/>
  <c r="P641" i="2"/>
  <c r="P642" i="2"/>
  <c r="R642" i="2" s="1"/>
  <c r="S642" i="2" s="1"/>
  <c r="R10" i="2"/>
  <c r="R18" i="2"/>
  <c r="R26" i="2"/>
  <c r="Q3" i="2"/>
  <c r="Q4" i="2"/>
  <c r="Q5" i="2"/>
  <c r="Q6" i="2"/>
  <c r="Q7" i="2"/>
  <c r="Q9" i="2"/>
  <c r="Q10" i="2"/>
  <c r="Q11" i="2"/>
  <c r="Q12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Q31" i="2"/>
  <c r="Q32" i="2"/>
  <c r="Q33" i="2"/>
  <c r="Q34" i="2"/>
  <c r="Q35" i="2"/>
  <c r="Q36" i="2"/>
  <c r="Q38" i="2"/>
  <c r="Q39" i="2"/>
  <c r="Q40" i="2"/>
  <c r="Q41" i="2"/>
  <c r="Q42" i="2"/>
  <c r="Q44" i="2"/>
  <c r="Q45" i="2"/>
  <c r="Q46" i="2"/>
  <c r="Q47" i="2"/>
  <c r="Q48" i="2"/>
  <c r="Q50" i="2"/>
  <c r="Q51" i="2"/>
  <c r="Q52" i="2"/>
  <c r="Q53" i="2"/>
  <c r="Q54" i="2"/>
  <c r="Q56" i="2"/>
  <c r="Q57" i="2"/>
  <c r="Q58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7" i="2"/>
  <c r="Q78" i="2"/>
  <c r="Q79" i="2"/>
  <c r="Q81" i="2"/>
  <c r="Q82" i="2"/>
  <c r="Q83" i="2"/>
  <c r="Q84" i="2"/>
  <c r="Q85" i="2"/>
  <c r="Q87" i="2"/>
  <c r="Q88" i="2"/>
  <c r="Q89" i="2"/>
  <c r="Q90" i="2"/>
  <c r="Q92" i="2"/>
  <c r="Q93" i="2"/>
  <c r="Q94" i="2"/>
  <c r="Q95" i="2"/>
  <c r="Q96" i="2"/>
  <c r="Q98" i="2"/>
  <c r="Q99" i="2"/>
  <c r="Q100" i="2"/>
  <c r="Q101" i="2"/>
  <c r="Q102" i="2"/>
  <c r="Q104" i="2"/>
  <c r="Q105" i="2"/>
  <c r="Q106" i="2"/>
  <c r="Q107" i="2"/>
  <c r="Q108" i="2"/>
  <c r="Q110" i="2"/>
  <c r="Q111" i="2"/>
  <c r="Q112" i="2"/>
  <c r="Q113" i="2"/>
  <c r="Q114" i="2"/>
  <c r="Q116" i="2"/>
  <c r="Q117" i="2"/>
  <c r="Q118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2" i="2"/>
  <c r="P3" i="2"/>
  <c r="R3" i="2" s="1"/>
  <c r="P4" i="2"/>
  <c r="R4" i="2" s="1"/>
  <c r="P5" i="2"/>
  <c r="R5" i="2" s="1"/>
  <c r="P6" i="2"/>
  <c r="R6" i="2" s="1"/>
  <c r="P7" i="2"/>
  <c r="R7" i="2" s="1"/>
  <c r="R9" i="2"/>
  <c r="R11" i="2"/>
  <c r="R12" i="2"/>
  <c r="R13" i="2"/>
  <c r="R14" i="2"/>
  <c r="R17" i="2"/>
  <c r="R19" i="2"/>
  <c r="R20" i="2"/>
  <c r="R21" i="2"/>
  <c r="R22" i="2"/>
  <c r="R24" i="2"/>
  <c r="R27" i="2"/>
  <c r="R28" i="2"/>
  <c r="R29" i="2"/>
  <c r="R31" i="2"/>
  <c r="R32" i="2"/>
  <c r="R33" i="2"/>
  <c r="R34" i="2"/>
  <c r="R35" i="2"/>
  <c r="R36" i="2"/>
  <c r="S36" i="2" s="1"/>
  <c r="R38" i="2"/>
  <c r="R39" i="2"/>
  <c r="R40" i="2"/>
  <c r="R41" i="2"/>
  <c r="R42" i="2"/>
  <c r="R44" i="2"/>
  <c r="R45" i="2"/>
  <c r="R46" i="2"/>
  <c r="R47" i="2"/>
  <c r="R48" i="2"/>
  <c r="S48" i="2" s="1"/>
  <c r="R50" i="2"/>
  <c r="R51" i="2"/>
  <c r="R52" i="2"/>
  <c r="R53" i="2"/>
  <c r="R54" i="2"/>
  <c r="R56" i="2"/>
  <c r="R57" i="2"/>
  <c r="R58" i="2"/>
  <c r="R60" i="2"/>
  <c r="R61" i="2"/>
  <c r="R62" i="2"/>
  <c r="R63" i="2"/>
  <c r="R64" i="2"/>
  <c r="S64" i="2" s="1"/>
  <c r="R66" i="2"/>
  <c r="R67" i="2"/>
  <c r="R68" i="2"/>
  <c r="R69" i="2"/>
  <c r="R70" i="2"/>
  <c r="R71" i="2"/>
  <c r="S71" i="2" s="1"/>
  <c r="R73" i="2"/>
  <c r="R74" i="2"/>
  <c r="R75" i="2"/>
  <c r="R77" i="2"/>
  <c r="R78" i="2"/>
  <c r="R79" i="2"/>
  <c r="S79" i="2" s="1"/>
  <c r="R81" i="2"/>
  <c r="R82" i="2"/>
  <c r="R83" i="2"/>
  <c r="R84" i="2"/>
  <c r="R85" i="2"/>
  <c r="R87" i="2"/>
  <c r="R88" i="2"/>
  <c r="R89" i="2"/>
  <c r="R90" i="2"/>
  <c r="R92" i="2"/>
  <c r="R93" i="2"/>
  <c r="R94" i="2"/>
  <c r="R95" i="2"/>
  <c r="R96" i="2"/>
  <c r="S96" i="2" s="1"/>
  <c r="R98" i="2"/>
  <c r="R99" i="2"/>
  <c r="R100" i="2"/>
  <c r="R101" i="2"/>
  <c r="R102" i="2"/>
  <c r="R104" i="2"/>
  <c r="R105" i="2"/>
  <c r="R106" i="2"/>
  <c r="R107" i="2"/>
  <c r="R108" i="2"/>
  <c r="R110" i="2"/>
  <c r="R111" i="2"/>
  <c r="R112" i="2"/>
  <c r="R113" i="2"/>
  <c r="R114" i="2"/>
  <c r="R116" i="2"/>
  <c r="R117" i="2"/>
  <c r="R118" i="2"/>
  <c r="R120" i="2"/>
  <c r="R121" i="2"/>
  <c r="R122" i="2"/>
  <c r="R123" i="2"/>
  <c r="R124" i="2"/>
  <c r="R125" i="2"/>
  <c r="S125" i="2" s="1"/>
  <c r="R126" i="2"/>
  <c r="R128" i="2"/>
  <c r="R129" i="2"/>
  <c r="R130" i="2"/>
  <c r="R131" i="2"/>
  <c r="R132" i="2"/>
  <c r="R133" i="2"/>
  <c r="R134" i="2"/>
  <c r="R136" i="2"/>
  <c r="S136" i="2" s="1"/>
  <c r="R137" i="2"/>
  <c r="R139" i="2"/>
  <c r="R140" i="2"/>
  <c r="P141" i="2"/>
  <c r="R141" i="2" s="1"/>
  <c r="P142" i="2"/>
  <c r="R142" i="2" s="1"/>
  <c r="P143" i="2"/>
  <c r="R143" i="2" s="1"/>
  <c r="S143" i="2" s="1"/>
  <c r="P144" i="2"/>
  <c r="R144" i="2" s="1"/>
  <c r="S144" i="2" s="1"/>
  <c r="P145" i="2"/>
  <c r="R145" i="2" s="1"/>
  <c r="P146" i="2"/>
  <c r="R146" i="2" s="1"/>
  <c r="P147" i="2"/>
  <c r="R147" i="2" s="1"/>
  <c r="P148" i="2"/>
  <c r="R148" i="2" s="1"/>
  <c r="P149" i="2"/>
  <c r="R149" i="2" s="1"/>
  <c r="P150" i="2"/>
  <c r="R150" i="2" s="1"/>
  <c r="P151" i="2"/>
  <c r="R151" i="2" s="1"/>
  <c r="P152" i="2"/>
  <c r="R152" i="2" s="1"/>
  <c r="P153" i="2"/>
  <c r="R153" i="2" s="1"/>
  <c r="S153" i="2" s="1"/>
  <c r="P154" i="2"/>
  <c r="R154" i="2" s="1"/>
  <c r="P155" i="2"/>
  <c r="R155" i="2" s="1"/>
  <c r="P156" i="2"/>
  <c r="R156" i="2" s="1"/>
  <c r="P157" i="2"/>
  <c r="R157" i="2" s="1"/>
  <c r="P158" i="2"/>
  <c r="R158" i="2" s="1"/>
  <c r="P159" i="2"/>
  <c r="R159" i="2" s="1"/>
  <c r="S159" i="2" s="1"/>
  <c r="P160" i="2"/>
  <c r="R160" i="2" s="1"/>
  <c r="P161" i="2"/>
  <c r="R161" i="2" s="1"/>
  <c r="P162" i="2"/>
  <c r="R162" i="2" s="1"/>
  <c r="P163" i="2"/>
  <c r="R163" i="2" s="1"/>
  <c r="P164" i="2"/>
  <c r="R164" i="2" s="1"/>
  <c r="P165" i="2"/>
  <c r="R165" i="2" s="1"/>
  <c r="P166" i="2"/>
  <c r="R166" i="2" s="1"/>
  <c r="P167" i="2"/>
  <c r="R167" i="2" s="1"/>
  <c r="P168" i="2"/>
  <c r="R168" i="2" s="1"/>
  <c r="P169" i="2"/>
  <c r="R169" i="2" s="1"/>
  <c r="P170" i="2"/>
  <c r="R170" i="2" s="1"/>
  <c r="P171" i="2"/>
  <c r="R171" i="2" s="1"/>
  <c r="P172" i="2"/>
  <c r="R172" i="2" s="1"/>
  <c r="P173" i="2"/>
  <c r="R173" i="2" s="1"/>
  <c r="S173" i="2" s="1"/>
  <c r="P174" i="2"/>
  <c r="R174" i="2" s="1"/>
  <c r="P175" i="2"/>
  <c r="R175" i="2" s="1"/>
  <c r="P176" i="2"/>
  <c r="R176" i="2" s="1"/>
  <c r="S176" i="2" s="1"/>
  <c r="P177" i="2"/>
  <c r="R177" i="2" s="1"/>
  <c r="P178" i="2"/>
  <c r="R178" i="2" s="1"/>
  <c r="P179" i="2"/>
  <c r="R179" i="2" s="1"/>
  <c r="P180" i="2"/>
  <c r="R180" i="2" s="1"/>
  <c r="P181" i="2"/>
  <c r="R181" i="2" s="1"/>
  <c r="P182" i="2"/>
  <c r="R182" i="2" s="1"/>
  <c r="P183" i="2"/>
  <c r="R183" i="2" s="1"/>
  <c r="P184" i="2"/>
  <c r="R184" i="2" s="1"/>
  <c r="P185" i="2"/>
  <c r="R185" i="2" s="1"/>
  <c r="P186" i="2"/>
  <c r="R186" i="2" s="1"/>
  <c r="P187" i="2"/>
  <c r="R187" i="2" s="1"/>
  <c r="P188" i="2"/>
  <c r="R188" i="2" s="1"/>
  <c r="P189" i="2"/>
  <c r="R189" i="2" s="1"/>
  <c r="P190" i="2"/>
  <c r="R190" i="2" s="1"/>
  <c r="P191" i="2"/>
  <c r="R191" i="2" s="1"/>
  <c r="P192" i="2"/>
  <c r="R192" i="2" s="1"/>
  <c r="P193" i="2"/>
  <c r="R193" i="2" s="1"/>
  <c r="P194" i="2"/>
  <c r="R194" i="2" s="1"/>
  <c r="P195" i="2"/>
  <c r="R195" i="2" s="1"/>
  <c r="P196" i="2"/>
  <c r="R196" i="2" s="1"/>
  <c r="P197" i="2"/>
  <c r="R197" i="2" s="1"/>
  <c r="S197" i="2" s="1"/>
  <c r="P198" i="2"/>
  <c r="R198" i="2" s="1"/>
  <c r="P199" i="2"/>
  <c r="R199" i="2" s="1"/>
  <c r="P200" i="2"/>
  <c r="R200" i="2" s="1"/>
  <c r="S200" i="2" s="1"/>
  <c r="P201" i="2"/>
  <c r="R201" i="2" s="1"/>
  <c r="S201" i="2" s="1"/>
  <c r="P202" i="2"/>
  <c r="R202" i="2" s="1"/>
  <c r="P203" i="2"/>
  <c r="R203" i="2" s="1"/>
  <c r="P204" i="2"/>
  <c r="R204" i="2" s="1"/>
  <c r="P205" i="2"/>
  <c r="R205" i="2" s="1"/>
  <c r="P206" i="2"/>
  <c r="R206" i="2" s="1"/>
  <c r="P207" i="2"/>
  <c r="R207" i="2" s="1"/>
  <c r="P208" i="2"/>
  <c r="R208" i="2" s="1"/>
  <c r="P209" i="2"/>
  <c r="R209" i="2" s="1"/>
  <c r="P210" i="2"/>
  <c r="R210" i="2" s="1"/>
  <c r="P211" i="2"/>
  <c r="R211" i="2" s="1"/>
  <c r="P212" i="2"/>
  <c r="R212" i="2" s="1"/>
  <c r="P213" i="2"/>
  <c r="R213" i="2" s="1"/>
  <c r="P214" i="2"/>
  <c r="R214" i="2" s="1"/>
  <c r="P215" i="2"/>
  <c r="R215" i="2" s="1"/>
  <c r="P216" i="2"/>
  <c r="R216" i="2" s="1"/>
  <c r="P217" i="2"/>
  <c r="R217" i="2" s="1"/>
  <c r="P218" i="2"/>
  <c r="R218" i="2" s="1"/>
  <c r="P219" i="2"/>
  <c r="R219" i="2" s="1"/>
  <c r="P220" i="2"/>
  <c r="R220" i="2" s="1"/>
  <c r="P221" i="2"/>
  <c r="R221" i="2" s="1"/>
  <c r="P222" i="2"/>
  <c r="R222" i="2" s="1"/>
  <c r="P223" i="2"/>
  <c r="R223" i="2" s="1"/>
  <c r="P224" i="2"/>
  <c r="R224" i="2" s="1"/>
  <c r="S224" i="2" s="1"/>
  <c r="P225" i="2"/>
  <c r="R225" i="2" s="1"/>
  <c r="P226" i="2"/>
  <c r="R226" i="2" s="1"/>
  <c r="P227" i="2"/>
  <c r="R227" i="2" s="1"/>
  <c r="P228" i="2"/>
  <c r="R228" i="2" s="1"/>
  <c r="P229" i="2"/>
  <c r="R229" i="2" s="1"/>
  <c r="P230" i="2"/>
  <c r="R230" i="2" s="1"/>
  <c r="P231" i="2"/>
  <c r="R231" i="2" s="1"/>
  <c r="P232" i="2"/>
  <c r="R232" i="2" s="1"/>
  <c r="P233" i="2"/>
  <c r="R233" i="2" s="1"/>
  <c r="P234" i="2"/>
  <c r="R234" i="2" s="1"/>
  <c r="P235" i="2"/>
  <c r="R235" i="2" s="1"/>
  <c r="P236" i="2"/>
  <c r="R236" i="2" s="1"/>
  <c r="P237" i="2"/>
  <c r="R237" i="2" s="1"/>
  <c r="P238" i="2"/>
  <c r="R238" i="2" s="1"/>
  <c r="P239" i="2"/>
  <c r="R239" i="2" s="1"/>
  <c r="S239" i="2" s="1"/>
  <c r="P240" i="2"/>
  <c r="R240" i="2" s="1"/>
  <c r="P241" i="2"/>
  <c r="R241" i="2" s="1"/>
  <c r="P242" i="2"/>
  <c r="R242" i="2" s="1"/>
  <c r="P243" i="2"/>
  <c r="R243" i="2" s="1"/>
  <c r="P244" i="2"/>
  <c r="R244" i="2" s="1"/>
  <c r="P245" i="2"/>
  <c r="R245" i="2" s="1"/>
  <c r="P246" i="2"/>
  <c r="R246" i="2" s="1"/>
  <c r="P247" i="2"/>
  <c r="R247" i="2" s="1"/>
  <c r="S247" i="2" s="1"/>
  <c r="P248" i="2"/>
  <c r="R248" i="2" s="1"/>
  <c r="P249" i="2"/>
  <c r="R249" i="2" s="1"/>
  <c r="P250" i="2"/>
  <c r="R250" i="2" s="1"/>
  <c r="P251" i="2"/>
  <c r="R251" i="2" s="1"/>
  <c r="P252" i="2"/>
  <c r="R252" i="2" s="1"/>
  <c r="P253" i="2"/>
  <c r="R253" i="2" s="1"/>
  <c r="P254" i="2"/>
  <c r="R254" i="2" s="1"/>
  <c r="P255" i="2"/>
  <c r="R255" i="2" s="1"/>
  <c r="P256" i="2"/>
  <c r="R256" i="2" s="1"/>
  <c r="P257" i="2"/>
  <c r="R257" i="2" s="1"/>
  <c r="P258" i="2"/>
  <c r="R258" i="2" s="1"/>
  <c r="P259" i="2"/>
  <c r="R259" i="2" s="1"/>
  <c r="P260" i="2"/>
  <c r="R260" i="2" s="1"/>
  <c r="P261" i="2"/>
  <c r="R261" i="2" s="1"/>
  <c r="P262" i="2"/>
  <c r="R262" i="2" s="1"/>
  <c r="P263" i="2"/>
  <c r="R263" i="2" s="1"/>
  <c r="P264" i="2"/>
  <c r="R264" i="2" s="1"/>
  <c r="S264" i="2" s="1"/>
  <c r="P265" i="2"/>
  <c r="R265" i="2" s="1"/>
  <c r="P266" i="2"/>
  <c r="R266" i="2" s="1"/>
  <c r="P267" i="2"/>
  <c r="R267" i="2" s="1"/>
  <c r="P268" i="2"/>
  <c r="R268" i="2" s="1"/>
  <c r="P269" i="2"/>
  <c r="R269" i="2" s="1"/>
  <c r="P270" i="2"/>
  <c r="R270" i="2" s="1"/>
  <c r="P271" i="2"/>
  <c r="R271" i="2" s="1"/>
  <c r="S271" i="2" s="1"/>
  <c r="P272" i="2"/>
  <c r="R272" i="2" s="1"/>
  <c r="P273" i="2"/>
  <c r="R273" i="2" s="1"/>
  <c r="P274" i="2"/>
  <c r="R274" i="2" s="1"/>
  <c r="P275" i="2"/>
  <c r="R275" i="2" s="1"/>
  <c r="P276" i="2"/>
  <c r="R276" i="2" s="1"/>
  <c r="P277" i="2"/>
  <c r="R277" i="2" s="1"/>
  <c r="P278" i="2"/>
  <c r="R278" i="2" s="1"/>
  <c r="P279" i="2"/>
  <c r="R279" i="2" s="1"/>
  <c r="P280" i="2"/>
  <c r="R280" i="2" s="1"/>
  <c r="P281" i="2"/>
  <c r="R281" i="2" s="1"/>
  <c r="P282" i="2"/>
  <c r="R282" i="2" s="1"/>
  <c r="P283" i="2"/>
  <c r="R283" i="2" s="1"/>
  <c r="P284" i="2"/>
  <c r="R284" i="2" s="1"/>
  <c r="P285" i="2"/>
  <c r="R285" i="2" s="1"/>
  <c r="P286" i="2"/>
  <c r="R286" i="2" s="1"/>
  <c r="P287" i="2"/>
  <c r="R287" i="2" s="1"/>
  <c r="S287" i="2" s="1"/>
  <c r="P288" i="2"/>
  <c r="R288" i="2" s="1"/>
  <c r="P289" i="2"/>
  <c r="R289" i="2" s="1"/>
  <c r="P290" i="2"/>
  <c r="R290" i="2" s="1"/>
  <c r="P291" i="2"/>
  <c r="R291" i="2" s="1"/>
  <c r="P292" i="2"/>
  <c r="R292" i="2" s="1"/>
  <c r="P293" i="2"/>
  <c r="R293" i="2" s="1"/>
  <c r="S293" i="2" s="1"/>
  <c r="P294" i="2"/>
  <c r="R294" i="2" s="1"/>
  <c r="P295" i="2"/>
  <c r="R295" i="2" s="1"/>
  <c r="S295" i="2" s="1"/>
  <c r="P296" i="2"/>
  <c r="R296" i="2" s="1"/>
  <c r="P297" i="2"/>
  <c r="R297" i="2" s="1"/>
  <c r="P298" i="2"/>
  <c r="R298" i="2" s="1"/>
  <c r="P299" i="2"/>
  <c r="R299" i="2" s="1"/>
  <c r="P300" i="2"/>
  <c r="R300" i="2" s="1"/>
  <c r="P301" i="2"/>
  <c r="R301" i="2" s="1"/>
  <c r="P302" i="2"/>
  <c r="R302" i="2" s="1"/>
  <c r="P303" i="2"/>
  <c r="R303" i="2" s="1"/>
  <c r="P304" i="2"/>
  <c r="R304" i="2" s="1"/>
  <c r="P305" i="2"/>
  <c r="R305" i="2" s="1"/>
  <c r="P306" i="2"/>
  <c r="R306" i="2" s="1"/>
  <c r="P307" i="2"/>
  <c r="R307" i="2" s="1"/>
  <c r="P308" i="2"/>
  <c r="R308" i="2" s="1"/>
  <c r="S308" i="2" s="1"/>
  <c r="P309" i="2"/>
  <c r="R309" i="2" s="1"/>
  <c r="P310" i="2"/>
  <c r="R310" i="2" s="1"/>
  <c r="P311" i="2"/>
  <c r="R311" i="2" s="1"/>
  <c r="P312" i="2"/>
  <c r="R312" i="2" s="1"/>
  <c r="S312" i="2" s="1"/>
  <c r="P313" i="2"/>
  <c r="R313" i="2" s="1"/>
  <c r="P314" i="2"/>
  <c r="R314" i="2" s="1"/>
  <c r="P315" i="2"/>
  <c r="R315" i="2" s="1"/>
  <c r="P316" i="2"/>
  <c r="R316" i="2" s="1"/>
  <c r="P317" i="2"/>
  <c r="R317" i="2" s="1"/>
  <c r="P318" i="2"/>
  <c r="R318" i="2" s="1"/>
  <c r="S318" i="2" s="1"/>
  <c r="R320" i="2"/>
  <c r="R322" i="2"/>
  <c r="S322" i="2" s="1"/>
  <c r="R323" i="2"/>
  <c r="R324" i="2"/>
  <c r="R326" i="2"/>
  <c r="R327" i="2"/>
  <c r="R328" i="2"/>
  <c r="R330" i="2"/>
  <c r="R331" i="2"/>
  <c r="R332" i="2"/>
  <c r="S332" i="2" s="1"/>
  <c r="R334" i="2"/>
  <c r="R335" i="2"/>
  <c r="S335" i="2" s="1"/>
  <c r="R336" i="2"/>
  <c r="R338" i="2"/>
  <c r="R340" i="2"/>
  <c r="P341" i="2"/>
  <c r="R341" i="2" s="1"/>
  <c r="S341" i="2" s="1"/>
  <c r="P342" i="2"/>
  <c r="R342" i="2" s="1"/>
  <c r="P343" i="2"/>
  <c r="R343" i="2" s="1"/>
  <c r="P344" i="2"/>
  <c r="R344" i="2" s="1"/>
  <c r="S344" i="2" s="1"/>
  <c r="P345" i="2"/>
  <c r="R345" i="2" s="1"/>
  <c r="P346" i="2"/>
  <c r="R346" i="2" s="1"/>
  <c r="P347" i="2"/>
  <c r="R347" i="2" s="1"/>
  <c r="S345" i="2" s="1"/>
  <c r="P348" i="2"/>
  <c r="R348" i="2" s="1"/>
  <c r="P349" i="2"/>
  <c r="R349" i="2" s="1"/>
  <c r="P350" i="2"/>
  <c r="R350" i="2" s="1"/>
  <c r="P351" i="2"/>
  <c r="R351" i="2" s="1"/>
  <c r="P352" i="2"/>
  <c r="R352" i="2" s="1"/>
  <c r="S352" i="2" s="1"/>
  <c r="P353" i="2"/>
  <c r="R353" i="2" s="1"/>
  <c r="P354" i="2"/>
  <c r="R354" i="2" s="1"/>
  <c r="P355" i="2"/>
  <c r="R355" i="2" s="1"/>
  <c r="P356" i="2"/>
  <c r="R356" i="2" s="1"/>
  <c r="P357" i="2"/>
  <c r="R357" i="2" s="1"/>
  <c r="P358" i="2"/>
  <c r="R358" i="2" s="1"/>
  <c r="P359" i="2"/>
  <c r="R359" i="2" s="1"/>
  <c r="S359" i="2" s="1"/>
  <c r="P360" i="2"/>
  <c r="R360" i="2" s="1"/>
  <c r="P361" i="2"/>
  <c r="R361" i="2" s="1"/>
  <c r="P362" i="2"/>
  <c r="R362" i="2" s="1"/>
  <c r="P363" i="2"/>
  <c r="R363" i="2" s="1"/>
  <c r="P364" i="2"/>
  <c r="R364" i="2" s="1"/>
  <c r="S364" i="2" s="1"/>
  <c r="P365" i="2"/>
  <c r="R365" i="2" s="1"/>
  <c r="P366" i="2"/>
  <c r="R366" i="2" s="1"/>
  <c r="P367" i="2"/>
  <c r="R367" i="2" s="1"/>
  <c r="S367" i="2" s="1"/>
  <c r="P368" i="2"/>
  <c r="R368" i="2" s="1"/>
  <c r="S368" i="2" s="1"/>
  <c r="P369" i="2"/>
  <c r="R369" i="2" s="1"/>
  <c r="P370" i="2"/>
  <c r="R370" i="2" s="1"/>
  <c r="P371" i="2"/>
  <c r="R371" i="2" s="1"/>
  <c r="S371" i="2" s="1"/>
  <c r="P372" i="2"/>
  <c r="R372" i="2" s="1"/>
  <c r="P373" i="2"/>
  <c r="R373" i="2" s="1"/>
  <c r="P374" i="2"/>
  <c r="R374" i="2" s="1"/>
  <c r="P375" i="2"/>
  <c r="R375" i="2" s="1"/>
  <c r="P376" i="2"/>
  <c r="R376" i="2" s="1"/>
  <c r="P377" i="2"/>
  <c r="R377" i="2" s="1"/>
  <c r="P378" i="2"/>
  <c r="R378" i="2" s="1"/>
  <c r="P379" i="2"/>
  <c r="R379" i="2" s="1"/>
  <c r="P380" i="2"/>
  <c r="R380" i="2" s="1"/>
  <c r="P381" i="2"/>
  <c r="R381" i="2" s="1"/>
  <c r="P382" i="2"/>
  <c r="R382" i="2" s="1"/>
  <c r="P383" i="2"/>
  <c r="R383" i="2" s="1"/>
  <c r="S383" i="2" s="1"/>
  <c r="P384" i="2"/>
  <c r="R384" i="2" s="1"/>
  <c r="S384" i="2" s="1"/>
  <c r="P385" i="2"/>
  <c r="R385" i="2" s="1"/>
  <c r="P386" i="2"/>
  <c r="R386" i="2" s="1"/>
  <c r="P387" i="2"/>
  <c r="R387" i="2" s="1"/>
  <c r="S385" i="2" s="1"/>
  <c r="P388" i="2"/>
  <c r="R388" i="2" s="1"/>
  <c r="P389" i="2"/>
  <c r="R389" i="2" s="1"/>
  <c r="P390" i="2"/>
  <c r="R390" i="2" s="1"/>
  <c r="P391" i="2"/>
  <c r="R391" i="2" s="1"/>
  <c r="P392" i="2"/>
  <c r="R392" i="2" s="1"/>
  <c r="S392" i="2" s="1"/>
  <c r="P393" i="2"/>
  <c r="R393" i="2" s="1"/>
  <c r="P394" i="2"/>
  <c r="R394" i="2" s="1"/>
  <c r="P395" i="2"/>
  <c r="R395" i="2" s="1"/>
  <c r="S393" i="2" s="1"/>
  <c r="P396" i="2"/>
  <c r="R396" i="2" s="1"/>
  <c r="S396" i="2" s="1"/>
  <c r="P397" i="2"/>
  <c r="R397" i="2" s="1"/>
  <c r="P398" i="2"/>
  <c r="R398" i="2" s="1"/>
  <c r="P399" i="2"/>
  <c r="R399" i="2" s="1"/>
  <c r="P400" i="2"/>
  <c r="R400" i="2" s="1"/>
  <c r="P401" i="2"/>
  <c r="R401" i="2" s="1"/>
  <c r="P402" i="2"/>
  <c r="R402" i="2" s="1"/>
  <c r="P403" i="2"/>
  <c r="R403" i="2" s="1"/>
  <c r="P404" i="2"/>
  <c r="R404" i="2" s="1"/>
  <c r="S404" i="2" s="1"/>
  <c r="P405" i="2"/>
  <c r="R405" i="2" s="1"/>
  <c r="S405" i="2" s="1"/>
  <c r="P406" i="2"/>
  <c r="R406" i="2" s="1"/>
  <c r="P407" i="2"/>
  <c r="R407" i="2" s="1"/>
  <c r="S407" i="2" s="1"/>
  <c r="P408" i="2"/>
  <c r="R408" i="2" s="1"/>
  <c r="P409" i="2"/>
  <c r="R409" i="2" s="1"/>
  <c r="P410" i="2"/>
  <c r="R410" i="2" s="1"/>
  <c r="P411" i="2"/>
  <c r="R411" i="2" s="1"/>
  <c r="P412" i="2"/>
  <c r="R412" i="2" s="1"/>
  <c r="P413" i="2"/>
  <c r="R413" i="2" s="1"/>
  <c r="P414" i="2"/>
  <c r="R414" i="2" s="1"/>
  <c r="P415" i="2"/>
  <c r="R415" i="2" s="1"/>
  <c r="S415" i="2" s="1"/>
  <c r="P416" i="2"/>
  <c r="R416" i="2" s="1"/>
  <c r="P417" i="2"/>
  <c r="R417" i="2" s="1"/>
  <c r="P418" i="2"/>
  <c r="R418" i="2" s="1"/>
  <c r="P419" i="2"/>
  <c r="R419" i="2" s="1"/>
  <c r="P420" i="2"/>
  <c r="R420" i="2" s="1"/>
  <c r="P421" i="2"/>
  <c r="R421" i="2" s="1"/>
  <c r="P422" i="2"/>
  <c r="R422" i="2" s="1"/>
  <c r="P423" i="2"/>
  <c r="R423" i="2" s="1"/>
  <c r="S423" i="2" s="1"/>
  <c r="P424" i="2"/>
  <c r="R424" i="2" s="1"/>
  <c r="P425" i="2"/>
  <c r="R425" i="2" s="1"/>
  <c r="P426" i="2"/>
  <c r="R426" i="2" s="1"/>
  <c r="P427" i="2"/>
  <c r="R427" i="2" s="1"/>
  <c r="P428" i="2"/>
  <c r="R428" i="2" s="1"/>
  <c r="P429" i="2"/>
  <c r="R429" i="2" s="1"/>
  <c r="P430" i="2"/>
  <c r="R430" i="2" s="1"/>
  <c r="S430" i="2" s="1"/>
  <c r="P431" i="2"/>
  <c r="R431" i="2" s="1"/>
  <c r="P432" i="2"/>
  <c r="R432" i="2" s="1"/>
  <c r="S432" i="2" s="1"/>
  <c r="P433" i="2"/>
  <c r="R433" i="2" s="1"/>
  <c r="S433" i="2" s="1"/>
  <c r="P434" i="2"/>
  <c r="R434" i="2" s="1"/>
  <c r="S434" i="2" s="1"/>
  <c r="P435" i="2"/>
  <c r="R435" i="2" s="1"/>
  <c r="P436" i="2"/>
  <c r="R436" i="2" s="1"/>
  <c r="P437" i="2"/>
  <c r="R437" i="2" s="1"/>
  <c r="P438" i="2"/>
  <c r="R438" i="2" s="1"/>
  <c r="P439" i="2"/>
  <c r="R439" i="2" s="1"/>
  <c r="S439" i="2" s="1"/>
  <c r="P440" i="2"/>
  <c r="R440" i="2" s="1"/>
  <c r="P441" i="2"/>
  <c r="R441" i="2" s="1"/>
  <c r="P442" i="2"/>
  <c r="R442" i="2" s="1"/>
  <c r="P443" i="2"/>
  <c r="R443" i="2" s="1"/>
  <c r="P444" i="2"/>
  <c r="R444" i="2" s="1"/>
  <c r="P445" i="2"/>
  <c r="R445" i="2" s="1"/>
  <c r="S445" i="2" s="1"/>
  <c r="P446" i="2"/>
  <c r="R446" i="2" s="1"/>
  <c r="P447" i="2"/>
  <c r="R447" i="2" s="1"/>
  <c r="S447" i="2" s="1"/>
  <c r="P448" i="2"/>
  <c r="R448" i="2" s="1"/>
  <c r="S448" i="2" s="1"/>
  <c r="P449" i="2"/>
  <c r="R449" i="2" s="1"/>
  <c r="P450" i="2"/>
  <c r="R450" i="2" s="1"/>
  <c r="P451" i="2"/>
  <c r="R451" i="2" s="1"/>
  <c r="S451" i="2" s="1"/>
  <c r="P452" i="2"/>
  <c r="R452" i="2" s="1"/>
  <c r="S452" i="2" s="1"/>
  <c r="P453" i="2"/>
  <c r="R453" i="2" s="1"/>
  <c r="S453" i="2" s="1"/>
  <c r="P454" i="2"/>
  <c r="R454" i="2" s="1"/>
  <c r="S454" i="2" s="1"/>
  <c r="P455" i="2"/>
  <c r="R455" i="2" s="1"/>
  <c r="S455" i="2" s="1"/>
  <c r="P456" i="2"/>
  <c r="R456" i="2" s="1"/>
  <c r="P457" i="2"/>
  <c r="R457" i="2" s="1"/>
  <c r="P458" i="2"/>
  <c r="R458" i="2" s="1"/>
  <c r="P459" i="2"/>
  <c r="R459" i="2" s="1"/>
  <c r="P460" i="2"/>
  <c r="R460" i="2" s="1"/>
  <c r="S460" i="2" s="1"/>
  <c r="P461" i="2"/>
  <c r="R461" i="2" s="1"/>
  <c r="S461" i="2" s="1"/>
  <c r="P462" i="2"/>
  <c r="R462" i="2" s="1"/>
  <c r="S462" i="2" s="1"/>
  <c r="P463" i="2"/>
  <c r="R463" i="2" s="1"/>
  <c r="P464" i="2"/>
  <c r="R464" i="2" s="1"/>
  <c r="P465" i="2"/>
  <c r="R465" i="2" s="1"/>
  <c r="P466" i="2"/>
  <c r="R466" i="2" s="1"/>
  <c r="P467" i="2"/>
  <c r="R467" i="2" s="1"/>
  <c r="P468" i="2"/>
  <c r="R468" i="2" s="1"/>
  <c r="S468" i="2" s="1"/>
  <c r="P469" i="2"/>
  <c r="R469" i="2" s="1"/>
  <c r="P470" i="2"/>
  <c r="R470" i="2" s="1"/>
  <c r="P471" i="2"/>
  <c r="R471" i="2" s="1"/>
  <c r="P472" i="2"/>
  <c r="R472" i="2" s="1"/>
  <c r="P473" i="2"/>
  <c r="R473" i="2" s="1"/>
  <c r="P474" i="2"/>
  <c r="R474" i="2" s="1"/>
  <c r="P475" i="2"/>
  <c r="R475" i="2" s="1"/>
  <c r="P476" i="2"/>
  <c r="R476" i="2" s="1"/>
  <c r="P477" i="2"/>
  <c r="R477" i="2" s="1"/>
  <c r="P478" i="2"/>
  <c r="R478" i="2" s="1"/>
  <c r="P479" i="2"/>
  <c r="R479" i="2" s="1"/>
  <c r="S479" i="2" s="1"/>
  <c r="P480" i="2"/>
  <c r="R480" i="2" s="1"/>
  <c r="P481" i="2"/>
  <c r="R481" i="2" s="1"/>
  <c r="P482" i="2"/>
  <c r="R482" i="2" s="1"/>
  <c r="S482" i="2" s="1"/>
  <c r="P483" i="2"/>
  <c r="R483" i="2" s="1"/>
  <c r="P484" i="2"/>
  <c r="R484" i="2" s="1"/>
  <c r="P485" i="2"/>
  <c r="R485" i="2" s="1"/>
  <c r="P486" i="2"/>
  <c r="R486" i="2" s="1"/>
  <c r="P487" i="2"/>
  <c r="R487" i="2" s="1"/>
  <c r="P488" i="2"/>
  <c r="R488" i="2" s="1"/>
  <c r="P489" i="2"/>
  <c r="R489" i="2" s="1"/>
  <c r="P490" i="2"/>
  <c r="R490" i="2" s="1"/>
  <c r="P491" i="2"/>
  <c r="R491" i="2" s="1"/>
  <c r="P492" i="2"/>
  <c r="R492" i="2" s="1"/>
  <c r="P493" i="2"/>
  <c r="R493" i="2" s="1"/>
  <c r="P494" i="2"/>
  <c r="R494" i="2" s="1"/>
  <c r="P495" i="2"/>
  <c r="R495" i="2" s="1"/>
  <c r="S495" i="2" s="1"/>
  <c r="P496" i="2"/>
  <c r="R496" i="2" s="1"/>
  <c r="S496" i="2" s="1"/>
  <c r="P497" i="2"/>
  <c r="R497" i="2" s="1"/>
  <c r="P498" i="2"/>
  <c r="R498" i="2" s="1"/>
  <c r="P499" i="2"/>
  <c r="R499" i="2" s="1"/>
  <c r="S497" i="2" s="1"/>
  <c r="P500" i="2"/>
  <c r="R500" i="2" s="1"/>
  <c r="P501" i="2"/>
  <c r="R501" i="2" s="1"/>
  <c r="P502" i="2"/>
  <c r="R502" i="2" s="1"/>
  <c r="P503" i="2"/>
  <c r="R503" i="2" s="1"/>
  <c r="S503" i="2" s="1"/>
  <c r="P504" i="2"/>
  <c r="R504" i="2" s="1"/>
  <c r="S504" i="2" s="1"/>
  <c r="P505" i="2"/>
  <c r="R505" i="2" s="1"/>
  <c r="S505" i="2" s="1"/>
  <c r="P506" i="2"/>
  <c r="R506" i="2" s="1"/>
  <c r="S506" i="2" s="1"/>
  <c r="P507" i="2"/>
  <c r="R507" i="2" s="1"/>
  <c r="P508" i="2"/>
  <c r="R508" i="2" s="1"/>
  <c r="P509" i="2"/>
  <c r="R509" i="2" s="1"/>
  <c r="P510" i="2"/>
  <c r="R510" i="2" s="1"/>
  <c r="P511" i="2"/>
  <c r="R511" i="2" s="1"/>
  <c r="S511" i="2" s="1"/>
  <c r="P512" i="2"/>
  <c r="R512" i="2" s="1"/>
  <c r="S512" i="2" s="1"/>
  <c r="P513" i="2"/>
  <c r="R513" i="2" s="1"/>
  <c r="S513" i="2" s="1"/>
  <c r="P514" i="2"/>
  <c r="R514" i="2" s="1"/>
  <c r="S514" i="2" s="1"/>
  <c r="P515" i="2"/>
  <c r="R515" i="2" s="1"/>
  <c r="P516" i="2"/>
  <c r="R516" i="2" s="1"/>
  <c r="P517" i="2"/>
  <c r="R517" i="2" s="1"/>
  <c r="P518" i="2"/>
  <c r="R518" i="2" s="1"/>
  <c r="P519" i="2"/>
  <c r="R519" i="2" s="1"/>
  <c r="P520" i="2"/>
  <c r="R520" i="2" s="1"/>
  <c r="S520" i="2" s="1"/>
  <c r="P521" i="2"/>
  <c r="R521" i="2" s="1"/>
  <c r="P522" i="2"/>
  <c r="R522" i="2" s="1"/>
  <c r="P523" i="2"/>
  <c r="R523" i="2" s="1"/>
  <c r="S521" i="2" s="1"/>
  <c r="P524" i="2"/>
  <c r="R524" i="2" s="1"/>
  <c r="P525" i="2"/>
  <c r="R525" i="2" s="1"/>
  <c r="P526" i="2"/>
  <c r="R526" i="2" s="1"/>
  <c r="P527" i="2"/>
  <c r="R527" i="2" s="1"/>
  <c r="S527" i="2" s="1"/>
  <c r="P528" i="2"/>
  <c r="R528" i="2" s="1"/>
  <c r="P529" i="2"/>
  <c r="R529" i="2" s="1"/>
  <c r="P530" i="2"/>
  <c r="R530" i="2" s="1"/>
  <c r="P531" i="2"/>
  <c r="R531" i="2" s="1"/>
  <c r="P532" i="2"/>
  <c r="R532" i="2" s="1"/>
  <c r="P533" i="2"/>
  <c r="R533" i="2" s="1"/>
  <c r="P534" i="2"/>
  <c r="R534" i="2" s="1"/>
  <c r="P535" i="2"/>
  <c r="R535" i="2" s="1"/>
  <c r="P536" i="2"/>
  <c r="R536" i="2" s="1"/>
  <c r="P537" i="2"/>
  <c r="R537" i="2" s="1"/>
  <c r="P538" i="2"/>
  <c r="R538" i="2" s="1"/>
  <c r="P539" i="2"/>
  <c r="R539" i="2" s="1"/>
  <c r="S537" i="2" s="1"/>
  <c r="P540" i="2"/>
  <c r="R540" i="2" s="1"/>
  <c r="P541" i="2"/>
  <c r="R541" i="2" s="1"/>
  <c r="P542" i="2"/>
  <c r="R542" i="2" s="1"/>
  <c r="P543" i="2"/>
  <c r="R543" i="2" s="1"/>
  <c r="S543" i="2" s="1"/>
  <c r="P544" i="2"/>
  <c r="R544" i="2" s="1"/>
  <c r="P545" i="2"/>
  <c r="R545" i="2" s="1"/>
  <c r="P546" i="2"/>
  <c r="R546" i="2" s="1"/>
  <c r="S546" i="2" s="1"/>
  <c r="P547" i="2"/>
  <c r="R547" i="2" s="1"/>
  <c r="P548" i="2"/>
  <c r="R548" i="2" s="1"/>
  <c r="P549" i="2"/>
  <c r="R549" i="2" s="1"/>
  <c r="P550" i="2"/>
  <c r="R550" i="2" s="1"/>
  <c r="P551" i="2"/>
  <c r="R551" i="2" s="1"/>
  <c r="P552" i="2"/>
  <c r="R552" i="2" s="1"/>
  <c r="P553" i="2"/>
  <c r="R553" i="2" s="1"/>
  <c r="S553" i="2" s="1"/>
  <c r="P554" i="2"/>
  <c r="R554" i="2" s="1"/>
  <c r="P555" i="2"/>
  <c r="R555" i="2" s="1"/>
  <c r="P556" i="2"/>
  <c r="R556" i="2" s="1"/>
  <c r="S556" i="2" s="1"/>
  <c r="P557" i="2"/>
  <c r="R557" i="2" s="1"/>
  <c r="P558" i="2"/>
  <c r="R558" i="2" s="1"/>
  <c r="P559" i="2"/>
  <c r="R559" i="2" s="1"/>
  <c r="S559" i="2" s="1"/>
  <c r="P560" i="2"/>
  <c r="R560" i="2" s="1"/>
  <c r="P561" i="2"/>
  <c r="R561" i="2" s="1"/>
  <c r="P562" i="2"/>
  <c r="R562" i="2" s="1"/>
  <c r="P563" i="2"/>
  <c r="R563" i="2" s="1"/>
  <c r="P564" i="2"/>
  <c r="R564" i="2" s="1"/>
  <c r="P565" i="2"/>
  <c r="R565" i="2" s="1"/>
  <c r="P566" i="2"/>
  <c r="R566" i="2" s="1"/>
  <c r="P567" i="2"/>
  <c r="R567" i="2" s="1"/>
  <c r="P568" i="2"/>
  <c r="R568" i="2" s="1"/>
  <c r="P569" i="2"/>
  <c r="R569" i="2" s="1"/>
  <c r="P570" i="2"/>
  <c r="R570" i="2" s="1"/>
  <c r="P571" i="2"/>
  <c r="R571" i="2" s="1"/>
  <c r="P572" i="2"/>
  <c r="R572" i="2" s="1"/>
  <c r="P573" i="2"/>
  <c r="R573" i="2" s="1"/>
  <c r="P574" i="2"/>
  <c r="R574" i="2" s="1"/>
  <c r="P575" i="2"/>
  <c r="R575" i="2" s="1"/>
  <c r="S575" i="2" s="1"/>
  <c r="P576" i="2"/>
  <c r="R576" i="2" s="1"/>
  <c r="P577" i="2"/>
  <c r="R577" i="2" s="1"/>
  <c r="P578" i="2"/>
  <c r="R578" i="2" s="1"/>
  <c r="P579" i="2"/>
  <c r="R579" i="2" s="1"/>
  <c r="P580" i="2"/>
  <c r="R580" i="2" s="1"/>
  <c r="P581" i="2"/>
  <c r="R581" i="2" s="1"/>
  <c r="P582" i="2"/>
  <c r="R582" i="2" s="1"/>
  <c r="P583" i="2"/>
  <c r="R583" i="2" s="1"/>
  <c r="S583" i="2" s="1"/>
  <c r="P584" i="2"/>
  <c r="R584" i="2" s="1"/>
  <c r="P585" i="2"/>
  <c r="R585" i="2" s="1"/>
  <c r="P586" i="2"/>
  <c r="R586" i="2" s="1"/>
  <c r="P587" i="2"/>
  <c r="R587" i="2" s="1"/>
  <c r="P588" i="2"/>
  <c r="R588" i="2" s="1"/>
  <c r="S588" i="2" s="1"/>
  <c r="P589" i="2"/>
  <c r="R589" i="2" s="1"/>
  <c r="P590" i="2"/>
  <c r="R590" i="2" s="1"/>
  <c r="P591" i="2"/>
  <c r="R591" i="2" s="1"/>
  <c r="S591" i="2" s="1"/>
  <c r="P592" i="2"/>
  <c r="R592" i="2" s="1"/>
  <c r="P593" i="2"/>
  <c r="R593" i="2" s="1"/>
  <c r="P594" i="2"/>
  <c r="R594" i="2" s="1"/>
  <c r="P595" i="2"/>
  <c r="R595" i="2" s="1"/>
  <c r="P596" i="2"/>
  <c r="R596" i="2" s="1"/>
  <c r="P597" i="2"/>
  <c r="R597" i="2" s="1"/>
  <c r="S597" i="2" s="1"/>
  <c r="P598" i="2"/>
  <c r="R598" i="2" s="1"/>
  <c r="S598" i="2" s="1"/>
  <c r="P599" i="2"/>
  <c r="R599" i="2" s="1"/>
  <c r="P600" i="2"/>
  <c r="R600" i="2" s="1"/>
  <c r="P601" i="2"/>
  <c r="R601" i="2" s="1"/>
  <c r="P602" i="2"/>
  <c r="R602" i="2" s="1"/>
  <c r="S602" i="2" s="1"/>
  <c r="P603" i="2"/>
  <c r="R603" i="2" s="1"/>
  <c r="P604" i="2"/>
  <c r="R604" i="2" s="1"/>
  <c r="S604" i="2" s="1"/>
  <c r="P605" i="2"/>
  <c r="R605" i="2" s="1"/>
  <c r="P606" i="2"/>
  <c r="R606" i="2" s="1"/>
  <c r="P607" i="2"/>
  <c r="R607" i="2" s="1"/>
  <c r="S607" i="2" s="1"/>
  <c r="P608" i="2"/>
  <c r="R608" i="2" s="1"/>
  <c r="P609" i="2"/>
  <c r="R609" i="2" s="1"/>
  <c r="P610" i="2"/>
  <c r="R610" i="2" s="1"/>
  <c r="P611" i="2"/>
  <c r="R611" i="2" s="1"/>
  <c r="S611" i="2" s="1"/>
  <c r="P612" i="2"/>
  <c r="R612" i="2" s="1"/>
  <c r="P613" i="2"/>
  <c r="R613" i="2" s="1"/>
  <c r="P614" i="2"/>
  <c r="R614" i="2" s="1"/>
  <c r="P615" i="2"/>
  <c r="R615" i="2" s="1"/>
  <c r="S615" i="2" s="1"/>
  <c r="P616" i="2"/>
  <c r="R616" i="2" s="1"/>
  <c r="P617" i="2"/>
  <c r="R617" i="2" s="1"/>
  <c r="P618" i="2"/>
  <c r="R618" i="2" s="1"/>
  <c r="P619" i="2"/>
  <c r="R619" i="2" s="1"/>
  <c r="S619" i="2" s="1"/>
  <c r="P620" i="2"/>
  <c r="R620" i="2" s="1"/>
  <c r="P621" i="2"/>
  <c r="R621" i="2" s="1"/>
  <c r="P622" i="2"/>
  <c r="R622" i="2" s="1"/>
  <c r="S622" i="2" s="1"/>
  <c r="P623" i="2"/>
  <c r="R623" i="2" s="1"/>
  <c r="S623" i="2" s="1"/>
  <c r="P624" i="2"/>
  <c r="R624" i="2" s="1"/>
  <c r="S624" i="2" s="1"/>
  <c r="R626" i="2"/>
  <c r="R627" i="2"/>
  <c r="R628" i="2"/>
  <c r="R630" i="2"/>
  <c r="R631" i="2"/>
  <c r="S631" i="2" s="1"/>
  <c r="R633" i="2"/>
  <c r="S633" i="2" s="1"/>
  <c r="R634" i="2"/>
  <c r="R635" i="2"/>
  <c r="R636" i="2"/>
  <c r="R638" i="2"/>
  <c r="R639" i="2"/>
  <c r="S639" i="2" s="1"/>
  <c r="R641" i="2"/>
  <c r="S641" i="2" s="1"/>
  <c r="P2" i="2"/>
  <c r="R2" i="2" s="1"/>
  <c r="K120" i="1" l="1"/>
  <c r="S117" i="2"/>
  <c r="S296" i="2"/>
  <c r="S288" i="2"/>
  <c r="S272" i="2"/>
  <c r="S248" i="2"/>
  <c r="S191" i="2"/>
  <c r="S620" i="2"/>
  <c r="S572" i="2"/>
  <c r="S540" i="2"/>
  <c r="S524" i="2"/>
  <c r="S516" i="2"/>
  <c r="S500" i="2"/>
  <c r="S492" i="2"/>
  <c r="S484" i="2"/>
  <c r="S476" i="2"/>
  <c r="S356" i="2"/>
  <c r="S353" i="2"/>
  <c r="S613" i="2"/>
  <c r="S605" i="2"/>
  <c r="S581" i="2"/>
  <c r="S565" i="2"/>
  <c r="S557" i="2"/>
  <c r="S549" i="2"/>
  <c r="S533" i="2"/>
  <c r="S421" i="2"/>
  <c r="S397" i="2"/>
  <c r="S389" i="2"/>
  <c r="S381" i="2"/>
  <c r="S373" i="2"/>
  <c r="S349" i="2"/>
  <c r="S240" i="2"/>
  <c r="S231" i="2"/>
  <c r="S215" i="2"/>
  <c r="S183" i="2"/>
  <c r="S167" i="2"/>
  <c r="S570" i="2"/>
  <c r="S530" i="2"/>
  <c r="S474" i="2"/>
  <c r="S466" i="2"/>
  <c r="S426" i="2"/>
  <c r="S418" i="2"/>
  <c r="S402" i="2"/>
  <c r="S253" i="2"/>
  <c r="S229" i="2"/>
  <c r="S213" i="2"/>
  <c r="S205" i="2"/>
  <c r="S189" i="2"/>
  <c r="S181" i="2"/>
  <c r="S165" i="2"/>
  <c r="S626" i="2"/>
  <c r="S616" i="2"/>
  <c r="S608" i="2"/>
  <c r="S576" i="2"/>
  <c r="S488" i="2"/>
  <c r="S456" i="2"/>
  <c r="S449" i="2"/>
  <c r="S369" i="2"/>
  <c r="S360" i="2"/>
  <c r="S300" i="2"/>
  <c r="S276" i="2"/>
  <c r="S260" i="2"/>
  <c r="S148" i="2"/>
  <c r="S53" i="2"/>
  <c r="S599" i="2"/>
  <c r="S592" i="2"/>
  <c r="S584" i="2"/>
  <c r="S567" i="2"/>
  <c r="S560" i="2"/>
  <c r="S544" i="2"/>
  <c r="S528" i="2"/>
  <c r="S480" i="2"/>
  <c r="S472" i="2"/>
  <c r="S463" i="2"/>
  <c r="S440" i="2"/>
  <c r="S424" i="2"/>
  <c r="S416" i="2"/>
  <c r="S408" i="2"/>
  <c r="S399" i="2"/>
  <c r="S375" i="2"/>
  <c r="S101" i="2"/>
  <c r="S21" i="2"/>
  <c r="S634" i="2"/>
  <c r="S313" i="2"/>
  <c r="S281" i="2"/>
  <c r="S265" i="2"/>
  <c r="S257" i="2"/>
  <c r="S234" i="2"/>
  <c r="S225" i="2"/>
  <c r="S209" i="2"/>
  <c r="S177" i="2"/>
  <c r="S161" i="2"/>
  <c r="S145" i="2"/>
  <c r="S336" i="2"/>
  <c r="S327" i="2"/>
  <c r="S320" i="2"/>
  <c r="S636" i="2"/>
  <c r="S111" i="2"/>
  <c r="S87" i="2"/>
  <c r="S39" i="2"/>
  <c r="S629" i="2"/>
  <c r="S132" i="2"/>
  <c r="S84" i="2"/>
  <c r="S325" i="2"/>
  <c r="S73" i="2"/>
  <c r="S137" i="2"/>
  <c r="S128" i="2"/>
  <c r="S120" i="2"/>
  <c r="S56" i="2"/>
  <c r="S28" i="2"/>
  <c r="S122" i="2"/>
  <c r="S166" i="2"/>
  <c r="S190" i="2"/>
  <c r="S211" i="2"/>
  <c r="S235" i="2"/>
  <c r="S259" i="2"/>
  <c r="S283" i="2"/>
  <c r="S329" i="2"/>
  <c r="S382" i="2"/>
  <c r="S398" i="2"/>
  <c r="S458" i="2"/>
  <c r="S473" i="2"/>
  <c r="S490" i="2"/>
  <c r="S539" i="2"/>
  <c r="S571" i="2"/>
  <c r="S42" i="2"/>
  <c r="S85" i="2"/>
  <c r="S169" i="2"/>
  <c r="S194" i="2"/>
  <c r="S214" i="2"/>
  <c r="S261" i="2"/>
  <c r="S347" i="2"/>
  <c r="S401" i="2"/>
  <c r="S417" i="2"/>
  <c r="S475" i="2"/>
  <c r="S493" i="2"/>
  <c r="S523" i="2"/>
  <c r="S541" i="2"/>
  <c r="S573" i="2"/>
  <c r="S606" i="2"/>
  <c r="S621" i="2"/>
  <c r="S603" i="2"/>
  <c r="S594" i="2"/>
  <c r="S586" i="2"/>
  <c r="S579" i="2"/>
  <c r="S562" i="2"/>
  <c r="S554" i="2"/>
  <c r="S547" i="2"/>
  <c r="S507" i="2"/>
  <c r="S459" i="2"/>
  <c r="S442" i="2"/>
  <c r="S435" i="2"/>
  <c r="S410" i="2"/>
  <c r="S378" i="2"/>
  <c r="S363" i="2"/>
  <c r="S338" i="2"/>
  <c r="S330" i="2"/>
  <c r="S323" i="2"/>
  <c r="S307" i="2"/>
  <c r="S242" i="2"/>
  <c r="S218" i="2"/>
  <c r="S154" i="2"/>
  <c r="S139" i="2"/>
  <c r="S106" i="2"/>
  <c r="S34" i="2"/>
  <c r="S90" i="2"/>
  <c r="S147" i="2"/>
  <c r="S217" i="2"/>
  <c r="S241" i="2"/>
  <c r="S290" i="2"/>
  <c r="S315" i="2"/>
  <c r="S350" i="2"/>
  <c r="S403" i="2"/>
  <c r="S419" i="2"/>
  <c r="S450" i="2"/>
  <c r="S477" i="2"/>
  <c r="S508" i="2"/>
  <c r="S525" i="2"/>
  <c r="S558" i="2"/>
  <c r="S593" i="2"/>
  <c r="S635" i="2"/>
  <c r="S202" i="2"/>
  <c r="S186" i="2"/>
  <c r="S54" i="2"/>
  <c r="S130" i="2"/>
  <c r="S149" i="2"/>
  <c r="S220" i="2"/>
  <c r="S244" i="2"/>
  <c r="S267" i="2"/>
  <c r="S370" i="2"/>
  <c r="S387" i="2"/>
  <c r="S422" i="2"/>
  <c r="S436" i="2"/>
  <c r="S545" i="2"/>
  <c r="S578" i="2"/>
  <c r="S596" i="2"/>
  <c r="S610" i="2"/>
  <c r="S637" i="2"/>
  <c r="S58" i="2"/>
  <c r="S102" i="2"/>
  <c r="S133" i="2"/>
  <c r="S179" i="2"/>
  <c r="S321" i="2"/>
  <c r="S337" i="2"/>
  <c r="S355" i="2"/>
  <c r="S390" i="2"/>
  <c r="S465" i="2"/>
  <c r="S481" i="2"/>
  <c r="S499" i="2"/>
  <c r="S529" i="2"/>
  <c r="S561" i="2"/>
  <c r="S580" i="2"/>
  <c r="S150" i="2"/>
  <c r="S108" i="2"/>
  <c r="S156" i="2"/>
  <c r="S182" i="2"/>
  <c r="S203" i="2"/>
  <c r="S227" i="2"/>
  <c r="S250" i="2"/>
  <c r="S274" i="2"/>
  <c r="S298" i="2"/>
  <c r="S340" i="2"/>
  <c r="S357" i="2"/>
  <c r="S374" i="2"/>
  <c r="S425" i="2"/>
  <c r="S441" i="2"/>
  <c r="S467" i="2"/>
  <c r="S501" i="2"/>
  <c r="S531" i="2"/>
  <c r="S548" i="2"/>
  <c r="S564" i="2"/>
  <c r="S582" i="2"/>
  <c r="S614" i="2"/>
  <c r="S627" i="2"/>
  <c r="S551" i="2"/>
  <c r="S535" i="2"/>
  <c r="S431" i="2"/>
  <c r="S391" i="2"/>
  <c r="S351" i="2"/>
  <c r="S309" i="2"/>
  <c r="S303" i="2"/>
  <c r="S279" i="2"/>
  <c r="S255" i="2"/>
  <c r="S221" i="2"/>
  <c r="S207" i="2"/>
  <c r="S199" i="2"/>
  <c r="S175" i="2"/>
  <c r="S135" i="2"/>
  <c r="S95" i="2"/>
  <c r="S63" i="2"/>
  <c r="S47" i="2"/>
  <c r="S22" i="2"/>
  <c r="S114" i="2"/>
  <c r="S138" i="2"/>
  <c r="S185" i="2"/>
  <c r="S206" i="2"/>
  <c r="S230" i="2"/>
  <c r="S254" i="2"/>
  <c r="S277" i="2"/>
  <c r="S301" i="2"/>
  <c r="S324" i="2"/>
  <c r="S377" i="2"/>
  <c r="S395" i="2"/>
  <c r="S409" i="2"/>
  <c r="S427" i="2"/>
  <c r="S444" i="2"/>
  <c r="S485" i="2"/>
  <c r="S534" i="2"/>
  <c r="S550" i="2"/>
  <c r="S566" i="2"/>
  <c r="S601" i="2"/>
  <c r="S630" i="2"/>
  <c r="S638" i="2"/>
  <c r="S589" i="2"/>
  <c r="S574" i="2"/>
  <c r="S542" i="2"/>
  <c r="S526" i="2"/>
  <c r="S509" i="2"/>
  <c r="S502" i="2"/>
  <c r="S494" i="2"/>
  <c r="S486" i="2"/>
  <c r="S478" i="2"/>
  <c r="S469" i="2"/>
  <c r="S446" i="2"/>
  <c r="S437" i="2"/>
  <c r="S413" i="2"/>
  <c r="S406" i="2"/>
  <c r="S365" i="2"/>
  <c r="S358" i="2"/>
  <c r="S342" i="2"/>
  <c r="S334" i="2"/>
  <c r="S294" i="2"/>
  <c r="S285" i="2"/>
  <c r="S270" i="2"/>
  <c r="S245" i="2"/>
  <c r="S238" i="2"/>
  <c r="S157" i="2"/>
  <c r="S141" i="2"/>
  <c r="S126" i="2"/>
  <c r="S77" i="2"/>
  <c r="S69" i="2"/>
  <c r="S13" i="2"/>
  <c r="S29" i="2"/>
  <c r="S75" i="2"/>
  <c r="S118" i="2"/>
  <c r="S140" i="2"/>
  <c r="S163" i="2"/>
  <c r="S187" i="2"/>
  <c r="S208" i="2"/>
  <c r="S233" i="2"/>
  <c r="S256" i="2"/>
  <c r="S280" i="2"/>
  <c r="S304" i="2"/>
  <c r="S326" i="2"/>
  <c r="S343" i="2"/>
  <c r="S362" i="2"/>
  <c r="S380" i="2"/>
  <c r="S412" i="2"/>
  <c r="S471" i="2"/>
  <c r="S487" i="2"/>
  <c r="S517" i="2"/>
  <c r="S536" i="2"/>
  <c r="S552" i="2"/>
  <c r="S569" i="2"/>
  <c r="S585" i="2"/>
  <c r="S618" i="2"/>
  <c r="S89" i="2"/>
  <c r="S223" i="2"/>
  <c r="S246" i="2"/>
  <c r="S411" i="2"/>
  <c r="S568" i="2"/>
  <c r="S587" i="2"/>
  <c r="S129" i="2"/>
  <c r="S152" i="2"/>
  <c r="S178" i="2"/>
  <c r="S226" i="2"/>
  <c r="S249" i="2"/>
  <c r="S273" i="2"/>
  <c r="S297" i="2"/>
  <c r="S346" i="2"/>
  <c r="S366" i="2"/>
  <c r="S414" i="2"/>
  <c r="S464" i="2"/>
  <c r="S590" i="2"/>
  <c r="S617" i="2"/>
  <c r="S57" i="2"/>
  <c r="S155" i="2"/>
  <c r="S394" i="2"/>
  <c r="S438" i="2"/>
  <c r="S510" i="2"/>
  <c r="S14" i="2"/>
  <c r="S107" i="2"/>
  <c r="S158" i="2"/>
  <c r="S184" i="2"/>
  <c r="S232" i="2"/>
  <c r="S328" i="2"/>
  <c r="S470" i="2"/>
  <c r="S489" i="2"/>
  <c r="S555" i="2"/>
  <c r="S595" i="2"/>
  <c r="S518" i="2"/>
  <c r="S302" i="2"/>
  <c r="S278" i="2"/>
  <c r="S262" i="2"/>
  <c r="S198" i="2"/>
  <c r="S174" i="2"/>
  <c r="S134" i="2"/>
  <c r="S92" i="2"/>
  <c r="S60" i="2"/>
  <c r="S44" i="2"/>
  <c r="S70" i="2"/>
  <c r="S113" i="2"/>
  <c r="S162" i="2"/>
  <c r="S210" i="2"/>
  <c r="S258" i="2"/>
  <c r="S282" i="2"/>
  <c r="S331" i="2"/>
  <c r="S354" i="2"/>
  <c r="S376" i="2"/>
  <c r="S400" i="2"/>
  <c r="S443" i="2"/>
  <c r="S519" i="2"/>
  <c r="S538" i="2"/>
  <c r="S577" i="2"/>
  <c r="S600" i="2"/>
  <c r="S74" i="2"/>
  <c r="S286" i="2"/>
  <c r="S311" i="2"/>
  <c r="S379" i="2"/>
  <c r="S522" i="2"/>
  <c r="S628" i="2"/>
  <c r="S612" i="2"/>
  <c r="S532" i="2"/>
  <c r="S428" i="2"/>
  <c r="S420" i="2"/>
  <c r="S388" i="2"/>
  <c r="S372" i="2"/>
  <c r="S348" i="2"/>
  <c r="S316" i="2"/>
  <c r="S228" i="2"/>
  <c r="S212" i="2"/>
  <c r="S204" i="2"/>
  <c r="S188" i="2"/>
  <c r="S180" i="2"/>
  <c r="S164" i="2"/>
  <c r="S116" i="2"/>
  <c r="S100" i="2"/>
  <c r="S20" i="2"/>
  <c r="S35" i="2"/>
  <c r="S78" i="2"/>
  <c r="S121" i="2"/>
  <c r="S142" i="2"/>
  <c r="S168" i="2"/>
  <c r="S193" i="2"/>
  <c r="S216" i="2"/>
  <c r="S263" i="2"/>
  <c r="S289" i="2"/>
  <c r="S314" i="2"/>
  <c r="S498" i="2"/>
  <c r="S563" i="2"/>
  <c r="S515" i="2"/>
  <c r="S491" i="2"/>
  <c r="S483" i="2"/>
  <c r="S299" i="2"/>
  <c r="S291" i="2"/>
  <c r="S275" i="2"/>
  <c r="S195" i="2"/>
  <c r="S171" i="2"/>
  <c r="S131" i="2"/>
  <c r="S123" i="2"/>
  <c r="S27" i="2"/>
  <c r="S41" i="2"/>
  <c r="S124" i="2"/>
  <c r="S146" i="2"/>
  <c r="S172" i="2"/>
  <c r="S196" i="2"/>
  <c r="S219" i="2"/>
  <c r="S243" i="2"/>
  <c r="S266" i="2"/>
  <c r="S292" i="2"/>
  <c r="S317" i="2"/>
  <c r="S339" i="2"/>
  <c r="S361" i="2"/>
  <c r="S386" i="2"/>
  <c r="S429" i="2"/>
  <c r="S457" i="2"/>
  <c r="S609" i="2"/>
  <c r="S62" i="2"/>
  <c r="S112" i="2"/>
  <c r="S284" i="2"/>
  <c r="S268" i="2"/>
  <c r="S236" i="2"/>
  <c r="S67" i="2"/>
  <c r="S11" i="2"/>
  <c r="S151" i="2"/>
  <c r="S237" i="2"/>
  <c r="S269" i="2"/>
  <c r="S251" i="2"/>
  <c r="S98" i="2"/>
  <c r="S50" i="2"/>
  <c r="S18" i="2"/>
  <c r="S170" i="2"/>
  <c r="S81" i="2"/>
  <c r="S24" i="2"/>
  <c r="S40" i="2"/>
  <c r="S83" i="2"/>
  <c r="S305" i="2"/>
  <c r="S33" i="2"/>
  <c r="S46" i="2"/>
  <c r="S88" i="2"/>
  <c r="S306" i="2"/>
  <c r="S160" i="2"/>
  <c r="S52" i="2"/>
  <c r="S94" i="2"/>
  <c r="S192" i="2"/>
  <c r="S222" i="2"/>
  <c r="S252" i="2"/>
  <c r="S310" i="2"/>
  <c r="S26" i="2"/>
  <c r="S93" i="2"/>
  <c r="S99" i="2"/>
  <c r="S104" i="2"/>
  <c r="S31" i="2"/>
  <c r="S45" i="2"/>
  <c r="S105" i="2"/>
  <c r="S51" i="2"/>
  <c r="S110" i="2"/>
  <c r="S38" i="2"/>
  <c r="S61" i="2"/>
  <c r="S12" i="2"/>
  <c r="S68" i="2"/>
  <c r="S19" i="2"/>
  <c r="S82" i="2"/>
  <c r="S66" i="2"/>
  <c r="S10" i="2"/>
  <c r="S25" i="2"/>
  <c r="S17" i="2"/>
  <c r="S32" i="2"/>
  <c r="S5" i="2"/>
  <c r="S4" i="2"/>
  <c r="S3" i="2"/>
  <c r="S2" i="2"/>
  <c r="S6" i="2"/>
  <c r="S7" i="2"/>
  <c r="K127" i="1"/>
  <c r="K126" i="1"/>
  <c r="K125" i="1"/>
  <c r="E123" i="1"/>
  <c r="I124" i="1" s="1"/>
  <c r="J124" i="1" s="1"/>
  <c r="L124" i="1" s="1"/>
  <c r="E122" i="1"/>
  <c r="E121" i="1"/>
  <c r="J121" i="1" s="1"/>
  <c r="L121" i="1" s="1"/>
  <c r="E120" i="1"/>
  <c r="K118" i="1"/>
  <c r="K117" i="1"/>
  <c r="K116" i="1"/>
  <c r="K114" i="1"/>
  <c r="K113" i="1"/>
  <c r="K112" i="1"/>
  <c r="K111" i="1"/>
  <c r="K110" i="1"/>
  <c r="K108" i="1"/>
  <c r="K107" i="1"/>
  <c r="K106" i="1"/>
  <c r="K105" i="1"/>
  <c r="K104" i="1"/>
  <c r="K102" i="1"/>
  <c r="K101" i="1"/>
  <c r="K100" i="1"/>
  <c r="K99" i="1"/>
  <c r="K98" i="1"/>
  <c r="K96" i="1"/>
  <c r="K95" i="1"/>
  <c r="K94" i="1"/>
  <c r="K93" i="1"/>
  <c r="K92" i="1"/>
  <c r="K90" i="1"/>
  <c r="K89" i="1"/>
  <c r="K88" i="1"/>
  <c r="K87" i="1"/>
  <c r="K85" i="1"/>
  <c r="K84" i="1"/>
  <c r="K83" i="1"/>
  <c r="K82" i="1"/>
  <c r="K81" i="1"/>
  <c r="K79" i="1"/>
  <c r="K78" i="1"/>
  <c r="K77" i="1"/>
  <c r="K75" i="1"/>
  <c r="K74" i="1"/>
  <c r="K73" i="1"/>
  <c r="K71" i="1"/>
  <c r="K70" i="1"/>
  <c r="K69" i="1"/>
  <c r="K68" i="1"/>
  <c r="K67" i="1"/>
  <c r="K66" i="1"/>
  <c r="K64" i="1"/>
  <c r="K63" i="1"/>
  <c r="K62" i="1"/>
  <c r="K61" i="1"/>
  <c r="K60" i="1"/>
  <c r="K58" i="1"/>
  <c r="K57" i="1"/>
  <c r="K56" i="1"/>
  <c r="K54" i="1"/>
  <c r="K53" i="1"/>
  <c r="K52" i="1"/>
  <c r="K51" i="1"/>
  <c r="K50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K29" i="1"/>
  <c r="K28" i="1"/>
  <c r="K27" i="1"/>
  <c r="K26" i="1"/>
  <c r="K25" i="1"/>
  <c r="K24" i="1"/>
  <c r="K22" i="1"/>
  <c r="K21" i="1"/>
  <c r="K20" i="1"/>
  <c r="K19" i="1"/>
  <c r="K18" i="1"/>
  <c r="K17" i="1"/>
  <c r="K15" i="1"/>
  <c r="K14" i="1"/>
  <c r="K13" i="1"/>
  <c r="K12" i="1"/>
  <c r="K11" i="1"/>
  <c r="K10" i="1"/>
  <c r="I6" i="1"/>
  <c r="J6" i="1" s="1"/>
  <c r="L6" i="1" s="1"/>
  <c r="I5" i="1"/>
  <c r="J5" i="1" s="1"/>
  <c r="L5" i="1" s="1"/>
  <c r="I4" i="1"/>
  <c r="J4" i="1" s="1"/>
  <c r="L4" i="1" s="1"/>
  <c r="K135" i="1" s="1"/>
  <c r="L135" i="1" s="1"/>
  <c r="I3" i="1"/>
  <c r="J3" i="1" s="1"/>
  <c r="L3" i="1" s="1"/>
  <c r="K134" i="1" s="1"/>
  <c r="L134" i="1" s="1"/>
  <c r="I2" i="1"/>
  <c r="J2" i="1" s="1"/>
  <c r="L2" i="1" s="1"/>
  <c r="K133" i="1" s="1"/>
  <c r="L133" i="1" s="1"/>
  <c r="I7" i="1"/>
  <c r="J7" i="1" s="1"/>
  <c r="L7" i="1" s="1"/>
  <c r="K136" i="1" l="1"/>
  <c r="L136" i="1" s="1"/>
  <c r="J122" i="1"/>
  <c r="L122" i="1" s="1"/>
  <c r="K137" i="1" s="1"/>
  <c r="L137" i="1" s="1"/>
  <c r="K123" i="1"/>
  <c r="J123" i="1"/>
  <c r="L123" i="1" s="1"/>
  <c r="K138" i="1" s="1"/>
  <c r="L138" i="1" s="1"/>
  <c r="K7" i="1"/>
  <c r="K2" i="1"/>
  <c r="K3" i="1"/>
  <c r="K4" i="1"/>
  <c r="K5" i="1"/>
  <c r="K6" i="1"/>
  <c r="K121" i="1"/>
  <c r="K122" i="1"/>
  <c r="G30" i="1"/>
  <c r="H30" i="1" s="1"/>
  <c r="G76" i="1"/>
  <c r="H76" i="1" s="1"/>
  <c r="G119" i="1"/>
  <c r="H119" i="1" s="1"/>
  <c r="G72" i="1"/>
  <c r="H72" i="1" s="1"/>
  <c r="G37" i="1"/>
  <c r="H37" i="1" s="1"/>
  <c r="G80" i="1"/>
  <c r="H80" i="1" s="1"/>
  <c r="G124" i="1"/>
  <c r="H124" i="1" s="1"/>
  <c r="K124" i="1" s="1"/>
  <c r="G43" i="1"/>
  <c r="H43" i="1" s="1"/>
  <c r="G86" i="1"/>
  <c r="H86" i="1" s="1"/>
  <c r="G128" i="1"/>
  <c r="H128" i="1" s="1"/>
  <c r="G49" i="1"/>
  <c r="H49" i="1" s="1"/>
  <c r="G91" i="1"/>
  <c r="H91" i="1" s="1"/>
  <c r="G8" i="1"/>
  <c r="H8" i="1" s="1"/>
  <c r="I8" i="1" s="1"/>
  <c r="J8" i="1" s="1"/>
  <c r="L8" i="1" s="1"/>
  <c r="G55" i="1"/>
  <c r="H55" i="1" s="1"/>
  <c r="G97" i="1"/>
  <c r="H97" i="1" s="1"/>
  <c r="G115" i="1"/>
  <c r="H115" i="1" s="1"/>
  <c r="G59" i="1"/>
  <c r="H59" i="1" s="1"/>
  <c r="G103" i="1"/>
  <c r="H103" i="1" s="1"/>
  <c r="G16" i="1"/>
  <c r="H16" i="1" s="1"/>
  <c r="G65" i="1"/>
  <c r="H65" i="1" s="1"/>
  <c r="G109" i="1"/>
  <c r="H109" i="1" s="1"/>
  <c r="G23" i="1"/>
  <c r="H23" i="1" s="1"/>
  <c r="I76" i="1" l="1"/>
  <c r="I86" i="1"/>
  <c r="I30" i="1"/>
  <c r="I115" i="1"/>
  <c r="I43" i="1"/>
  <c r="I128" i="1"/>
  <c r="I59" i="1"/>
  <c r="I97" i="1"/>
  <c r="I23" i="1"/>
  <c r="I55" i="1"/>
  <c r="I80" i="1"/>
  <c r="I103" i="1"/>
  <c r="I109" i="1"/>
  <c r="K8" i="1"/>
  <c r="I37" i="1"/>
  <c r="I91" i="1"/>
  <c r="I72" i="1"/>
  <c r="I65" i="1"/>
  <c r="I16" i="1"/>
  <c r="I49" i="1"/>
  <c r="I119" i="1"/>
  <c r="K59" i="1" l="1"/>
  <c r="J59" i="1"/>
  <c r="L59" i="1" s="1"/>
  <c r="K128" i="1"/>
  <c r="J128" i="1"/>
  <c r="L128" i="1" s="1"/>
  <c r="K109" i="1"/>
  <c r="J109" i="1"/>
  <c r="L109" i="1" s="1"/>
  <c r="K43" i="1"/>
  <c r="J43" i="1"/>
  <c r="L43" i="1" s="1"/>
  <c r="K115" i="1"/>
  <c r="J115" i="1"/>
  <c r="L115" i="1" s="1"/>
  <c r="K91" i="1"/>
  <c r="J91" i="1"/>
  <c r="L91" i="1" s="1"/>
  <c r="K16" i="1"/>
  <c r="J16" i="1"/>
  <c r="L16" i="1" s="1"/>
  <c r="K80" i="1"/>
  <c r="J80" i="1"/>
  <c r="L80" i="1" s="1"/>
  <c r="K30" i="1"/>
  <c r="J30" i="1"/>
  <c r="L30" i="1" s="1"/>
  <c r="K37" i="1"/>
  <c r="J37" i="1"/>
  <c r="L37" i="1" s="1"/>
  <c r="K103" i="1"/>
  <c r="J103" i="1"/>
  <c r="L103" i="1" s="1"/>
  <c r="K65" i="1"/>
  <c r="J65" i="1"/>
  <c r="L65" i="1" s="1"/>
  <c r="K55" i="1"/>
  <c r="J55" i="1"/>
  <c r="L55" i="1" s="1"/>
  <c r="K86" i="1"/>
  <c r="J86" i="1"/>
  <c r="L86" i="1" s="1"/>
  <c r="K97" i="1"/>
  <c r="J97" i="1"/>
  <c r="L97" i="1" s="1"/>
  <c r="K119" i="1"/>
  <c r="J119" i="1"/>
  <c r="L119" i="1" s="1"/>
  <c r="K49" i="1"/>
  <c r="J49" i="1"/>
  <c r="L49" i="1" s="1"/>
  <c r="K72" i="1"/>
  <c r="J72" i="1"/>
  <c r="L72" i="1" s="1"/>
  <c r="K23" i="1"/>
  <c r="J23" i="1"/>
  <c r="L23" i="1" s="1"/>
  <c r="K76" i="1"/>
  <c r="J76" i="1"/>
  <c r="L76" i="1" s="1"/>
  <c r="K139" i="1" l="1"/>
  <c r="L139" i="1" s="1"/>
</calcChain>
</file>

<file path=xl/sharedStrings.xml><?xml version="1.0" encoding="utf-8"?>
<sst xmlns="http://schemas.openxmlformats.org/spreadsheetml/2006/main" count="760" uniqueCount="288">
  <si>
    <t>Proposed TNC Groups</t>
  </si>
  <si>
    <t>Year</t>
  </si>
  <si>
    <t>TRIP_SHARE_2017</t>
  </si>
  <si>
    <t>TOT_POP</t>
  </si>
  <si>
    <t>TNC_TRIPS_PER_PERSON</t>
  </si>
  <si>
    <t>TOTAL_YEARLY_POPULATION</t>
  </si>
  <si>
    <t>POP_SHARE</t>
  </si>
  <si>
    <t>SCHELLAR_CLUSTER</t>
  </si>
  <si>
    <t>Cluster_1</t>
  </si>
  <si>
    <t>Cluster_3</t>
  </si>
  <si>
    <t>Cluster_4</t>
  </si>
  <si>
    <t>Cluster_2</t>
  </si>
  <si>
    <t>TNC_TRIPS_PER_CAPITA</t>
  </si>
  <si>
    <t>CBSA</t>
  </si>
  <si>
    <t>MNAME_x</t>
  </si>
  <si>
    <t>UBER_ARRIVAL</t>
  </si>
  <si>
    <t>TNC_ARRIVAL_YEAR</t>
  </si>
  <si>
    <t>TNC_FIRST_FULL_YEAR_OPERATION</t>
  </si>
  <si>
    <t>TNC_FLAG</t>
  </si>
  <si>
    <t>TNC_CLUSTER</t>
  </si>
  <si>
    <t>TOT_POP_CLUSTER</t>
  </si>
  <si>
    <t>New York-Northern New Jersey-Long Island, NY-NJ-PA Metro Area</t>
  </si>
  <si>
    <t>New York-Newark-Jersey City, NY-NJ-PA Metro Area</t>
  </si>
  <si>
    <t>San Francisco-Oakland-Fremont, CA Metro Area</t>
  </si>
  <si>
    <t>San Francisco-Oakland-Hayward, CA Metro Area</t>
  </si>
  <si>
    <t>Washington-Arlington-Alexandria, DC-VA-MD-WV Metro Area</t>
  </si>
  <si>
    <t>Chicago-Joliet-Naperville, IL-IN-WI Metro Area</t>
  </si>
  <si>
    <t>Chicago-Naperville-Elgin, IL-IN-WI Metro Area</t>
  </si>
  <si>
    <t>Boston-Cambridge-Quincy, MA-NH Metro Area</t>
  </si>
  <si>
    <t>Boston-Cambridge-Newton, MA-NH Metro Area</t>
  </si>
  <si>
    <t>San Jose-Sunnyvale-Santa Clara, CA Metro Area</t>
  </si>
  <si>
    <t>Philadelphia-Camden-Wilmington, PA-NJ-DE-MD Metro Area</t>
  </si>
  <si>
    <t>Los Angeles-Long Beach-Anaheim, CA Metro Area</t>
  </si>
  <si>
    <t>Miami-Fort Lauderdale-West Palm Beach, FL Metro Area</t>
  </si>
  <si>
    <t>San Diego-Carlsbad, CA Metro Area</t>
  </si>
  <si>
    <t>Seattle-Tacoma-Bellevue, WA Metro Area</t>
  </si>
  <si>
    <t>Portland-Vancouver-Hillsboro, OR-WA Metro Area</t>
  </si>
  <si>
    <t>Pittsburgh, PA Metro Area</t>
  </si>
  <si>
    <t>Atlanta-Sandy Springs-Roswell, GA Metro Area</t>
  </si>
  <si>
    <t>Baltimore-Columbia-Towson, MD Metro Area</t>
  </si>
  <si>
    <t>Phoenix-Mesa-Scottsdale, AZ Metro Area</t>
  </si>
  <si>
    <t>Dallas-Fort Worth-Arlington, TX Metro Area</t>
  </si>
  <si>
    <t>Minneapolis-St. Paul-Bloomington, MN-WI Metro Area</t>
  </si>
  <si>
    <t>Denver-Aurora-Lakewood, CO Metro Area</t>
  </si>
  <si>
    <t>Houston-The Woodlands-Sugar Land, TX Metro Area</t>
  </si>
  <si>
    <t>Akron, OH Metro Area</t>
  </si>
  <si>
    <t>Albuquerque, NM Metro Area</t>
  </si>
  <si>
    <t>Allentown-Bethlehem-Easton, PA-NJ Metro Area</t>
  </si>
  <si>
    <t>Ann Arbor, MI Metro Area</t>
  </si>
  <si>
    <t>Atlantic City-Hammonton, NJ Metro Area</t>
  </si>
  <si>
    <t>Austin-Round Rock, TX Metro Area</t>
  </si>
  <si>
    <t>Barnstable Town, MA Metro Area</t>
  </si>
  <si>
    <t>Birmingham-Hoover, AL Metro Area</t>
  </si>
  <si>
    <t>Boulder, CO Metro Area</t>
  </si>
  <si>
    <t>Bremerton-Silverdale, WA Metro Area</t>
  </si>
  <si>
    <t>Bridgeport-Stamford-Norwalk, CT Metro Area</t>
  </si>
  <si>
    <t>Champaign-Urbana, IL Metro Area</t>
  </si>
  <si>
    <t>Charlotte-Concord-Gastonia, NC-SC Metro Area</t>
  </si>
  <si>
    <t>Cincinnati, OH-KY-IN Metro Area</t>
  </si>
  <si>
    <t>Cleveland-Elyria, OH Metro Area</t>
  </si>
  <si>
    <t>Columbus, OH Metro Area</t>
  </si>
  <si>
    <t>Dayton, OH Metro Area</t>
  </si>
  <si>
    <t>Deltona-Daytona Beach-Ormond Beach, FL Metro Area</t>
  </si>
  <si>
    <t>Detroit-Warren-Dearborn, MI Metro Area</t>
  </si>
  <si>
    <t>Durham-Chapel Hill, NC Metro Area</t>
  </si>
  <si>
    <t>El Paso, TX Metro Area</t>
  </si>
  <si>
    <t>Fresno, CA Metro Area</t>
  </si>
  <si>
    <t>Grand Rapids-Wyoming, MI Metro Area</t>
  </si>
  <si>
    <t>Harrisburg-Carlisle, PA Metro Area</t>
  </si>
  <si>
    <t>Hartford-West Hartford-East Hartford, CT Metro Area</t>
  </si>
  <si>
    <t>Indianapolis-Carmel-Anderson, IN Metro Area</t>
  </si>
  <si>
    <t>Jacksonville, FL Metro Area</t>
  </si>
  <si>
    <t>Kansas City, MO-KS Metro Area</t>
  </si>
  <si>
    <t>Kennewick-Richland, WA Metro Area</t>
  </si>
  <si>
    <t>Lancaster, PA Metro Area</t>
  </si>
  <si>
    <t>Lansing-East Lansing, MI Metro Area</t>
  </si>
  <si>
    <t>Las Vegas-Henderson-Paradise, NV Metro Area</t>
  </si>
  <si>
    <t>Louisville-Jefferson County, KY-IN Metro Area</t>
  </si>
  <si>
    <t>Madison, WI Metro Area</t>
  </si>
  <si>
    <t>Memphis, TN-MS-AR Metro Area</t>
  </si>
  <si>
    <t>Milwaukee-Waukesha-West Allis, WI Metro Area</t>
  </si>
  <si>
    <t>Nashville-Davidson-Murfreesboro-Franklin, TN Metro Area</t>
  </si>
  <si>
    <t>New Haven-Milford, CT Metro Area</t>
  </si>
  <si>
    <t>New Orleans-Metairie, LA Metro Area</t>
  </si>
  <si>
    <t>North Port-Sarasota-Bradenton, FL Metro Area</t>
  </si>
  <si>
    <t>Ogden-Clearfield, UT Metro Area</t>
  </si>
  <si>
    <t>Oklahoma City, OK Metro Area</t>
  </si>
  <si>
    <t>Olympia-Tumwater, WA Metro Area</t>
  </si>
  <si>
    <t>Orlando-Kissimmee-Sanford, FL Metro Area</t>
  </si>
  <si>
    <t>Oxnard-Thousand Oaks-Ventura, CA Metro Area</t>
  </si>
  <si>
    <t>Portland-South Portland, ME Metro Area</t>
  </si>
  <si>
    <t>Providence-Warwick, RI-MA Metro Area</t>
  </si>
  <si>
    <t>Provo-Orem, UT Metro Area</t>
  </si>
  <si>
    <t>Raleigh, NC Metro Area</t>
  </si>
  <si>
    <t>Reno, NV Metro Area</t>
  </si>
  <si>
    <t>Richmond, VA Metro Area</t>
  </si>
  <si>
    <t>Riverside-San Bernardino-Ontario, CA Metro Area</t>
  </si>
  <si>
    <t>Sacramento-Roseville-Arden-Arcade, CA Metro Area</t>
  </si>
  <si>
    <t>St. Louis, MO-IL Metro Area</t>
  </si>
  <si>
    <t>Salinas, CA Metro Area</t>
  </si>
  <si>
    <t>Salt Lake City, UT Metro Area</t>
  </si>
  <si>
    <t>San Antonio-New Braunfels, TX Metro Area</t>
  </si>
  <si>
    <t>Santa Maria-Santa Barbara, CA Metro Area</t>
  </si>
  <si>
    <t>Santa Cruz-Watsonville, CA Metro Area</t>
  </si>
  <si>
    <t>Spokane-Spokane Valley, WA Metro Area</t>
  </si>
  <si>
    <t>Springfield, MA Metro Area</t>
  </si>
  <si>
    <t>Stockton-Lodi, CA Metro Area</t>
  </si>
  <si>
    <t>Tampa-St. Petersburg-Clearwater, FL Metro Area</t>
  </si>
  <si>
    <t>Trenton, NJ Metro Area</t>
  </si>
  <si>
    <t>Tucson, AZ Metro Area</t>
  </si>
  <si>
    <t>Urban Honolulu, HI Metro Area</t>
  </si>
  <si>
    <t>Virginia Beach-Norfolk-Newport News, VA-NC Metro Area</t>
  </si>
  <si>
    <t>Worcester, MA-CT Metro Area</t>
  </si>
  <si>
    <t>Abilene, TX Metro Area</t>
  </si>
  <si>
    <t>Altoona, PA Metro Area</t>
  </si>
  <si>
    <t>Amarillo, TX Metro Area</t>
  </si>
  <si>
    <t>Ames, IA Metro Area</t>
  </si>
  <si>
    <t>Asheville, NC Metro Area</t>
  </si>
  <si>
    <t>Athens-Clarke County, GA Metro Area</t>
  </si>
  <si>
    <t>Auburn-Opelika, AL Metro Area</t>
  </si>
  <si>
    <t>Augusta-Richmond County, GA-SC Metro Area</t>
  </si>
  <si>
    <t>Bangor, ME Metro Area</t>
  </si>
  <si>
    <t>Baton Rouge, LA Metro Area</t>
  </si>
  <si>
    <t>Beaumont-Port Arthur, TX Metro Area</t>
  </si>
  <si>
    <t>Bellingham, WA Metro Area</t>
  </si>
  <si>
    <t>Billings, MT Metro Area</t>
  </si>
  <si>
    <t>Blacksburg-Christiansburg-Radford, VA Metro Area</t>
  </si>
  <si>
    <t>Bloomington, IN Metro Area</t>
  </si>
  <si>
    <t>Bloomington, IL Metro Area</t>
  </si>
  <si>
    <t>Boise City, ID Metro Area</t>
  </si>
  <si>
    <t>Bowling Green, KY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</si>
  <si>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</si>
  <si>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</si>
  <si>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</si>
  <si>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</si>
  <si>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Carson City, NV Metro Area</t>
  </si>
  <si>
    <t>Cedar Rapids, IA Metro Area</t>
  </si>
  <si>
    <t>Charleston, WV Metro Area</t>
  </si>
  <si>
    <t>Charleston-North Charleston, SC Metro Area</t>
  </si>
  <si>
    <t>Charlottesville, VA Metro Area</t>
  </si>
  <si>
    <t>Chattanooga, TN-GA Metro Area</t>
  </si>
  <si>
    <t>Chico, CA Metro Area</t>
  </si>
  <si>
    <t>Clarksville, TN-KY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</si>
  <si>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</si>
  <si>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</si>
  <si>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</si>
  <si>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</si>
  <si>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</si>
  <si>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</si>
  <si>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Davenport-Moline-Rock Island, IA-IL Metro Area</t>
  </si>
  <si>
    <t>Des Moines-West Des Moines, IA Metro Area</t>
  </si>
  <si>
    <t>Dover, DE Metro Area</t>
  </si>
  <si>
    <t>El Centro, CA Metro Area</t>
  </si>
  <si>
    <t>Elkhart-Goshen, IN Metro Area</t>
  </si>
  <si>
    <t>Erie, PA Metro Area</t>
  </si>
  <si>
    <t>Fargo, ND-MN Metro Area</t>
  </si>
  <si>
    <t>Fayetteville, NC Metro Area</t>
  </si>
  <si>
    <t>Fayetteville-Springdale-Rogers, AR-MO Metro Area</t>
  </si>
  <si>
    <t>Flagstaff, AZ Metro Area</t>
  </si>
  <si>
    <t>Flint, MI Metro Area</t>
  </si>
  <si>
    <t>Fort Collins, CO Metro Area</t>
  </si>
  <si>
    <t>Fort Smith, AR-OK Metro Area</t>
  </si>
  <si>
    <t>Crestview-Fort Walton Beach-Destin, FL Metro Area</t>
  </si>
  <si>
    <t>Fort Wayne, IN Metro Area</t>
  </si>
  <si>
    <t>Gainesville, FL Metro Area</t>
  </si>
  <si>
    <t>Gainesville, GA Metro Area</t>
  </si>
  <si>
    <t>Grand Junction, CO Metro Area</t>
  </si>
  <si>
    <t>Greeley, CO Metro Area</t>
  </si>
  <si>
    <t>Green Bay, WI Metro Area</t>
  </si>
  <si>
    <t>Greensboro-High Point, NC Metro Area</t>
  </si>
  <si>
    <t>Greenville, NC Metro Area</t>
  </si>
  <si>
    <t>Greenville-Anderson-Mauldin, SC Metro Area</t>
  </si>
  <si>
    <t>Gulfport-Biloxi-Pascagoula, MS Metro Area</t>
  </si>
  <si>
    <t>Hagerstown-Martinsburg, MD-WV Metro Area</t>
  </si>
  <si>
    <t>Hanford-Corcoran, CA Metro Area</t>
  </si>
  <si>
    <t>Harrisonburg, VA Metro Area</t>
  </si>
  <si>
    <t>Hattiesburg, MS Metro Area</t>
  </si>
  <si>
    <t>Hinesville, GA Metro Area</t>
  </si>
  <si>
    <t>Huntington-Ashland, WV-KY-OH Metro Area</t>
  </si>
  <si>
    <t>Huntsville, AL Metro Area</t>
  </si>
  <si>
    <t>Iowa City, IA Metro Area</t>
  </si>
  <si>
    <t>Jackson, MS Metro Area</t>
  </si>
  <si>
    <t>Jacksonville, NC Metro Area</t>
  </si>
  <si>
    <t>Janesville-Beloit, WI Metro Area</t>
  </si>
  <si>
    <t>Johnson City, TN Metro Area</t>
  </si>
  <si>
    <t>Kalamazoo-Portage, MI Metro Area</t>
  </si>
  <si>
    <t>Killeen-Temple, TX Metro Area</t>
  </si>
  <si>
    <t>Kingsport-Bristol-Bristol, TN-VA Metro Area</t>
  </si>
  <si>
    <t>Knoxville, TN Metro Area</t>
  </si>
  <si>
    <t>Lafayette-West Lafayette, IN Metro Area</t>
  </si>
  <si>
    <t>Lafayette, LA Metro Area</t>
  </si>
  <si>
    <t>Lakeland-Winter Haven, FL Metro Area</t>
  </si>
  <si>
    <t>Las Cruces, NM Metro Area</t>
  </si>
  <si>
    <t>Lawrence, KS Metro Area</t>
  </si>
  <si>
    <t>Lebanon, PA Metro Area</t>
  </si>
  <si>
    <t>Lexington-Fayette, KY Metro Area</t>
  </si>
  <si>
    <t>Lincoln, NE Metro Area</t>
  </si>
  <si>
    <t>Little Rock-North Little Rock-Conway, AR Metro Area</t>
  </si>
  <si>
    <t>Lubbock, TX Metro Area</t>
  </si>
  <si>
    <t>Lynchburg, VA Metro Area</t>
  </si>
  <si>
    <t>Macon-Bibb County, GA Metro Area</t>
  </si>
  <si>
    <t>Manchester-Nashua, NH Metro Area</t>
  </si>
  <si>
    <t>Manhattan, KS Metro Area</t>
  </si>
  <si>
    <t>Merced, CA Metro Area</t>
  </si>
  <si>
    <t>Michigan City-La Porte, IN Metro Area</t>
  </si>
  <si>
    <t>Midland, TX Metro Area</t>
  </si>
  <si>
    <t>Missoula, MT Metro Area</t>
  </si>
  <si>
    <t>Mobile, AL Metro Area</t>
  </si>
  <si>
    <t>Modesto, CA Metro Area</t>
  </si>
  <si>
    <t>Montgomery, AL Metro Area</t>
  </si>
  <si>
    <t>Morgantown, WV Metro Area</t>
  </si>
  <si>
    <t>Muncie, IN Metro Area</t>
  </si>
  <si>
    <t>Myrtle Beach-Conway-North Myrtle Beach, SC-NC Metro Area</t>
  </si>
  <si>
    <t>Napa, CA Metro Area</t>
  </si>
  <si>
    <t>Naples-Immokalee-Marco Island, FL Metro Area</t>
  </si>
  <si>
    <t>Norwich-New London, CT Metro Area</t>
  </si>
  <si>
    <t>Ocala, FL Metro Area</t>
  </si>
  <si>
    <t>Ocean City, NJ Metro Area</t>
  </si>
  <si>
    <t>Odessa, TX Metro Area</t>
  </si>
  <si>
    <t>Omaha-Council Bluffs, NE-IA Metro Area</t>
  </si>
  <si>
    <t>Oshkosh-Neenah, WI Metro Area</t>
  </si>
  <si>
    <t>Palm Bay-Melbourne-Titusville, FL Metro Area</t>
  </si>
  <si>
    <t>Pensacola-Ferry Pass-Brent, FL Metro Area</t>
  </si>
  <si>
    <t>Peoria, IL Metro Area</t>
  </si>
  <si>
    <t>Port St. Lucie, FL Metro Area</t>
  </si>
  <si>
    <t>Pueblo, CO Metro Area</t>
  </si>
  <si>
    <t>Punta Gorda, FL Metro Area</t>
  </si>
  <si>
    <t>Racine, WI Metro Area</t>
  </si>
  <si>
    <t>Reading, PA Metro Area</t>
  </si>
  <si>
    <t>Redding, CA Metro Area</t>
  </si>
  <si>
    <t>Roanoke, VA Metro Area</t>
  </si>
  <si>
    <t>Rockford, IL Metro Area</t>
  </si>
  <si>
    <t>St. George, UT Metro Area</t>
  </si>
  <si>
    <t>Salisbury, MD-DE Metro Area</t>
  </si>
  <si>
    <t>San Luis Obispo-Paso Robles-Arroyo Grande, CA Metro Area</t>
  </si>
  <si>
    <t>Santa Fe, NM Metro Area</t>
  </si>
  <si>
    <t>Santa Rosa, CA Metro Area</t>
  </si>
  <si>
    <t>Savannah, GA Metro Area</t>
  </si>
  <si>
    <t>Scranton-Wilkes-Barre-Hazleton, PA Metro Area</t>
  </si>
  <si>
    <t>Sebastian-Vero Beach, FL Metro Area</t>
  </si>
  <si>
    <t>South Bend-Mishawaka, IN-MI Metro Area</t>
  </si>
  <si>
    <t>Spartanburg, SC Metro Area</t>
  </si>
  <si>
    <t>Springfield, IL Metro Area</t>
  </si>
  <si>
    <t>Springfield, MO Metro Area</t>
  </si>
  <si>
    <t>State College, PA Metro Area</t>
  </si>
  <si>
    <t>Tallahassee, FL Metro Area</t>
  </si>
  <si>
    <t>Toledo, OH Metro Area</t>
  </si>
  <si>
    <t>Topeka, KS Metro Area</t>
  </si>
  <si>
    <t>Tulsa, OK Metro Area</t>
  </si>
  <si>
    <t>Tuscaloosa, AL Metro Area</t>
  </si>
  <si>
    <t>Tyler, TX Metro Area</t>
  </si>
  <si>
    <t>Vallejo-Fairfield, CA Metro Area</t>
  </si>
  <si>
    <t>Vineland-Bridgeton, NJ Metro Area</t>
  </si>
  <si>
    <t>Visalia-Porterville, CA Metro Area</t>
  </si>
  <si>
    <t>Waco, TX Metro Area</t>
  </si>
  <si>
    <t>Warner Robins, GA Metro Area</t>
  </si>
  <si>
    <t>Wichita, KS Metro Area</t>
  </si>
  <si>
    <t>Williamsport, PA Metro Area</t>
  </si>
  <si>
    <t>Wilmington, NC Metro Area</t>
  </si>
  <si>
    <t>Winchester, VA-WV Metro Area</t>
  </si>
  <si>
    <t>Winston-Salem, NC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</si>
  <si>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</si>
  <si>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</si>
  <si>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</si>
  <si>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</si>
  <si>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</si>
  <si>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>Appleton, WI Metro Area</t>
  </si>
  <si>
    <t>Bakersfield, CA Metro Area</t>
  </si>
  <si>
    <t>Brunswick, GA Metro Area</t>
  </si>
  <si>
    <t>California-Lexington Park, MD Metro Area</t>
  </si>
  <si>
    <t>Daphne-Fairhope-Foley, AL Metro Area</t>
  </si>
  <si>
    <t>East Stroudsburg, PA Metro Area</t>
  </si>
  <si>
    <t>Hilton Head Island-Bluffton-Beaufort, SC Metro Area</t>
  </si>
  <si>
    <t>Kahului-Wailuku-Lahaina, HI Metro Area</t>
  </si>
  <si>
    <t>Lake Havasu City-Kingman, AZ Metro Area</t>
  </si>
  <si>
    <t>New Bern, NC Metro Area</t>
  </si>
  <si>
    <t>Prescott, AZ Metro Area</t>
  </si>
  <si>
    <t>TOT_POP_CLUSTER_2</t>
  </si>
  <si>
    <t>TOTAL_YEARLY_POPULATION_2</t>
  </si>
  <si>
    <t>POP_SHARE_2</t>
  </si>
  <si>
    <t>TNC_TRIPS_PER_CAPITA_2</t>
  </si>
  <si>
    <t>TOTAL_TNC_TRIPS_PER_CLUSTER</t>
  </si>
  <si>
    <t>TNC_TRIPS_SCALED</t>
  </si>
  <si>
    <t>TNC</t>
  </si>
  <si>
    <t>Totals</t>
  </si>
  <si>
    <t>Scaling</t>
  </si>
  <si>
    <t>Scale_2</t>
  </si>
  <si>
    <t>TNC_TRIPS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</si>
</sst>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/>
    <xf numFmtId="168" fontId="0" fillId="0" borderId="0" xfId="0" applyNumberFormat="1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"/>
  <sheetViews>
    <sheetView tabSelected="1" workbookViewId="0">
      <pane ySplit="1" topLeftCell="A103" activePane="bottomLeft" state="frozen"/>
      <selection pane="bottomLeft" sqref="A1:O128"/>
    </sheetView>
  </sheetViews>
  <sheetFormatPr baseColWidth="10" defaultRowHeight="16" x14ac:dyDescent="0.2"/>
  <cols>
    <col min="8" max="8" width="12.5" customWidth="1"/>
    <col min="9" max="10" width="16.6640625" customWidth="1"/>
    <col min="15" max="15" width="12.1640625" bestFit="1" customWidth="1"/>
  </cols>
  <sheetData>
    <row r="1" spans="1:15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282</v>
      </c>
      <c r="K1" t="s">
        <v>281</v>
      </c>
      <c r="M1" t="s">
        <v>286</v>
      </c>
      <c r="N1" t="s">
        <v>287</v>
      </c>
      <c r="O1" t="s">
        <v>12</v>
      </c>
    </row>
    <row r="2" spans="1:15" x14ac:dyDescent="0.2">
      <c r="A2">
        <v>1</v>
      </c>
      <c r="B2">
        <v>2012</v>
      </c>
      <c r="C2" t="s">
        <v>8</v>
      </c>
      <c r="D2">
        <v>0.11</v>
      </c>
      <c r="E2">
        <v>19160024</v>
      </c>
      <c r="F2">
        <v>21.5</v>
      </c>
      <c r="G2">
        <v>47135322</v>
      </c>
      <c r="H2">
        <v>0.40648972335438799</v>
      </c>
      <c r="I2">
        <f>F2*H7/H2</f>
        <v>4.2420354294378928</v>
      </c>
      <c r="J2">
        <f>I2*E2/E7</f>
        <v>3.9997045716375781</v>
      </c>
      <c r="K2">
        <f>I2*E2/1000000</f>
        <v>81.277500636880333</v>
      </c>
      <c r="L2">
        <f t="shared" ref="L2:L10" si="0">J2*E2/1000000</f>
        <v>76.634435585485718</v>
      </c>
      <c r="M2">
        <v>0.25636593740678099</v>
      </c>
      <c r="N2" s="4">
        <f>M2*L2</f>
        <v>19.646458916512621</v>
      </c>
      <c r="O2" s="4">
        <f>N2*1000000/E2</f>
        <v>1.0253880118580552</v>
      </c>
    </row>
    <row r="3" spans="1:15" x14ac:dyDescent="0.2">
      <c r="A3">
        <v>1</v>
      </c>
      <c r="B3">
        <v>2013</v>
      </c>
      <c r="C3" t="s">
        <v>8</v>
      </c>
      <c r="D3">
        <v>0.11</v>
      </c>
      <c r="E3">
        <v>19949502</v>
      </c>
      <c r="F3">
        <v>21.5</v>
      </c>
      <c r="G3">
        <v>95436888</v>
      </c>
      <c r="H3">
        <v>0.20903345046204699</v>
      </c>
      <c r="I3">
        <f>F3*H7/H3</f>
        <v>8.2491285694238723</v>
      </c>
      <c r="J3">
        <f>I3*E3/E7</f>
        <v>8.0983716889950355</v>
      </c>
      <c r="K3">
        <f t="shared" ref="K3:K66" si="1">I3*E3/1000000</f>
        <v>164.56600689397868</v>
      </c>
      <c r="L3">
        <f t="shared" si="0"/>
        <v>161.55848220634985</v>
      </c>
      <c r="M3">
        <v>0.31613614799011924</v>
      </c>
      <c r="N3" s="4">
        <f t="shared" ref="N3:N66" si="2">M3*L3</f>
        <v>51.074476239845666</v>
      </c>
      <c r="O3" s="4">
        <f t="shared" ref="O3:O66" si="3">N3*1000000/E3</f>
        <v>2.5601880307511267</v>
      </c>
    </row>
    <row r="4" spans="1:15" x14ac:dyDescent="0.2">
      <c r="A4">
        <v>1</v>
      </c>
      <c r="B4">
        <v>2014</v>
      </c>
      <c r="C4" t="s">
        <v>8</v>
      </c>
      <c r="D4">
        <v>0.11</v>
      </c>
      <c r="E4">
        <v>20092883</v>
      </c>
      <c r="F4">
        <v>21.5</v>
      </c>
      <c r="G4">
        <v>119360751</v>
      </c>
      <c r="H4">
        <v>0.168337437823259</v>
      </c>
      <c r="I4">
        <f>F4*H7/H4</f>
        <v>10.243376817830304</v>
      </c>
      <c r="J4">
        <f>I4*E4/E7</f>
        <v>10.128449773797971</v>
      </c>
      <c r="K4">
        <f t="shared" si="1"/>
        <v>205.81897192557662</v>
      </c>
      <c r="L4">
        <f t="shared" si="0"/>
        <v>203.5097562762991</v>
      </c>
      <c r="M4">
        <v>0.5145680072568054</v>
      </c>
      <c r="N4" s="4">
        <f t="shared" si="2"/>
        <v>104.71960974441338</v>
      </c>
      <c r="O4" s="4">
        <f t="shared" si="3"/>
        <v>5.2117762167038633</v>
      </c>
    </row>
    <row r="5" spans="1:15" x14ac:dyDescent="0.2">
      <c r="A5">
        <v>1</v>
      </c>
      <c r="B5">
        <v>2015</v>
      </c>
      <c r="C5" t="s">
        <v>8</v>
      </c>
      <c r="D5">
        <v>0.11</v>
      </c>
      <c r="E5">
        <v>20182305</v>
      </c>
      <c r="F5">
        <v>21.5</v>
      </c>
      <c r="G5">
        <v>213074972</v>
      </c>
      <c r="H5">
        <v>9.4719266230855095E-2</v>
      </c>
      <c r="I5">
        <f>F5*H7/H5</f>
        <v>18.204784272389254</v>
      </c>
      <c r="J5">
        <f>I5*E5/E7</f>
        <v>18.08064320871615</v>
      </c>
      <c r="K5">
        <f t="shared" si="1"/>
        <v>367.414508644563</v>
      </c>
      <c r="L5">
        <f t="shared" si="0"/>
        <v>364.90905583448802</v>
      </c>
      <c r="M5">
        <v>0.37154414362716731</v>
      </c>
      <c r="N5" s="4">
        <f t="shared" si="2"/>
        <v>135.57982265182304</v>
      </c>
      <c r="O5" s="4">
        <f t="shared" si="3"/>
        <v>6.7177570972108018</v>
      </c>
    </row>
    <row r="6" spans="1:15" x14ac:dyDescent="0.2">
      <c r="A6">
        <v>1</v>
      </c>
      <c r="B6">
        <v>2016</v>
      </c>
      <c r="C6" t="s">
        <v>8</v>
      </c>
      <c r="D6">
        <v>0.11</v>
      </c>
      <c r="E6">
        <v>20153634</v>
      </c>
      <c r="F6">
        <v>21.5</v>
      </c>
      <c r="G6">
        <v>240308609</v>
      </c>
      <c r="H6">
        <v>8.3865634626514696E-2</v>
      </c>
      <c r="I6">
        <f>F6*H7/H6</f>
        <v>20.56079126868681</v>
      </c>
      <c r="J6">
        <f>I6*E6/E7</f>
        <v>20.391574751969831</v>
      </c>
      <c r="K6">
        <f t="shared" si="1"/>
        <v>414.37466197950965</v>
      </c>
      <c r="L6">
        <f t="shared" si="0"/>
        <v>410.96433423484075</v>
      </c>
      <c r="M6">
        <v>0.56171843679844902</v>
      </c>
      <c r="N6" s="4">
        <f t="shared" si="2"/>
        <v>230.84624340631007</v>
      </c>
      <c r="O6" s="4">
        <f t="shared" si="3"/>
        <v>11.454323493535213</v>
      </c>
    </row>
    <row r="7" spans="1:15" x14ac:dyDescent="0.2">
      <c r="A7">
        <v>1</v>
      </c>
      <c r="B7">
        <v>2017</v>
      </c>
      <c r="C7" t="s">
        <v>8</v>
      </c>
      <c r="D7">
        <v>0.11</v>
      </c>
      <c r="E7">
        <v>20320876</v>
      </c>
      <c r="F7">
        <v>21.5</v>
      </c>
      <c r="G7">
        <v>253371069</v>
      </c>
      <c r="H7">
        <v>8.0202037589382394E-2</v>
      </c>
      <c r="I7">
        <f>F7*H7/H7</f>
        <v>21.5</v>
      </c>
      <c r="J7">
        <f>I7*E7/E7</f>
        <v>21.5</v>
      </c>
      <c r="K7">
        <f t="shared" si="1"/>
        <v>436.89883400000002</v>
      </c>
      <c r="L7">
        <f t="shared" si="0"/>
        <v>436.89883400000002</v>
      </c>
      <c r="M7">
        <v>0.8200353086325376</v>
      </c>
      <c r="N7" s="4">
        <f t="shared" si="2"/>
        <v>358.27247018038582</v>
      </c>
      <c r="O7" s="4">
        <f t="shared" si="3"/>
        <v>17.630759135599558</v>
      </c>
    </row>
    <row r="8" spans="1:15" x14ac:dyDescent="0.2">
      <c r="A8">
        <v>1</v>
      </c>
      <c r="B8">
        <v>2018</v>
      </c>
      <c r="E8">
        <v>20439139.75</v>
      </c>
      <c r="F8">
        <v>21.5</v>
      </c>
      <c r="G8">
        <f>SUM($E$107:$E$128)</f>
        <v>549604549</v>
      </c>
      <c r="H8">
        <f>E8/G8</f>
        <v>3.7188811095520975E-2</v>
      </c>
      <c r="I8">
        <f>F8*H7/H8</f>
        <v>46.367274386445814</v>
      </c>
      <c r="J8">
        <f>I8*E8/E7</f>
        <v>46.637123370624451</v>
      </c>
      <c r="K8">
        <f t="shared" si="1"/>
        <v>947.70720101116149</v>
      </c>
      <c r="L8">
        <f t="shared" si="0"/>
        <v>953.22268211018422</v>
      </c>
      <c r="M8">
        <v>0.61403264794021151</v>
      </c>
      <c r="N8" s="4">
        <f t="shared" si="2"/>
        <v>585.30984757278691</v>
      </c>
      <c r="O8" s="4">
        <f t="shared" si="3"/>
        <v>28.636716355578855</v>
      </c>
    </row>
    <row r="9" spans="1:15" x14ac:dyDescent="0.2">
      <c r="A9">
        <v>2</v>
      </c>
      <c r="B9">
        <v>2011</v>
      </c>
      <c r="C9" t="s">
        <v>11</v>
      </c>
      <c r="D9">
        <v>0.57999999999999996</v>
      </c>
      <c r="E9">
        <v>4391037</v>
      </c>
      <c r="F9">
        <v>22.8</v>
      </c>
      <c r="G9">
        <v>4391037</v>
      </c>
      <c r="H9">
        <v>1</v>
      </c>
      <c r="K9">
        <f t="shared" si="1"/>
        <v>0</v>
      </c>
      <c r="L9">
        <f t="shared" si="0"/>
        <v>0</v>
      </c>
      <c r="N9" s="4">
        <f t="shared" si="2"/>
        <v>0</v>
      </c>
      <c r="O9" s="4">
        <f t="shared" si="3"/>
        <v>0</v>
      </c>
    </row>
    <row r="10" spans="1:15" x14ac:dyDescent="0.2">
      <c r="A10">
        <v>2</v>
      </c>
      <c r="B10">
        <v>2012</v>
      </c>
      <c r="C10" t="s">
        <v>11</v>
      </c>
      <c r="D10">
        <v>0.57999999999999996</v>
      </c>
      <c r="E10">
        <v>4455560</v>
      </c>
      <c r="F10">
        <v>22.8</v>
      </c>
      <c r="G10">
        <v>47135322</v>
      </c>
      <c r="H10">
        <v>9.4526987637848295E-2</v>
      </c>
      <c r="I10">
        <f>F10*H15/H10</f>
        <v>4.5002890146590229</v>
      </c>
      <c r="J10">
        <f>I10*E10/E15</f>
        <v>4.2415471736435721</v>
      </c>
      <c r="K10">
        <f t="shared" si="1"/>
        <v>20.051307722154156</v>
      </c>
      <c r="L10">
        <f t="shared" si="0"/>
        <v>18.898467924999352</v>
      </c>
      <c r="M10">
        <v>0.25636593740678099</v>
      </c>
      <c r="N10" s="4">
        <f t="shared" si="2"/>
        <v>4.8449234451444418</v>
      </c>
      <c r="O10" s="4">
        <f t="shared" si="3"/>
        <v>1.0873882172262166</v>
      </c>
    </row>
    <row r="11" spans="1:15" x14ac:dyDescent="0.2">
      <c r="A11">
        <v>2</v>
      </c>
      <c r="B11">
        <v>2013</v>
      </c>
      <c r="C11" t="s">
        <v>11</v>
      </c>
      <c r="D11">
        <v>0.57999999999999996</v>
      </c>
      <c r="E11">
        <v>4516276</v>
      </c>
      <c r="F11">
        <v>22.8</v>
      </c>
      <c r="G11">
        <v>95436888</v>
      </c>
      <c r="H11">
        <v>4.7322121400270298E-2</v>
      </c>
      <c r="I11">
        <f>F11*H15/H11</f>
        <v>8.9894271741796459</v>
      </c>
      <c r="J11">
        <f>I11*E11/E15</f>
        <v>8.588040674841217</v>
      </c>
      <c r="K11">
        <f t="shared" si="1"/>
        <v>40.598734200495358</v>
      </c>
      <c r="L11">
        <f t="shared" ref="L6:L69" si="4">J11*E11/1000000</f>
        <v>38.785961986809191</v>
      </c>
      <c r="M11">
        <v>0.31613614799011924</v>
      </c>
      <c r="N11" s="4">
        <f t="shared" si="2"/>
        <v>12.26164461860105</v>
      </c>
      <c r="O11" s="4">
        <f t="shared" si="3"/>
        <v>2.7149900977267665</v>
      </c>
    </row>
    <row r="12" spans="1:15" x14ac:dyDescent="0.2">
      <c r="A12">
        <v>2</v>
      </c>
      <c r="B12">
        <v>2014</v>
      </c>
      <c r="C12" t="s">
        <v>11</v>
      </c>
      <c r="D12">
        <v>0.57999999999999996</v>
      </c>
      <c r="E12">
        <v>4594060</v>
      </c>
      <c r="F12">
        <v>22.8</v>
      </c>
      <c r="G12">
        <v>119360751</v>
      </c>
      <c r="H12">
        <v>3.84888664113716E-2</v>
      </c>
      <c r="I12">
        <f>F12*H15/H12</f>
        <v>11.05251475865065</v>
      </c>
      <c r="J12">
        <f>I12*E12/E15</f>
        <v>10.74086766709741</v>
      </c>
      <c r="K12">
        <f t="shared" si="1"/>
        <v>50.77591595212661</v>
      </c>
      <c r="L12">
        <f t="shared" si="4"/>
        <v>49.344190514705524</v>
      </c>
      <c r="M12">
        <v>0.5145680072568054</v>
      </c>
      <c r="N12" s="4">
        <f t="shared" si="2"/>
        <v>25.390941782852181</v>
      </c>
      <c r="O12" s="4">
        <f t="shared" si="3"/>
        <v>5.5269068716673662</v>
      </c>
    </row>
    <row r="13" spans="1:15" x14ac:dyDescent="0.2">
      <c r="A13">
        <v>2</v>
      </c>
      <c r="B13">
        <v>2015</v>
      </c>
      <c r="C13" t="s">
        <v>11</v>
      </c>
      <c r="D13">
        <v>0.57999999999999996</v>
      </c>
      <c r="E13">
        <v>4656132</v>
      </c>
      <c r="F13">
        <v>22.8</v>
      </c>
      <c r="G13">
        <v>213074972</v>
      </c>
      <c r="H13">
        <v>2.1852083124994998E-2</v>
      </c>
      <c r="I13">
        <f>F13*H15/H13</f>
        <v>19.467195032259209</v>
      </c>
      <c r="J13">
        <f>I13*E13/E15</f>
        <v>19.173891402731616</v>
      </c>
      <c r="K13">
        <f t="shared" si="1"/>
        <v>90.641829739943134</v>
      </c>
      <c r="L13">
        <f t="shared" si="4"/>
        <v>89.276169324783567</v>
      </c>
      <c r="M13">
        <v>0.37154414362716731</v>
      </c>
      <c r="N13" s="4">
        <f t="shared" si="2"/>
        <v>33.170037878090696</v>
      </c>
      <c r="O13" s="4">
        <f t="shared" si="3"/>
        <v>7.1239470612282245</v>
      </c>
    </row>
    <row r="14" spans="1:15" x14ac:dyDescent="0.2">
      <c r="A14">
        <v>2</v>
      </c>
      <c r="B14">
        <v>2016</v>
      </c>
      <c r="C14" t="s">
        <v>11</v>
      </c>
      <c r="D14">
        <v>0.57999999999999996</v>
      </c>
      <c r="E14">
        <v>4679166</v>
      </c>
      <c r="F14">
        <v>22.8</v>
      </c>
      <c r="G14">
        <v>240308609</v>
      </c>
      <c r="H14">
        <v>1.94714871825503E-2</v>
      </c>
      <c r="I14">
        <f>F14*H15/H14</f>
        <v>21.847266213781872</v>
      </c>
      <c r="J14">
        <f>I14*E14/E15</f>
        <v>21.624553690461049</v>
      </c>
      <c r="K14">
        <f t="shared" si="1"/>
        <v>102.22698526047687</v>
      </c>
      <c r="L14">
        <f t="shared" si="4"/>
        <v>101.18487639357987</v>
      </c>
      <c r="M14">
        <v>0.56171843679844902</v>
      </c>
      <c r="N14" s="4">
        <f t="shared" si="2"/>
        <v>56.837410595445974</v>
      </c>
      <c r="O14" s="4">
        <f t="shared" si="3"/>
        <v>12.146910495469914</v>
      </c>
    </row>
    <row r="15" spans="1:15" x14ac:dyDescent="0.2">
      <c r="A15">
        <v>2</v>
      </c>
      <c r="B15">
        <v>2017</v>
      </c>
      <c r="C15" t="s">
        <v>11</v>
      </c>
      <c r="D15">
        <v>0.57999999999999996</v>
      </c>
      <c r="E15">
        <v>4727357</v>
      </c>
      <c r="F15">
        <v>22.8</v>
      </c>
      <c r="G15">
        <v>253371069</v>
      </c>
      <c r="H15">
        <v>1.8657840528746399E-2</v>
      </c>
      <c r="I15">
        <f>F15*H15/H15</f>
        <v>22.8</v>
      </c>
      <c r="J15">
        <f>I15*E15/E15</f>
        <v>22.8</v>
      </c>
      <c r="K15">
        <f t="shared" si="1"/>
        <v>107.7837396</v>
      </c>
      <c r="L15">
        <f t="shared" si="4"/>
        <v>107.7837396</v>
      </c>
      <c r="M15">
        <v>0.8200353086325376</v>
      </c>
      <c r="N15" s="4">
        <f t="shared" si="2"/>
        <v>88.386472168455072</v>
      </c>
      <c r="O15" s="4">
        <f t="shared" si="3"/>
        <v>18.696805036821857</v>
      </c>
    </row>
    <row r="16" spans="1:15" x14ac:dyDescent="0.2">
      <c r="A16">
        <v>2</v>
      </c>
      <c r="B16">
        <v>2018</v>
      </c>
      <c r="E16">
        <v>4769258.75</v>
      </c>
      <c r="F16">
        <v>22.8</v>
      </c>
      <c r="G16">
        <f>SUM($E$107:$E$128)</f>
        <v>549604549</v>
      </c>
      <c r="H16">
        <f>E16/G16</f>
        <v>8.6776187691270362E-3</v>
      </c>
      <c r="I16">
        <f>F16*H15/H16</f>
        <v>49.022522811083668</v>
      </c>
      <c r="J16">
        <f>I16*E16/E15</f>
        <v>49.457042458150589</v>
      </c>
      <c r="K16">
        <f t="shared" si="1"/>
        <v>233.8010958638354</v>
      </c>
      <c r="L16">
        <f t="shared" si="4"/>
        <v>235.87343249265621</v>
      </c>
      <c r="M16">
        <v>0.61403264794021151</v>
      </c>
      <c r="N16" s="4">
        <f t="shared" si="2"/>
        <v>144.83398833221241</v>
      </c>
      <c r="O16" s="4">
        <f t="shared" si="3"/>
        <v>30.368238739869675</v>
      </c>
    </row>
    <row r="17" spans="1:15" x14ac:dyDescent="0.2">
      <c r="A17">
        <v>3</v>
      </c>
      <c r="B17">
        <v>2012</v>
      </c>
      <c r="C17" t="s">
        <v>11</v>
      </c>
      <c r="D17">
        <v>0.57999999999999996</v>
      </c>
      <c r="E17">
        <v>5804333</v>
      </c>
      <c r="F17">
        <v>18.3</v>
      </c>
      <c r="G17">
        <v>47135322</v>
      </c>
      <c r="H17">
        <v>0.123141897704655</v>
      </c>
      <c r="I17">
        <f>F17*H22/H17</f>
        <v>3.646270069459026</v>
      </c>
      <c r="J17">
        <f>I17*E17/E22</f>
        <v>3.404399705161302</v>
      </c>
      <c r="K17">
        <f t="shared" si="1"/>
        <v>21.164165691073318</v>
      </c>
      <c r="L17">
        <f t="shared" si="4"/>
        <v>19.760269553858016</v>
      </c>
      <c r="M17">
        <v>0.25636593740678099</v>
      </c>
      <c r="N17" s="4">
        <f t="shared" si="2"/>
        <v>5.0658600275854839</v>
      </c>
      <c r="O17" s="4">
        <f t="shared" si="3"/>
        <v>0.87277212172104601</v>
      </c>
    </row>
    <row r="18" spans="1:15" x14ac:dyDescent="0.2">
      <c r="A18">
        <v>3</v>
      </c>
      <c r="B18">
        <v>2013</v>
      </c>
      <c r="C18" t="s">
        <v>11</v>
      </c>
      <c r="D18">
        <v>0.57999999999999996</v>
      </c>
      <c r="E18">
        <v>5950214</v>
      </c>
      <c r="F18">
        <v>18.3</v>
      </c>
      <c r="G18">
        <v>95436888</v>
      </c>
      <c r="H18">
        <v>6.2347108384338698E-2</v>
      </c>
      <c r="I18">
        <f>F18*H22/H18</f>
        <v>7.2017552623123349</v>
      </c>
      <c r="J18">
        <f>I18*E18/E22</f>
        <v>6.8930326469120367</v>
      </c>
      <c r="K18">
        <f t="shared" si="1"/>
        <v>42.851984986384522</v>
      </c>
      <c r="L18">
        <f t="shared" si="4"/>
        <v>41.015019358113058</v>
      </c>
      <c r="M18">
        <v>0.31613614799011924</v>
      </c>
      <c r="N18" s="4">
        <f t="shared" si="2"/>
        <v>12.966330229614035</v>
      </c>
      <c r="O18" s="4">
        <f t="shared" si="3"/>
        <v>2.1791367889649074</v>
      </c>
    </row>
    <row r="19" spans="1:15" x14ac:dyDescent="0.2">
      <c r="A19">
        <v>3</v>
      </c>
      <c r="B19">
        <v>2014</v>
      </c>
      <c r="C19" t="s">
        <v>11</v>
      </c>
      <c r="D19">
        <v>0.57999999999999996</v>
      </c>
      <c r="E19">
        <v>6032744</v>
      </c>
      <c r="F19">
        <v>18.3</v>
      </c>
      <c r="G19">
        <v>119360751</v>
      </c>
      <c r="H19">
        <v>5.0542108268068701E-2</v>
      </c>
      <c r="I19">
        <f>F19*H22/H19</f>
        <v>8.8838521241612245</v>
      </c>
      <c r="J19">
        <f>I19*E19/E22</f>
        <v>8.6209595749071273</v>
      </c>
      <c r="K19">
        <f t="shared" si="1"/>
        <v>53.59400559892088</v>
      </c>
      <c r="L19">
        <f t="shared" si="4"/>
        <v>52.008042149763526</v>
      </c>
      <c r="M19">
        <v>0.5145680072568054</v>
      </c>
      <c r="N19" s="4">
        <f t="shared" si="2"/>
        <v>26.76167461033176</v>
      </c>
      <c r="O19" s="4">
        <f t="shared" si="3"/>
        <v>4.436069989101437</v>
      </c>
    </row>
    <row r="20" spans="1:15" x14ac:dyDescent="0.2">
      <c r="A20">
        <v>3</v>
      </c>
      <c r="B20">
        <v>2015</v>
      </c>
      <c r="C20" t="s">
        <v>11</v>
      </c>
      <c r="D20">
        <v>0.57999999999999996</v>
      </c>
      <c r="E20">
        <v>6098283</v>
      </c>
      <c r="F20">
        <v>18.3</v>
      </c>
      <c r="G20">
        <v>213074972</v>
      </c>
      <c r="H20">
        <v>2.8620362789487999E-2</v>
      </c>
      <c r="I20">
        <f>F20*H22/H20</f>
        <v>15.68843201602551</v>
      </c>
      <c r="J20">
        <f>I20*E20/E22</f>
        <v>15.389570731139798</v>
      </c>
      <c r="K20">
        <f t="shared" si="1"/>
        <v>95.672498259984096</v>
      </c>
      <c r="L20">
        <f t="shared" si="4"/>
        <v>93.849957567007408</v>
      </c>
      <c r="M20">
        <v>0.37154414362716731</v>
      </c>
      <c r="N20" s="4">
        <f t="shared" si="2"/>
        <v>34.869402113679755</v>
      </c>
      <c r="O20" s="4">
        <f t="shared" si="3"/>
        <v>5.7179048780910549</v>
      </c>
    </row>
    <row r="21" spans="1:15" x14ac:dyDescent="0.2">
      <c r="A21">
        <v>3</v>
      </c>
      <c r="B21">
        <v>2016</v>
      </c>
      <c r="C21" t="s">
        <v>11</v>
      </c>
      <c r="D21">
        <v>0.57999999999999996</v>
      </c>
      <c r="E21">
        <v>6133552</v>
      </c>
      <c r="F21">
        <v>18.3</v>
      </c>
      <c r="G21">
        <v>240308609</v>
      </c>
      <c r="H21">
        <v>2.5523646554002501E-2</v>
      </c>
      <c r="I21">
        <f>F21*H22/H21</f>
        <v>17.591867797842436</v>
      </c>
      <c r="J21">
        <f>I21*E21/E22</f>
        <v>17.356549672606903</v>
      </c>
      <c r="K21">
        <f t="shared" si="1"/>
        <v>107.90063591519207</v>
      </c>
      <c r="L21">
        <f t="shared" si="4"/>
        <v>106.45729995751742</v>
      </c>
      <c r="M21">
        <v>0.56171843679844902</v>
      </c>
      <c r="N21" s="4">
        <f t="shared" si="2"/>
        <v>59.79902811792028</v>
      </c>
      <c r="O21" s="4">
        <f t="shared" si="3"/>
        <v>9.7494939503113827</v>
      </c>
    </row>
    <row r="22" spans="1:15" x14ac:dyDescent="0.2">
      <c r="A22">
        <v>3</v>
      </c>
      <c r="B22">
        <v>2017</v>
      </c>
      <c r="C22" t="s">
        <v>11</v>
      </c>
      <c r="D22">
        <v>0.57999999999999996</v>
      </c>
      <c r="E22">
        <v>6216710</v>
      </c>
      <c r="F22">
        <v>18.3</v>
      </c>
      <c r="G22">
        <v>253371069</v>
      </c>
      <c r="H22">
        <v>2.4535989939719598E-2</v>
      </c>
      <c r="I22">
        <f>F22*H22/H22</f>
        <v>18.3</v>
      </c>
      <c r="J22">
        <f>I22*E22/E22</f>
        <v>18.3</v>
      </c>
      <c r="K22">
        <f t="shared" si="1"/>
        <v>113.765793</v>
      </c>
      <c r="L22">
        <f t="shared" si="4"/>
        <v>113.765793</v>
      </c>
      <c r="M22">
        <v>0.8200353086325376</v>
      </c>
      <c r="N22" s="4">
        <f t="shared" si="2"/>
        <v>93.291967174580392</v>
      </c>
      <c r="O22" s="4">
        <f t="shared" si="3"/>
        <v>15.00664614797544</v>
      </c>
    </row>
    <row r="23" spans="1:15" x14ac:dyDescent="0.2">
      <c r="A23">
        <v>3</v>
      </c>
      <c r="B23">
        <v>2018</v>
      </c>
      <c r="E23">
        <v>6287895.75</v>
      </c>
      <c r="F23">
        <v>18.3</v>
      </c>
      <c r="G23">
        <f>SUM($E$107:$E$128)</f>
        <v>549604549</v>
      </c>
      <c r="H23">
        <f>E23/G23</f>
        <v>1.1440763657143601E-2</v>
      </c>
      <c r="I23">
        <f>F23*H22/H23</f>
        <v>39.246385062461123</v>
      </c>
      <c r="J23">
        <f>I23*E23/E22</f>
        <v>39.695784078252451</v>
      </c>
      <c r="K23">
        <f t="shared" si="1"/>
        <v>246.77717783711279</v>
      </c>
      <c r="L23">
        <f t="shared" si="4"/>
        <v>249.60295199856125</v>
      </c>
      <c r="M23">
        <v>0.61403264794021151</v>
      </c>
      <c r="N23" s="4">
        <f t="shared" si="2"/>
        <v>153.26436154937008</v>
      </c>
      <c r="O23" s="4">
        <f t="shared" si="3"/>
        <v>24.37450740963224</v>
      </c>
    </row>
    <row r="24" spans="1:15" x14ac:dyDescent="0.2">
      <c r="A24">
        <v>4</v>
      </c>
      <c r="B24">
        <v>2012</v>
      </c>
      <c r="C24" t="s">
        <v>11</v>
      </c>
      <c r="D24">
        <v>0.57999999999999996</v>
      </c>
      <c r="E24">
        <v>9522446</v>
      </c>
      <c r="F24">
        <v>11.3</v>
      </c>
      <c r="G24">
        <v>47135322</v>
      </c>
      <c r="H24">
        <v>0.202023569500596</v>
      </c>
      <c r="I24">
        <f>F24*H29/H24</f>
        <v>2.1046977851300648</v>
      </c>
      <c r="J24">
        <f>I24*E24/E29</f>
        <v>2.1021703097444062</v>
      </c>
      <c r="K24">
        <f t="shared" si="1"/>
        <v>20.041871005220646</v>
      </c>
      <c r="L24">
        <f t="shared" si="4"/>
        <v>20.017803257344383</v>
      </c>
      <c r="M24">
        <v>0.25636593740678099</v>
      </c>
      <c r="N24" s="4">
        <f t="shared" si="2"/>
        <v>5.1318828968936065</v>
      </c>
      <c r="O24" s="4">
        <f t="shared" si="3"/>
        <v>0.53892486204632783</v>
      </c>
    </row>
    <row r="25" spans="1:15" x14ac:dyDescent="0.2">
      <c r="A25">
        <v>4</v>
      </c>
      <c r="B25">
        <v>2013</v>
      </c>
      <c r="C25" t="s">
        <v>11</v>
      </c>
      <c r="D25">
        <v>0.57999999999999996</v>
      </c>
      <c r="E25">
        <v>9537040</v>
      </c>
      <c r="F25">
        <v>11.3</v>
      </c>
      <c r="G25">
        <v>95436888</v>
      </c>
      <c r="H25">
        <v>9.9930333017564404E-2</v>
      </c>
      <c r="I25">
        <f>F25*H29/H25</f>
        <v>4.2549498879107954</v>
      </c>
      <c r="J25">
        <f>I25*E25/E29</f>
        <v>4.2563534923555144</v>
      </c>
      <c r="K25">
        <f t="shared" si="1"/>
        <v>40.579627279000775</v>
      </c>
      <c r="L25">
        <f t="shared" si="4"/>
        <v>40.593013510734238</v>
      </c>
      <c r="M25">
        <v>0.31613614799011924</v>
      </c>
      <c r="N25" s="4">
        <f t="shared" si="2"/>
        <v>12.832918926594388</v>
      </c>
      <c r="O25" s="4">
        <f t="shared" si="3"/>
        <v>1.3455871975575637</v>
      </c>
    </row>
    <row r="26" spans="1:15" x14ac:dyDescent="0.2">
      <c r="A26">
        <v>4</v>
      </c>
      <c r="B26">
        <v>2014</v>
      </c>
      <c r="C26" t="s">
        <v>11</v>
      </c>
      <c r="D26">
        <v>0.57999999999999996</v>
      </c>
      <c r="E26">
        <v>9553810</v>
      </c>
      <c r="F26">
        <v>11.3</v>
      </c>
      <c r="G26">
        <v>119360751</v>
      </c>
      <c r="H26">
        <v>8.0041470248457106E-2</v>
      </c>
      <c r="I26">
        <f>F26*H29/H26</f>
        <v>5.312228248083315</v>
      </c>
      <c r="J26">
        <f>I26*E26/E29</f>
        <v>5.3233247648333508</v>
      </c>
      <c r="K26">
        <f t="shared" si="1"/>
        <v>50.752019358820853</v>
      </c>
      <c r="L26">
        <f t="shared" si="4"/>
        <v>50.858033371512519</v>
      </c>
      <c r="M26">
        <v>0.5145680072568054</v>
      </c>
      <c r="N26" s="4">
        <f t="shared" si="2"/>
        <v>26.169916884979305</v>
      </c>
      <c r="O26" s="4">
        <f t="shared" si="3"/>
        <v>2.7392126162210997</v>
      </c>
    </row>
    <row r="27" spans="1:15" x14ac:dyDescent="0.2">
      <c r="A27">
        <v>4</v>
      </c>
      <c r="B27">
        <v>2015</v>
      </c>
      <c r="C27" t="s">
        <v>11</v>
      </c>
      <c r="D27">
        <v>0.57999999999999996</v>
      </c>
      <c r="E27">
        <v>9550108</v>
      </c>
      <c r="F27">
        <v>11.3</v>
      </c>
      <c r="G27">
        <v>213074972</v>
      </c>
      <c r="H27">
        <v>4.4820411850153799E-2</v>
      </c>
      <c r="I27">
        <f>F27*H29/H27</f>
        <v>9.4867169157999385</v>
      </c>
      <c r="J27">
        <f>I27*E27/E29</f>
        <v>9.5028496864415146</v>
      </c>
      <c r="K27">
        <f t="shared" si="1"/>
        <v>90.599171111316323</v>
      </c>
      <c r="L27">
        <f t="shared" si="4"/>
        <v>90.753240813282588</v>
      </c>
      <c r="M27">
        <v>0.37154414362716731</v>
      </c>
      <c r="N27" s="4">
        <f t="shared" si="2"/>
        <v>33.718835139361168</v>
      </c>
      <c r="O27" s="4">
        <f t="shared" si="3"/>
        <v>3.5307281487666073</v>
      </c>
    </row>
    <row r="28" spans="1:15" x14ac:dyDescent="0.2">
      <c r="A28">
        <v>4</v>
      </c>
      <c r="B28">
        <v>2016</v>
      </c>
      <c r="C28" t="s">
        <v>11</v>
      </c>
      <c r="D28">
        <v>0.57999999999999996</v>
      </c>
      <c r="E28">
        <v>9512968</v>
      </c>
      <c r="F28">
        <v>11.3</v>
      </c>
      <c r="G28">
        <v>240308609</v>
      </c>
      <c r="H28">
        <v>3.95864635877443E-2</v>
      </c>
      <c r="I28">
        <f>F28*H29/H28</f>
        <v>10.741008939318657</v>
      </c>
      <c r="J28">
        <f>I28*E28/E29</f>
        <v>10.717432311500424</v>
      </c>
      <c r="K28">
        <f t="shared" si="1"/>
        <v>102.17887432745233</v>
      </c>
      <c r="L28">
        <f t="shared" si="4"/>
        <v>101.95459062146958</v>
      </c>
      <c r="M28">
        <v>0.56171843679844902</v>
      </c>
      <c r="N28" s="4">
        <f t="shared" si="2"/>
        <v>57.269773268317699</v>
      </c>
      <c r="O28" s="4">
        <f t="shared" si="3"/>
        <v>6.0201793245092068</v>
      </c>
    </row>
    <row r="29" spans="1:15" x14ac:dyDescent="0.2">
      <c r="A29">
        <v>4</v>
      </c>
      <c r="B29">
        <v>2017</v>
      </c>
      <c r="C29" t="s">
        <v>11</v>
      </c>
      <c r="D29">
        <v>0.57999999999999996</v>
      </c>
      <c r="E29">
        <v>9533895</v>
      </c>
      <c r="F29">
        <v>11.3</v>
      </c>
      <c r="G29">
        <v>253371069</v>
      </c>
      <c r="H29">
        <v>3.7628191086015401E-2</v>
      </c>
      <c r="I29">
        <f>F29*H29/H29</f>
        <v>11.3</v>
      </c>
      <c r="J29">
        <f>I29*E29/E29</f>
        <v>11.3</v>
      </c>
      <c r="K29">
        <f t="shared" si="1"/>
        <v>107.7330135</v>
      </c>
      <c r="L29">
        <f t="shared" si="4"/>
        <v>107.7330135</v>
      </c>
      <c r="M29">
        <v>0.8200353086325376</v>
      </c>
      <c r="N29" s="4">
        <f t="shared" si="2"/>
        <v>88.344874975385835</v>
      </c>
      <c r="O29" s="4">
        <f t="shared" si="3"/>
        <v>9.2663989875476744</v>
      </c>
    </row>
    <row r="30" spans="1:15" x14ac:dyDescent="0.2">
      <c r="A30">
        <v>4</v>
      </c>
      <c r="B30">
        <v>2018</v>
      </c>
      <c r="E30">
        <v>9540305.25</v>
      </c>
      <c r="F30">
        <v>11.3</v>
      </c>
      <c r="G30">
        <f>SUM($E$107:$E$128)</f>
        <v>549604549</v>
      </c>
      <c r="H30">
        <f>E30/G30</f>
        <v>1.7358490331563833E-2</v>
      </c>
      <c r="I30">
        <f>F30*H29/H30</f>
        <v>24.495134723715793</v>
      </c>
      <c r="J30">
        <f>I30*E30/E29</f>
        <v>24.511604376188647</v>
      </c>
      <c r="K30">
        <f t="shared" si="1"/>
        <v>233.69106240412307</v>
      </c>
      <c r="L30">
        <f t="shared" si="4"/>
        <v>233.84818791607552</v>
      </c>
      <c r="M30">
        <v>0.61403264794021151</v>
      </c>
      <c r="N30" s="4">
        <f t="shared" si="2"/>
        <v>143.59042204212801</v>
      </c>
      <c r="O30" s="4">
        <f t="shared" si="3"/>
        <v>15.050925340373988</v>
      </c>
    </row>
    <row r="31" spans="1:15" x14ac:dyDescent="0.2">
      <c r="A31">
        <v>5</v>
      </c>
      <c r="B31">
        <v>2012</v>
      </c>
      <c r="C31" t="s">
        <v>11</v>
      </c>
      <c r="D31">
        <v>0.57999999999999996</v>
      </c>
      <c r="E31">
        <v>4640802</v>
      </c>
      <c r="F31">
        <v>9.1</v>
      </c>
      <c r="G31">
        <v>47135322</v>
      </c>
      <c r="H31">
        <v>9.8456991552958895E-2</v>
      </c>
      <c r="I31">
        <f>F31*H36/H31</f>
        <v>1.7642973546508829</v>
      </c>
      <c r="J31">
        <f>I31*E31/E36</f>
        <v>1.6928982140419502</v>
      </c>
      <c r="K31">
        <f t="shared" si="1"/>
        <v>8.1877546920585278</v>
      </c>
      <c r="L31">
        <f t="shared" si="4"/>
        <v>7.8564054175223106</v>
      </c>
      <c r="M31">
        <v>0.25636593740678099</v>
      </c>
      <c r="N31" s="4">
        <f t="shared" si="2"/>
        <v>2.0141147395108199</v>
      </c>
      <c r="O31" s="4">
        <f t="shared" si="3"/>
        <v>0.43400143757712994</v>
      </c>
    </row>
    <row r="32" spans="1:15" x14ac:dyDescent="0.2">
      <c r="A32">
        <v>5</v>
      </c>
      <c r="B32">
        <v>2013</v>
      </c>
      <c r="C32" t="s">
        <v>11</v>
      </c>
      <c r="D32">
        <v>0.57999999999999996</v>
      </c>
      <c r="E32">
        <v>4684299</v>
      </c>
      <c r="F32">
        <v>9.1</v>
      </c>
      <c r="G32">
        <v>95436888</v>
      </c>
      <c r="H32">
        <v>4.9082688027296102E-2</v>
      </c>
      <c r="I32">
        <f>F32*H36/H32</f>
        <v>3.5390769480099924</v>
      </c>
      <c r="J32">
        <f>I32*E32/E36</f>
        <v>3.4276829009234633</v>
      </c>
      <c r="K32">
        <f t="shared" si="1"/>
        <v>16.578094608486261</v>
      </c>
      <c r="L32">
        <f t="shared" si="4"/>
        <v>16.056291585112881</v>
      </c>
      <c r="M32">
        <v>0.31613614799011924</v>
      </c>
      <c r="N32" s="4">
        <f t="shared" si="2"/>
        <v>5.0759741727237522</v>
      </c>
      <c r="O32" s="4">
        <f t="shared" si="3"/>
        <v>1.0836144688295415</v>
      </c>
    </row>
    <row r="33" spans="1:15" x14ac:dyDescent="0.2">
      <c r="A33">
        <v>5</v>
      </c>
      <c r="B33">
        <v>2014</v>
      </c>
      <c r="C33" t="s">
        <v>11</v>
      </c>
      <c r="D33">
        <v>0.57999999999999996</v>
      </c>
      <c r="E33">
        <v>4732161</v>
      </c>
      <c r="F33">
        <v>9.1</v>
      </c>
      <c r="G33">
        <v>119360751</v>
      </c>
      <c r="H33">
        <v>3.9645871531086403E-2</v>
      </c>
      <c r="I33">
        <f>F33*H36/H33</f>
        <v>4.3814753727274072</v>
      </c>
      <c r="J33">
        <f>I33*E33/E36</f>
        <v>4.2869252530958866</v>
      </c>
      <c r="K33">
        <f t="shared" si="1"/>
        <v>20.733846881281099</v>
      </c>
      <c r="L33">
        <f t="shared" si="4"/>
        <v>20.286420492615484</v>
      </c>
      <c r="M33">
        <v>0.5145680072568054</v>
      </c>
      <c r="N33" s="4">
        <f t="shared" si="2"/>
        <v>10.43874296725877</v>
      </c>
      <c r="O33" s="4">
        <f t="shared" si="3"/>
        <v>2.2059145847444266</v>
      </c>
    </row>
    <row r="34" spans="1:15" x14ac:dyDescent="0.2">
      <c r="A34">
        <v>5</v>
      </c>
      <c r="B34">
        <v>2015</v>
      </c>
      <c r="C34" t="s">
        <v>11</v>
      </c>
      <c r="D34">
        <v>0.57999999999999996</v>
      </c>
      <c r="E34">
        <v>4774321</v>
      </c>
      <c r="F34">
        <v>9.1</v>
      </c>
      <c r="G34">
        <v>213074972</v>
      </c>
      <c r="H34">
        <v>2.24067658213748E-2</v>
      </c>
      <c r="I34">
        <f>F34*H36/H34</f>
        <v>7.7524534834055592</v>
      </c>
      <c r="J34">
        <f>I34*E34/E36</f>
        <v>7.6527373581077658</v>
      </c>
      <c r="K34">
        <f t="shared" si="1"/>
        <v>37.012701467346311</v>
      </c>
      <c r="L34">
        <f t="shared" si="4"/>
        <v>36.536624676298423</v>
      </c>
      <c r="M34">
        <v>0.37154414362716731</v>
      </c>
      <c r="N34" s="4">
        <f t="shared" si="2"/>
        <v>13.574968926382526</v>
      </c>
      <c r="O34" s="4">
        <f t="shared" si="3"/>
        <v>2.8433297481217803</v>
      </c>
    </row>
    <row r="35" spans="1:15" x14ac:dyDescent="0.2">
      <c r="A35">
        <v>5</v>
      </c>
      <c r="B35">
        <v>2016</v>
      </c>
      <c r="C35" t="s">
        <v>11</v>
      </c>
      <c r="D35">
        <v>0.57999999999999996</v>
      </c>
      <c r="E35">
        <v>4794447</v>
      </c>
      <c r="F35">
        <v>9.1</v>
      </c>
      <c r="G35">
        <v>240308609</v>
      </c>
      <c r="H35">
        <v>1.99512078237696E-2</v>
      </c>
      <c r="I35">
        <f>F35*H36/H35</f>
        <v>8.706611212621274</v>
      </c>
      <c r="J35">
        <f>I35*E35/E36</f>
        <v>8.6308525694383906</v>
      </c>
      <c r="K35">
        <f t="shared" si="1"/>
        <v>41.743386008518428</v>
      </c>
      <c r="L35">
        <f t="shared" si="4"/>
        <v>41.380165208986185</v>
      </c>
      <c r="M35">
        <v>0.56171843679844902</v>
      </c>
      <c r="N35" s="4">
        <f t="shared" si="2"/>
        <v>23.244001715653287</v>
      </c>
      <c r="O35" s="4">
        <f t="shared" si="3"/>
        <v>4.8481090135428104</v>
      </c>
    </row>
    <row r="36" spans="1:15" x14ac:dyDescent="0.2">
      <c r="A36">
        <v>5</v>
      </c>
      <c r="B36">
        <v>2017</v>
      </c>
      <c r="C36" t="s">
        <v>11</v>
      </c>
      <c r="D36">
        <v>0.57999999999999996</v>
      </c>
      <c r="E36">
        <v>4836531</v>
      </c>
      <c r="F36">
        <v>9.1</v>
      </c>
      <c r="G36">
        <v>253371069</v>
      </c>
      <c r="H36">
        <v>1.9088726345469199E-2</v>
      </c>
      <c r="I36">
        <f>F36*H36/H36</f>
        <v>9.1</v>
      </c>
      <c r="J36">
        <f>I36*E36/E36</f>
        <v>9.1</v>
      </c>
      <c r="K36">
        <f t="shared" si="1"/>
        <v>44.012432099999998</v>
      </c>
      <c r="L36">
        <f t="shared" si="4"/>
        <v>44.012432099999998</v>
      </c>
      <c r="M36">
        <v>0.8200353086325376</v>
      </c>
      <c r="N36" s="4">
        <f t="shared" si="2"/>
        <v>36.091748340792101</v>
      </c>
      <c r="O36" s="4">
        <f t="shared" si="3"/>
        <v>7.462321308556092</v>
      </c>
    </row>
    <row r="37" spans="1:15" x14ac:dyDescent="0.2">
      <c r="A37">
        <v>5</v>
      </c>
      <c r="B37">
        <v>2018</v>
      </c>
      <c r="E37">
        <v>4873125.5</v>
      </c>
      <c r="F37">
        <v>9.1</v>
      </c>
      <c r="G37">
        <f>SUM($E$107:$E$128)</f>
        <v>549604549</v>
      </c>
      <c r="H37">
        <f>E37/G37</f>
        <v>8.8666032857016991E-3</v>
      </c>
      <c r="I37">
        <f>F37*H36/H37</f>
        <v>19.591201291693132</v>
      </c>
      <c r="J37">
        <f>I37*E37/E36</f>
        <v>19.73943361268288</v>
      </c>
      <c r="K37">
        <f t="shared" si="1"/>
        <v>95.470382590182737</v>
      </c>
      <c r="L37">
        <f t="shared" si="4"/>
        <v>96.192737293522072</v>
      </c>
      <c r="M37">
        <v>0.61403264794021151</v>
      </c>
      <c r="N37" s="4">
        <f t="shared" si="2"/>
        <v>59.065481192958494</v>
      </c>
      <c r="O37" s="4">
        <f t="shared" si="3"/>
        <v>12.120656690035686</v>
      </c>
    </row>
    <row r="38" spans="1:15" x14ac:dyDescent="0.2">
      <c r="A38">
        <v>6</v>
      </c>
      <c r="B38">
        <v>2013</v>
      </c>
      <c r="C38" t="s">
        <v>9</v>
      </c>
      <c r="D38">
        <v>9.8000000000000004E-2</v>
      </c>
      <c r="E38">
        <v>1919641</v>
      </c>
      <c r="F38">
        <v>8</v>
      </c>
      <c r="G38">
        <v>95436888</v>
      </c>
      <c r="H38">
        <v>2.0114245552516299E-2</v>
      </c>
      <c r="I38">
        <f>F38*H42/H38</f>
        <v>3.1370780761328239</v>
      </c>
      <c r="J38">
        <f>I38*E38/E42</f>
        <v>3.0133476052074468</v>
      </c>
      <c r="K38">
        <f t="shared" si="1"/>
        <v>6.0220636951456896</v>
      </c>
      <c r="L38">
        <f t="shared" si="4"/>
        <v>5.7845456102080277</v>
      </c>
      <c r="M38">
        <v>0.31613614799011924</v>
      </c>
      <c r="N38" s="4">
        <f t="shared" si="2"/>
        <v>1.8287039670843197</v>
      </c>
      <c r="O38" s="4">
        <f t="shared" si="3"/>
        <v>0.95262810446553281</v>
      </c>
    </row>
    <row r="39" spans="1:15" x14ac:dyDescent="0.2">
      <c r="A39">
        <v>6</v>
      </c>
      <c r="B39">
        <v>2014</v>
      </c>
      <c r="C39" t="s">
        <v>9</v>
      </c>
      <c r="D39">
        <v>9.8000000000000004E-2</v>
      </c>
      <c r="E39">
        <v>1952872</v>
      </c>
      <c r="F39">
        <v>8</v>
      </c>
      <c r="G39">
        <v>119360751</v>
      </c>
      <c r="H39">
        <v>1.6361090087310098E-2</v>
      </c>
      <c r="I39">
        <f>F39*H42/H39</f>
        <v>3.8567087158631499</v>
      </c>
      <c r="J39">
        <f>I39*E39/E42</f>
        <v>3.7687254972271695</v>
      </c>
      <c r="K39">
        <f t="shared" si="1"/>
        <v>7.5316584633651011</v>
      </c>
      <c r="L39">
        <f t="shared" si="4"/>
        <v>7.3598384992210164</v>
      </c>
      <c r="M39">
        <v>0.5145680072568054</v>
      </c>
      <c r="N39" s="4">
        <f t="shared" si="2"/>
        <v>3.7871374302760756</v>
      </c>
      <c r="O39" s="4">
        <f t="shared" si="3"/>
        <v>1.9392655690060976</v>
      </c>
    </row>
    <row r="40" spans="1:15" x14ac:dyDescent="0.2">
      <c r="A40">
        <v>6</v>
      </c>
      <c r="B40">
        <v>2015</v>
      </c>
      <c r="C40" t="s">
        <v>9</v>
      </c>
      <c r="D40">
        <v>9.8000000000000004E-2</v>
      </c>
      <c r="E40">
        <v>1976836</v>
      </c>
      <c r="F40">
        <v>8</v>
      </c>
      <c r="G40">
        <v>213074972</v>
      </c>
      <c r="H40">
        <v>9.2776546275927692E-3</v>
      </c>
      <c r="I40">
        <f>F40*H42/H40</f>
        <v>6.8012834356955691</v>
      </c>
      <c r="J40">
        <f>I40*E40/E42</f>
        <v>6.727681193940886</v>
      </c>
      <c r="K40">
        <f t="shared" si="1"/>
        <v>13.445021941886687</v>
      </c>
      <c r="L40">
        <f t="shared" si="4"/>
        <v>13.299522380705325</v>
      </c>
      <c r="M40">
        <v>0.37154414362716731</v>
      </c>
      <c r="N40" s="4">
        <f t="shared" si="2"/>
        <v>4.9413596535895055</v>
      </c>
      <c r="O40" s="4">
        <f t="shared" si="3"/>
        <v>2.4996305477993652</v>
      </c>
    </row>
    <row r="41" spans="1:15" x14ac:dyDescent="0.2">
      <c r="A41">
        <v>6</v>
      </c>
      <c r="B41">
        <v>2016</v>
      </c>
      <c r="C41" t="s">
        <v>9</v>
      </c>
      <c r="D41">
        <v>9.8000000000000004E-2</v>
      </c>
      <c r="E41">
        <v>1978816</v>
      </c>
      <c r="F41">
        <v>8</v>
      </c>
      <c r="G41">
        <v>240308609</v>
      </c>
      <c r="H41">
        <v>8.23447819133271E-3</v>
      </c>
      <c r="I41">
        <f>F41*H42/H41</f>
        <v>7.662897062155996</v>
      </c>
      <c r="J41">
        <f>I41*E41/E42</f>
        <v>7.5875626984073659</v>
      </c>
      <c r="K41">
        <f t="shared" si="1"/>
        <v>15.163463312947279</v>
      </c>
      <c r="L41">
        <f t="shared" si="4"/>
        <v>15.014390468611671</v>
      </c>
      <c r="M41">
        <v>0.56171843679844902</v>
      </c>
      <c r="N41" s="4">
        <f t="shared" si="2"/>
        <v>8.4338599435100807</v>
      </c>
      <c r="O41" s="4">
        <f t="shared" si="3"/>
        <v>4.2620738580596083</v>
      </c>
    </row>
    <row r="42" spans="1:15" x14ac:dyDescent="0.2">
      <c r="A42">
        <v>6</v>
      </c>
      <c r="B42">
        <v>2017</v>
      </c>
      <c r="C42" t="s">
        <v>9</v>
      </c>
      <c r="D42">
        <v>9.8000000000000004E-2</v>
      </c>
      <c r="E42">
        <v>1998463</v>
      </c>
      <c r="F42">
        <v>8</v>
      </c>
      <c r="G42">
        <v>253371069</v>
      </c>
      <c r="H42">
        <v>7.8874948425938802E-3</v>
      </c>
      <c r="I42">
        <f>F42*H42/H42</f>
        <v>8</v>
      </c>
      <c r="J42">
        <f>I42*E42/E42</f>
        <v>8</v>
      </c>
      <c r="K42">
        <f t="shared" si="1"/>
        <v>15.987704000000001</v>
      </c>
      <c r="L42">
        <f t="shared" si="4"/>
        <v>15.987704000000001</v>
      </c>
      <c r="M42">
        <v>0.8200353086325376</v>
      </c>
      <c r="N42" s="4">
        <f t="shared" si="2"/>
        <v>13.110481783965657</v>
      </c>
      <c r="O42" s="4">
        <f t="shared" si="3"/>
        <v>6.5602824690603008</v>
      </c>
    </row>
    <row r="43" spans="1:15" x14ac:dyDescent="0.2">
      <c r="A43">
        <v>6</v>
      </c>
      <c r="B43">
        <v>2018</v>
      </c>
      <c r="E43">
        <v>2013693.25</v>
      </c>
      <c r="F43">
        <v>8</v>
      </c>
      <c r="G43">
        <f>SUM($E$107:$E$128)</f>
        <v>549604549</v>
      </c>
      <c r="H43">
        <f>E43/G43</f>
        <v>3.6638948015694098E-3</v>
      </c>
      <c r="I43">
        <f>F43*H42/H43</f>
        <v>17.222098929729782</v>
      </c>
      <c r="J43">
        <f>I43*E43/E42</f>
        <v>17.353348230930013</v>
      </c>
      <c r="K43">
        <f t="shared" si="1"/>
        <v>34.680024365629087</v>
      </c>
      <c r="L43">
        <f t="shared" si="4"/>
        <v>34.944320197523204</v>
      </c>
      <c r="M43">
        <v>0.61403264794021151</v>
      </c>
      <c r="N43" s="4">
        <f t="shared" si="2"/>
        <v>21.456953461355788</v>
      </c>
      <c r="O43" s="4">
        <f t="shared" si="3"/>
        <v>10.655522364866538</v>
      </c>
    </row>
    <row r="44" spans="1:15" x14ac:dyDescent="0.2">
      <c r="A44">
        <v>7</v>
      </c>
      <c r="B44">
        <v>2013</v>
      </c>
      <c r="C44" t="s">
        <v>11</v>
      </c>
      <c r="D44">
        <v>0.57999999999999996</v>
      </c>
      <c r="E44">
        <v>6034678</v>
      </c>
      <c r="F44">
        <v>6.2</v>
      </c>
      <c r="G44">
        <v>95436888</v>
      </c>
      <c r="H44">
        <v>6.3232133051111195E-2</v>
      </c>
      <c r="I44">
        <f>F44*H48/H44</f>
        <v>2.3591216743245131</v>
      </c>
      <c r="J44">
        <f>I44*E44/E48</f>
        <v>2.3353443940357645</v>
      </c>
      <c r="K44">
        <f t="shared" si="1"/>
        <v>14.236539667369303</v>
      </c>
      <c r="L44">
        <f t="shared" si="4"/>
        <v>14.093051437110958</v>
      </c>
      <c r="M44">
        <v>0.31613614799011924</v>
      </c>
      <c r="N44" s="4">
        <f t="shared" si="2"/>
        <v>4.4553229947548729</v>
      </c>
      <c r="O44" s="4">
        <f t="shared" si="3"/>
        <v>0.73828678096078582</v>
      </c>
    </row>
    <row r="45" spans="1:15" x14ac:dyDescent="0.2">
      <c r="A45">
        <v>7</v>
      </c>
      <c r="B45">
        <v>2014</v>
      </c>
      <c r="C45" t="s">
        <v>11</v>
      </c>
      <c r="D45">
        <v>0.57999999999999996</v>
      </c>
      <c r="E45">
        <v>6051170</v>
      </c>
      <c r="F45">
        <v>6.2</v>
      </c>
      <c r="G45">
        <v>119360751</v>
      </c>
      <c r="H45">
        <v>5.0696480621171602E-2</v>
      </c>
      <c r="I45">
        <f>F45*H48/H45</f>
        <v>2.9424586039676934</v>
      </c>
      <c r="J45">
        <f>I45*E45/E48</f>
        <v>2.920762260351041</v>
      </c>
      <c r="K45">
        <f t="shared" si="1"/>
        <v>17.805317230571188</v>
      </c>
      <c r="L45">
        <f t="shared" si="4"/>
        <v>17.674028966968411</v>
      </c>
      <c r="M45">
        <v>0.5145680072568054</v>
      </c>
      <c r="N45" s="4">
        <f t="shared" si="2"/>
        <v>9.0944898657319904</v>
      </c>
      <c r="O45" s="4">
        <f t="shared" si="3"/>
        <v>1.5029308159797179</v>
      </c>
    </row>
    <row r="46" spans="1:15" x14ac:dyDescent="0.2">
      <c r="A46">
        <v>7</v>
      </c>
      <c r="B46">
        <v>2015</v>
      </c>
      <c r="C46" t="s">
        <v>11</v>
      </c>
      <c r="D46">
        <v>0.57999999999999996</v>
      </c>
      <c r="E46">
        <v>6069875</v>
      </c>
      <c r="F46">
        <v>6.2</v>
      </c>
      <c r="G46">
        <v>213074972</v>
      </c>
      <c r="H46">
        <v>2.84870388250009E-2</v>
      </c>
      <c r="I46">
        <f>F46*H48/H46</f>
        <v>5.2364970789357956</v>
      </c>
      <c r="J46">
        <f>I46*E46/E48</f>
        <v>5.213952925304195</v>
      </c>
      <c r="K46">
        <f t="shared" si="1"/>
        <v>31.784882707005412</v>
      </c>
      <c r="L46">
        <f t="shared" si="4"/>
        <v>31.648042512480799</v>
      </c>
      <c r="M46">
        <v>0.37154414362716731</v>
      </c>
      <c r="N46" s="4">
        <f t="shared" si="2"/>
        <v>11.758644852775863</v>
      </c>
      <c r="O46" s="4">
        <f t="shared" si="3"/>
        <v>1.9372136745445108</v>
      </c>
    </row>
    <row r="47" spans="1:15" x14ac:dyDescent="0.2">
      <c r="A47">
        <v>7</v>
      </c>
      <c r="B47">
        <v>2016</v>
      </c>
      <c r="C47" t="s">
        <v>11</v>
      </c>
      <c r="D47">
        <v>0.57999999999999996</v>
      </c>
      <c r="E47">
        <v>6070500</v>
      </c>
      <c r="F47">
        <v>6.2</v>
      </c>
      <c r="G47">
        <v>240308609</v>
      </c>
      <c r="H47">
        <v>2.52612672732003E-2</v>
      </c>
      <c r="I47">
        <f>F47*H48/H47</f>
        <v>5.9051786270796018</v>
      </c>
      <c r="J47">
        <f>I47*E47/E48</f>
        <v>5.8803610912657103</v>
      </c>
      <c r="K47">
        <f t="shared" si="1"/>
        <v>35.847386855686722</v>
      </c>
      <c r="L47">
        <f t="shared" si="4"/>
        <v>35.696732004528492</v>
      </c>
      <c r="M47">
        <v>0.56171843679844902</v>
      </c>
      <c r="N47" s="4">
        <f t="shared" si="2"/>
        <v>20.05151250039691</v>
      </c>
      <c r="O47" s="4">
        <f t="shared" si="3"/>
        <v>3.3031072399961965</v>
      </c>
    </row>
    <row r="48" spans="1:15" x14ac:dyDescent="0.2">
      <c r="A48">
        <v>7</v>
      </c>
      <c r="B48">
        <v>2017</v>
      </c>
      <c r="C48" t="s">
        <v>11</v>
      </c>
      <c r="D48">
        <v>0.57999999999999996</v>
      </c>
      <c r="E48">
        <v>6096120</v>
      </c>
      <c r="F48">
        <v>6.2</v>
      </c>
      <c r="G48">
        <v>253371069</v>
      </c>
      <c r="H48">
        <v>2.40600476765561E-2</v>
      </c>
      <c r="I48">
        <f>F48*H48/H48</f>
        <v>6.1999999999999993</v>
      </c>
      <c r="J48">
        <f>I48*E48/E48</f>
        <v>6.1999999999999984</v>
      </c>
      <c r="K48">
        <f t="shared" si="1"/>
        <v>37.795943999999992</v>
      </c>
      <c r="L48">
        <f t="shared" si="4"/>
        <v>37.795943999999992</v>
      </c>
      <c r="M48">
        <v>0.8200353086325376</v>
      </c>
      <c r="N48" s="4">
        <f t="shared" si="2"/>
        <v>30.994008603098102</v>
      </c>
      <c r="O48" s="4">
        <f t="shared" si="3"/>
        <v>5.0842189135217319</v>
      </c>
    </row>
    <row r="49" spans="1:15" x14ac:dyDescent="0.2">
      <c r="A49">
        <v>7</v>
      </c>
      <c r="B49">
        <v>2018</v>
      </c>
      <c r="E49">
        <v>6115491.25</v>
      </c>
      <c r="F49">
        <v>6.2</v>
      </c>
      <c r="G49">
        <f>SUM($E$107:$E$128)</f>
        <v>549604549</v>
      </c>
      <c r="H49">
        <f>E49/G49</f>
        <v>1.1127075387434612E-2</v>
      </c>
      <c r="I49">
        <f>F49*H48/H49</f>
        <v>13.406244713961629</v>
      </c>
      <c r="J49">
        <f>I49*E49/E48</f>
        <v>13.448844878970736</v>
      </c>
      <c r="K49">
        <f t="shared" si="1"/>
        <v>81.985772243591086</v>
      </c>
      <c r="L49">
        <f t="shared" si="4"/>
        <v>82.246293179952843</v>
      </c>
      <c r="M49">
        <v>0.61403264794021151</v>
      </c>
      <c r="N49" s="4">
        <f t="shared" si="2"/>
        <v>50.501909184553405</v>
      </c>
      <c r="O49" s="4">
        <f t="shared" si="3"/>
        <v>8.2580298327715553</v>
      </c>
    </row>
    <row r="50" spans="1:15" x14ac:dyDescent="0.2">
      <c r="A50">
        <v>8</v>
      </c>
      <c r="B50">
        <v>2013</v>
      </c>
      <c r="C50" t="s">
        <v>11</v>
      </c>
      <c r="D50">
        <v>0.57999999999999996</v>
      </c>
      <c r="E50">
        <v>13131431</v>
      </c>
      <c r="F50">
        <v>8.1999999999999993</v>
      </c>
      <c r="G50">
        <v>95436888</v>
      </c>
      <c r="H50">
        <v>0.13759282469478601</v>
      </c>
      <c r="I50">
        <f>F50*H54/H50</f>
        <v>3.1410105091043361</v>
      </c>
      <c r="J50">
        <f>I50*E50/E54</f>
        <v>3.0886812953376461</v>
      </c>
      <c r="K50">
        <f t="shared" si="1"/>
        <v>41.245962770578458</v>
      </c>
      <c r="L50">
        <f t="shared" si="4"/>
        <v>40.55880531071692</v>
      </c>
      <c r="M50">
        <v>0.31613614799011924</v>
      </c>
      <c r="N50" s="4">
        <f t="shared" si="2"/>
        <v>12.822104478011239</v>
      </c>
      <c r="O50" s="4">
        <f t="shared" si="3"/>
        <v>0.97644380707717526</v>
      </c>
    </row>
    <row r="51" spans="1:15" x14ac:dyDescent="0.2">
      <c r="A51">
        <v>8</v>
      </c>
      <c r="B51">
        <v>2014</v>
      </c>
      <c r="C51" t="s">
        <v>11</v>
      </c>
      <c r="D51">
        <v>0.57999999999999996</v>
      </c>
      <c r="E51">
        <v>13262220</v>
      </c>
      <c r="F51">
        <v>8.1999999999999993</v>
      </c>
      <c r="G51">
        <v>119360751</v>
      </c>
      <c r="H51">
        <v>0.111110393398915</v>
      </c>
      <c r="I51">
        <f>F51*H54/H51</f>
        <v>3.8896496999343153</v>
      </c>
      <c r="J51">
        <f>I51*E51/E54</f>
        <v>3.8629436346578476</v>
      </c>
      <c r="K51">
        <f t="shared" si="1"/>
        <v>51.585390043462873</v>
      </c>
      <c r="L51">
        <f t="shared" si="4"/>
        <v>51.231208330431997</v>
      </c>
      <c r="M51">
        <v>0.5145680072568054</v>
      </c>
      <c r="N51" s="4">
        <f t="shared" si="2"/>
        <v>26.36194077994864</v>
      </c>
      <c r="O51" s="4">
        <f t="shared" si="3"/>
        <v>1.9877472082312495</v>
      </c>
    </row>
    <row r="52" spans="1:15" x14ac:dyDescent="0.2">
      <c r="A52">
        <v>8</v>
      </c>
      <c r="B52">
        <v>2015</v>
      </c>
      <c r="C52" t="s">
        <v>11</v>
      </c>
      <c r="D52">
        <v>0.57999999999999996</v>
      </c>
      <c r="E52">
        <v>13340068</v>
      </c>
      <c r="F52">
        <v>8.1999999999999993</v>
      </c>
      <c r="G52">
        <v>213074972</v>
      </c>
      <c r="H52">
        <v>6.2607390604279806E-2</v>
      </c>
      <c r="I52">
        <f>F52*H54/H52</f>
        <v>6.9030270096279951</v>
      </c>
      <c r="J52">
        <f>I52*E52/E54</f>
        <v>6.8958732237894207</v>
      </c>
      <c r="K52">
        <f t="shared" si="1"/>
        <v>92.086849714274109</v>
      </c>
      <c r="L52">
        <f t="shared" si="4"/>
        <v>91.991417724730084</v>
      </c>
      <c r="M52">
        <v>0.37154414362716731</v>
      </c>
      <c r="N52" s="4">
        <f t="shared" si="2"/>
        <v>34.178872519583862</v>
      </c>
      <c r="O52" s="4">
        <f t="shared" si="3"/>
        <v>2.5621213114943542</v>
      </c>
    </row>
    <row r="53" spans="1:15" x14ac:dyDescent="0.2">
      <c r="A53">
        <v>8</v>
      </c>
      <c r="B53">
        <v>2016</v>
      </c>
      <c r="C53" t="s">
        <v>11</v>
      </c>
      <c r="D53">
        <v>0.57999999999999996</v>
      </c>
      <c r="E53">
        <v>13310447</v>
      </c>
      <c r="F53">
        <v>8.1999999999999993</v>
      </c>
      <c r="G53">
        <v>240308609</v>
      </c>
      <c r="H53">
        <v>5.5388972768761598E-2</v>
      </c>
      <c r="I53">
        <f>F53*H54/H53</f>
        <v>7.802645305374134</v>
      </c>
      <c r="J53">
        <f>I53*E53/E54</f>
        <v>7.7772517658675646</v>
      </c>
      <c r="K53">
        <f t="shared" si="1"/>
        <v>103.85669679698123</v>
      </c>
      <c r="L53">
        <f t="shared" si="4"/>
        <v>103.51869743523663</v>
      </c>
      <c r="M53">
        <v>0.56171843679844902</v>
      </c>
      <c r="N53" s="4">
        <f t="shared" si="2"/>
        <v>58.148360902732733</v>
      </c>
      <c r="O53" s="4">
        <f t="shared" si="3"/>
        <v>4.3686257045111052</v>
      </c>
    </row>
    <row r="54" spans="1:15" x14ac:dyDescent="0.2">
      <c r="A54">
        <v>8</v>
      </c>
      <c r="B54">
        <v>2017</v>
      </c>
      <c r="C54" t="s">
        <v>11</v>
      </c>
      <c r="D54">
        <v>0.57999999999999996</v>
      </c>
      <c r="E54">
        <v>13353907</v>
      </c>
      <c r="F54">
        <v>8.1999999999999993</v>
      </c>
      <c r="G54">
        <v>253371069</v>
      </c>
      <c r="H54">
        <v>5.2704940041911397E-2</v>
      </c>
      <c r="I54">
        <f>F54*H54/H54</f>
        <v>8.1999999999999993</v>
      </c>
      <c r="J54">
        <f>I54*E54/E54</f>
        <v>8.1999999999999993</v>
      </c>
      <c r="K54">
        <f t="shared" si="1"/>
        <v>109.50203739999999</v>
      </c>
      <c r="L54">
        <f t="shared" si="4"/>
        <v>109.50203739999999</v>
      </c>
      <c r="M54">
        <v>0.8200353086325376</v>
      </c>
      <c r="N54" s="4">
        <f t="shared" si="2"/>
        <v>89.795537035200667</v>
      </c>
      <c r="O54" s="4">
        <f t="shared" si="3"/>
        <v>6.724289530786808</v>
      </c>
    </row>
    <row r="55" spans="1:15" x14ac:dyDescent="0.2">
      <c r="A55">
        <v>8</v>
      </c>
      <c r="B55">
        <v>2018</v>
      </c>
      <c r="E55">
        <v>13379096.75</v>
      </c>
      <c r="F55">
        <v>8.1999999999999993</v>
      </c>
      <c r="G55">
        <f>SUM($E$107:$E$128)</f>
        <v>549604549</v>
      </c>
      <c r="H55">
        <f>E55/G55</f>
        <v>2.4343133211584825E-2</v>
      </c>
      <c r="I55">
        <f>F55*H54/H55</f>
        <v>17.753692780106054</v>
      </c>
      <c r="J55">
        <f>I55*E55/E54</f>
        <v>17.78718193670327</v>
      </c>
      <c r="K55">
        <f t="shared" si="1"/>
        <v>237.52837337481537</v>
      </c>
      <c r="L55">
        <f t="shared" si="4"/>
        <v>237.97642804100542</v>
      </c>
      <c r="M55">
        <v>0.61403264794021151</v>
      </c>
      <c r="N55" s="4">
        <f t="shared" si="2"/>
        <v>146.12529625737176</v>
      </c>
      <c r="O55" s="4">
        <f t="shared" si="3"/>
        <v>10.921910423988209</v>
      </c>
    </row>
    <row r="56" spans="1:15" x14ac:dyDescent="0.2">
      <c r="A56">
        <v>9</v>
      </c>
      <c r="B56">
        <v>2015</v>
      </c>
      <c r="C56" t="s">
        <v>11</v>
      </c>
      <c r="D56">
        <v>0.57999999999999996</v>
      </c>
      <c r="E56">
        <v>6012331</v>
      </c>
      <c r="F56">
        <v>7.6</v>
      </c>
      <c r="G56">
        <v>213074972</v>
      </c>
      <c r="H56">
        <v>2.82169742582437E-2</v>
      </c>
      <c r="I56">
        <f>F56*H58/H56</f>
        <v>6.5470238051617757</v>
      </c>
      <c r="J56">
        <f>I56*E56/E58</f>
        <v>6.3912971342438265</v>
      </c>
      <c r="K56">
        <f t="shared" si="1"/>
        <v>39.362874181512105</v>
      </c>
      <c r="L56">
        <f t="shared" si="4"/>
        <v>38.426593890425316</v>
      </c>
      <c r="M56">
        <v>0.37154414362716731</v>
      </c>
      <c r="N56" s="4">
        <f t="shared" si="2"/>
        <v>14.277175919527014</v>
      </c>
      <c r="O56" s="4">
        <f t="shared" si="3"/>
        <v>2.3746490204093913</v>
      </c>
    </row>
    <row r="57" spans="1:15" x14ac:dyDescent="0.2">
      <c r="A57">
        <v>9</v>
      </c>
      <c r="B57">
        <v>2016</v>
      </c>
      <c r="C57" t="s">
        <v>11</v>
      </c>
      <c r="D57">
        <v>0.57999999999999996</v>
      </c>
      <c r="E57">
        <v>6066387</v>
      </c>
      <c r="F57">
        <v>7.6</v>
      </c>
      <c r="G57">
        <v>240308609</v>
      </c>
      <c r="H57">
        <v>2.52441517815119E-2</v>
      </c>
      <c r="I57">
        <f>F57*H58/H57</f>
        <v>7.3180197844339858</v>
      </c>
      <c r="J57">
        <f>I57*E57/E58</f>
        <v>7.2081845634869799</v>
      </c>
      <c r="K57">
        <f t="shared" si="1"/>
        <v>44.393940086033133</v>
      </c>
      <c r="L57">
        <f t="shared" si="4"/>
        <v>43.727637129538088</v>
      </c>
      <c r="M57">
        <v>0.56171843679844902</v>
      </c>
      <c r="N57" s="4">
        <f t="shared" si="2"/>
        <v>24.562619973293952</v>
      </c>
      <c r="O57" s="4">
        <f t="shared" si="3"/>
        <v>4.048970165156617</v>
      </c>
    </row>
    <row r="58" spans="1:15" x14ac:dyDescent="0.2">
      <c r="A58">
        <v>9</v>
      </c>
      <c r="B58">
        <v>2017</v>
      </c>
      <c r="C58" t="s">
        <v>11</v>
      </c>
      <c r="D58">
        <v>0.57999999999999996</v>
      </c>
      <c r="E58">
        <v>6158824</v>
      </c>
      <c r="F58">
        <v>7.6</v>
      </c>
      <c r="G58">
        <v>253371069</v>
      </c>
      <c r="H58">
        <v>2.4307526602415599E-2</v>
      </c>
      <c r="I58">
        <f>F58*H58/H58</f>
        <v>7.6</v>
      </c>
      <c r="J58">
        <f>I58*E58/E58</f>
        <v>7.6</v>
      </c>
      <c r="K58">
        <f t="shared" si="1"/>
        <v>46.8070624</v>
      </c>
      <c r="L58">
        <f t="shared" si="4"/>
        <v>46.8070624</v>
      </c>
      <c r="M58">
        <v>0.8200353086325376</v>
      </c>
      <c r="N58" s="4">
        <f t="shared" si="2"/>
        <v>38.383443861366445</v>
      </c>
      <c r="O58" s="4">
        <f t="shared" si="3"/>
        <v>6.2322683456072854</v>
      </c>
    </row>
    <row r="59" spans="1:15" x14ac:dyDescent="0.2">
      <c r="A59">
        <v>9</v>
      </c>
      <c r="B59">
        <v>2018</v>
      </c>
      <c r="E59">
        <v>6241665.75</v>
      </c>
      <c r="F59">
        <v>7.6</v>
      </c>
      <c r="G59">
        <f>SUM($E$107:$E$128)</f>
        <v>549604549</v>
      </c>
      <c r="H59">
        <f>E59/G59</f>
        <v>1.1356648632833642E-2</v>
      </c>
      <c r="I59">
        <f>F59*H58/H59</f>
        <v>16.266876624522638</v>
      </c>
      <c r="J59">
        <f>I59*E59/E58</f>
        <v>16.485680819383468</v>
      </c>
      <c r="K59">
        <f t="shared" si="1"/>
        <v>101.53240668675856</v>
      </c>
      <c r="L59">
        <f t="shared" si="4"/>
        <v>102.89810933577773</v>
      </c>
      <c r="M59">
        <v>0.61403264794021151</v>
      </c>
      <c r="N59" s="4">
        <f t="shared" si="2"/>
        <v>63.182798543489</v>
      </c>
      <c r="O59" s="4">
        <f t="shared" si="3"/>
        <v>10.122746246623187</v>
      </c>
    </row>
    <row r="60" spans="1:15" x14ac:dyDescent="0.2">
      <c r="A60">
        <v>10</v>
      </c>
      <c r="B60">
        <v>2013</v>
      </c>
      <c r="C60" t="s">
        <v>9</v>
      </c>
      <c r="D60">
        <v>9.8000000000000004E-2</v>
      </c>
      <c r="E60">
        <v>3211252</v>
      </c>
      <c r="F60">
        <v>7.2</v>
      </c>
      <c r="G60">
        <v>95436888</v>
      </c>
      <c r="H60">
        <v>3.36479119059288E-2</v>
      </c>
      <c r="I60">
        <f>F60*H64/H60</f>
        <v>2.8187898649866487</v>
      </c>
      <c r="J60">
        <f>I60*E60/E64</f>
        <v>2.7120128446866931</v>
      </c>
      <c r="K60">
        <f t="shared" si="1"/>
        <v>9.0518445915181065</v>
      </c>
      <c r="L60">
        <f t="shared" si="4"/>
        <v>8.7089566715258329</v>
      </c>
      <c r="M60">
        <v>0.31613614799011924</v>
      </c>
      <c r="N60" s="4">
        <f t="shared" si="2"/>
        <v>2.753216015149027</v>
      </c>
      <c r="O60" s="4">
        <f t="shared" si="3"/>
        <v>0.85736529401897676</v>
      </c>
    </row>
    <row r="61" spans="1:15" x14ac:dyDescent="0.2">
      <c r="A61">
        <v>10</v>
      </c>
      <c r="B61">
        <v>2014</v>
      </c>
      <c r="C61" t="s">
        <v>9</v>
      </c>
      <c r="D61">
        <v>9.8000000000000004E-2</v>
      </c>
      <c r="E61">
        <v>3263431</v>
      </c>
      <c r="F61">
        <v>7.2</v>
      </c>
      <c r="G61">
        <v>119360751</v>
      </c>
      <c r="H61">
        <v>2.73409053868972E-2</v>
      </c>
      <c r="I61">
        <f>F61*H64/H61</f>
        <v>3.4690289775059786</v>
      </c>
      <c r="J61">
        <f>I61*E61/E64</f>
        <v>3.3918529475044266</v>
      </c>
      <c r="K61">
        <f t="shared" si="1"/>
        <v>11.320936705091313</v>
      </c>
      <c r="L61">
        <f t="shared" si="4"/>
        <v>11.069078056327319</v>
      </c>
      <c r="M61">
        <v>0.5145680072568054</v>
      </c>
      <c r="N61" s="4">
        <f t="shared" si="2"/>
        <v>5.6957934376143813</v>
      </c>
      <c r="O61" s="4">
        <f t="shared" si="3"/>
        <v>1.7453390121054746</v>
      </c>
    </row>
    <row r="62" spans="1:15" x14ac:dyDescent="0.2">
      <c r="A62">
        <v>10</v>
      </c>
      <c r="B62">
        <v>2015</v>
      </c>
      <c r="C62" t="s">
        <v>9</v>
      </c>
      <c r="D62">
        <v>9.8000000000000004E-2</v>
      </c>
      <c r="E62">
        <v>3299521</v>
      </c>
      <c r="F62">
        <v>7.2</v>
      </c>
      <c r="G62">
        <v>213074972</v>
      </c>
      <c r="H62">
        <v>1.54852584000339E-2</v>
      </c>
      <c r="I62">
        <f>F62*H64/H62</f>
        <v>6.1249473924302134</v>
      </c>
      <c r="J62">
        <f>I62*E62/E64</f>
        <v>6.0549130745467981</v>
      </c>
      <c r="K62">
        <f t="shared" si="1"/>
        <v>20.20939254521873</v>
      </c>
      <c r="L62">
        <f t="shared" si="4"/>
        <v>19.978312842641728</v>
      </c>
      <c r="M62">
        <v>0.37154414362716731</v>
      </c>
      <c r="N62" s="4">
        <f t="shared" si="2"/>
        <v>7.4228251362349598</v>
      </c>
      <c r="O62" s="4">
        <f t="shared" si="3"/>
        <v>2.2496674930194289</v>
      </c>
    </row>
    <row r="63" spans="1:15" x14ac:dyDescent="0.2">
      <c r="A63">
        <v>10</v>
      </c>
      <c r="B63">
        <v>2016</v>
      </c>
      <c r="C63" t="s">
        <v>9</v>
      </c>
      <c r="D63">
        <v>9.8000000000000004E-2</v>
      </c>
      <c r="E63">
        <v>3317749</v>
      </c>
      <c r="F63">
        <v>7.2</v>
      </c>
      <c r="G63">
        <v>240308609</v>
      </c>
      <c r="H63">
        <v>1.3806201175256201E-2</v>
      </c>
      <c r="I63">
        <f>F63*H64/H63</f>
        <v>6.8698399983031999</v>
      </c>
      <c r="J63">
        <f>I63*E63/E64</f>
        <v>6.8288064285666392</v>
      </c>
      <c r="K63">
        <f t="shared" si="1"/>
        <v>22.792404784530444</v>
      </c>
      <c r="L63">
        <f t="shared" si="4"/>
        <v>22.65626569957054</v>
      </c>
      <c r="M63">
        <v>0.56171843679844902</v>
      </c>
      <c r="N63" s="4">
        <f t="shared" si="2"/>
        <v>12.726442152453082</v>
      </c>
      <c r="O63" s="4">
        <f t="shared" si="3"/>
        <v>3.835866472253652</v>
      </c>
    </row>
    <row r="64" spans="1:15" x14ac:dyDescent="0.2">
      <c r="A64">
        <v>10</v>
      </c>
      <c r="B64">
        <v>2017</v>
      </c>
      <c r="C64" t="s">
        <v>9</v>
      </c>
      <c r="D64">
        <v>9.8000000000000004E-2</v>
      </c>
      <c r="E64">
        <v>3337685</v>
      </c>
      <c r="F64">
        <v>7.2</v>
      </c>
      <c r="G64">
        <v>253371069</v>
      </c>
      <c r="H64">
        <v>1.3173110146999401E-2</v>
      </c>
      <c r="I64">
        <f>F64*H64/H64</f>
        <v>7.2000000000000011</v>
      </c>
      <c r="J64">
        <f>I64*E64/E64</f>
        <v>7.2000000000000011</v>
      </c>
      <c r="K64">
        <f t="shared" si="1"/>
        <v>24.031332000000003</v>
      </c>
      <c r="L64">
        <f t="shared" si="4"/>
        <v>24.031332000000003</v>
      </c>
      <c r="M64">
        <v>0.8200353086325376</v>
      </c>
      <c r="N64" s="4">
        <f t="shared" si="2"/>
        <v>19.706540753470978</v>
      </c>
      <c r="O64" s="4">
        <f t="shared" si="3"/>
        <v>5.9042542221542718</v>
      </c>
    </row>
    <row r="65" spans="1:15" x14ac:dyDescent="0.2">
      <c r="A65">
        <v>10</v>
      </c>
      <c r="B65">
        <v>2018</v>
      </c>
      <c r="E65">
        <v>3357194</v>
      </c>
      <c r="F65">
        <v>7.2</v>
      </c>
      <c r="G65">
        <f>SUM($E$107:$E$128)</f>
        <v>549604549</v>
      </c>
      <c r="H65">
        <f>E65/G65</f>
        <v>6.1083810279743515E-3</v>
      </c>
      <c r="I65">
        <f>F65*H64/H65</f>
        <v>15.527255523850066</v>
      </c>
      <c r="J65">
        <f>I65*E65/E64</f>
        <v>15.618013407836958</v>
      </c>
      <c r="K65">
        <f t="shared" si="1"/>
        <v>52.128009081136298</v>
      </c>
      <c r="L65">
        <f t="shared" si="4"/>
        <v>52.432700904709783</v>
      </c>
      <c r="M65">
        <v>0.61403264794021151</v>
      </c>
      <c r="N65" s="4">
        <f t="shared" si="2"/>
        <v>32.195390175176072</v>
      </c>
      <c r="O65" s="4">
        <f t="shared" si="3"/>
        <v>9.5899701283798535</v>
      </c>
    </row>
    <row r="66" spans="1:15" x14ac:dyDescent="0.2">
      <c r="A66">
        <v>11</v>
      </c>
      <c r="B66">
        <v>2012</v>
      </c>
      <c r="C66" t="s">
        <v>11</v>
      </c>
      <c r="D66">
        <v>0.57999999999999996</v>
      </c>
      <c r="E66">
        <v>3552157</v>
      </c>
      <c r="F66">
        <v>7.5</v>
      </c>
      <c r="G66">
        <v>47135322</v>
      </c>
      <c r="H66">
        <v>7.5360830249552493E-2</v>
      </c>
      <c r="I66">
        <f>F66*H71/H66</f>
        <v>1.5189305021355239</v>
      </c>
      <c r="J66">
        <f>I66*E66/E71</f>
        <v>1.3952457808038012</v>
      </c>
      <c r="K66">
        <f t="shared" si="1"/>
        <v>5.3954796156742164</v>
      </c>
      <c r="L66">
        <f t="shared" si="4"/>
        <v>4.9561320670026889</v>
      </c>
      <c r="M66">
        <v>0.25636593740678099</v>
      </c>
      <c r="N66" s="4">
        <f t="shared" si="2"/>
        <v>1.2705834432689513</v>
      </c>
      <c r="O66" s="4">
        <f t="shared" si="3"/>
        <v>0.35769349250862259</v>
      </c>
    </row>
    <row r="67" spans="1:15" x14ac:dyDescent="0.2">
      <c r="A67">
        <v>11</v>
      </c>
      <c r="B67">
        <v>2013</v>
      </c>
      <c r="C67" t="s">
        <v>11</v>
      </c>
      <c r="D67">
        <v>0.57999999999999996</v>
      </c>
      <c r="E67">
        <v>3610105</v>
      </c>
      <c r="F67">
        <v>7.5</v>
      </c>
      <c r="G67">
        <v>95436888</v>
      </c>
      <c r="H67">
        <v>3.7827144992405803E-2</v>
      </c>
      <c r="I67">
        <f>F67*H71/H67</f>
        <v>3.0260772721621834</v>
      </c>
      <c r="J67">
        <f>I67*E67/E71</f>
        <v>2.8250133798819714</v>
      </c>
      <c r="K67">
        <f t="shared" ref="K67:K128" si="5">I67*E67/1000000</f>
        <v>10.924456690619058</v>
      </c>
      <c r="L67">
        <f t="shared" si="4"/>
        <v>10.198594927778805</v>
      </c>
      <c r="M67">
        <v>0.31613614799011924</v>
      </c>
      <c r="N67" s="4">
        <f t="shared" ref="N67:N128" si="6">M67*L67</f>
        <v>3.2241445153795598</v>
      </c>
      <c r="O67" s="4">
        <f t="shared" ref="O67:O128" si="7">N67*1000000/E67</f>
        <v>0.89308884793643395</v>
      </c>
    </row>
    <row r="68" spans="1:15" x14ac:dyDescent="0.2">
      <c r="A68">
        <v>11</v>
      </c>
      <c r="B68">
        <v>2014</v>
      </c>
      <c r="C68" t="s">
        <v>11</v>
      </c>
      <c r="D68">
        <v>0.57999999999999996</v>
      </c>
      <c r="E68">
        <v>3671478</v>
      </c>
      <c r="F68">
        <v>7.5</v>
      </c>
      <c r="G68">
        <v>119360751</v>
      </c>
      <c r="H68">
        <v>3.0759508207182699E-2</v>
      </c>
      <c r="I68">
        <f>F68*H71/H68</f>
        <v>3.7213814655714548</v>
      </c>
      <c r="J68">
        <f>I68*E68/E71</f>
        <v>3.533180153650449</v>
      </c>
      <c r="K68">
        <f t="shared" si="5"/>
        <v>13.662970180453355</v>
      </c>
      <c r="L68">
        <f t="shared" si="4"/>
        <v>12.971993204164242</v>
      </c>
      <c r="M68">
        <v>0.5145680072568054</v>
      </c>
      <c r="N68" s="4">
        <f t="shared" si="6"/>
        <v>6.6749726932156159</v>
      </c>
      <c r="O68" s="4">
        <f t="shared" si="7"/>
        <v>1.8180614709432048</v>
      </c>
    </row>
    <row r="69" spans="1:15" x14ac:dyDescent="0.2">
      <c r="A69">
        <v>11</v>
      </c>
      <c r="B69">
        <v>2015</v>
      </c>
      <c r="C69" t="s">
        <v>11</v>
      </c>
      <c r="D69">
        <v>0.57999999999999996</v>
      </c>
      <c r="E69">
        <v>3733580</v>
      </c>
      <c r="F69">
        <v>7.5</v>
      </c>
      <c r="G69">
        <v>213074972</v>
      </c>
      <c r="H69">
        <v>1.7522377053274901E-2</v>
      </c>
      <c r="I69">
        <f>F69*H71/H69</f>
        <v>6.5326675361610773</v>
      </c>
      <c r="J69">
        <f>I69*E69/E71</f>
        <v>6.3072011193195721</v>
      </c>
      <c r="K69">
        <f t="shared" si="5"/>
        <v>24.390236859660277</v>
      </c>
      <c r="L69">
        <f t="shared" si="4"/>
        <v>23.548439955069171</v>
      </c>
      <c r="M69">
        <v>0.37154414362716731</v>
      </c>
      <c r="N69" s="4">
        <f t="shared" si="6"/>
        <v>8.7492849568619455</v>
      </c>
      <c r="O69" s="4">
        <f t="shared" si="7"/>
        <v>2.3434036385619015</v>
      </c>
    </row>
    <row r="70" spans="1:15" x14ac:dyDescent="0.2">
      <c r="A70">
        <v>11</v>
      </c>
      <c r="B70">
        <v>2016</v>
      </c>
      <c r="C70" t="s">
        <v>11</v>
      </c>
      <c r="D70">
        <v>0.57999999999999996</v>
      </c>
      <c r="E70">
        <v>3798902</v>
      </c>
      <c r="F70">
        <v>7.5</v>
      </c>
      <c r="G70">
        <v>240308609</v>
      </c>
      <c r="H70">
        <v>1.5808430733332501E-2</v>
      </c>
      <c r="I70">
        <f>F70*H71/H70</f>
        <v>7.2409378048476487</v>
      </c>
      <c r="J70">
        <f>I70*E70/E71</f>
        <v>7.1133400297569107</v>
      </c>
      <c r="K70">
        <f t="shared" si="5"/>
        <v>27.507613108711343</v>
      </c>
      <c r="L70">
        <f t="shared" ref="L70:L119" si="8">J70*E70/1000000</f>
        <v>27.022881665723588</v>
      </c>
      <c r="M70">
        <v>0.56171843679844902</v>
      </c>
      <c r="N70" s="4">
        <f t="shared" si="6"/>
        <v>15.179250847059722</v>
      </c>
      <c r="O70" s="4">
        <f t="shared" si="7"/>
        <v>3.9956942419308845</v>
      </c>
    </row>
    <row r="71" spans="1:15" x14ac:dyDescent="0.2">
      <c r="A71">
        <v>11</v>
      </c>
      <c r="B71">
        <v>2017</v>
      </c>
      <c r="C71" t="s">
        <v>11</v>
      </c>
      <c r="D71">
        <v>0.57999999999999996</v>
      </c>
      <c r="E71">
        <v>3867046</v>
      </c>
      <c r="F71">
        <v>7.5</v>
      </c>
      <c r="G71">
        <v>253371069</v>
      </c>
      <c r="H71">
        <v>1.52623818309737E-2</v>
      </c>
      <c r="I71">
        <f>F71*H71/H71</f>
        <v>7.5</v>
      </c>
      <c r="J71">
        <f>I71*E71/E71</f>
        <v>7.5</v>
      </c>
      <c r="K71">
        <f t="shared" si="5"/>
        <v>29.002845000000001</v>
      </c>
      <c r="L71">
        <f t="shared" si="8"/>
        <v>29.002845000000001</v>
      </c>
      <c r="M71">
        <v>0.8200353086325376</v>
      </c>
      <c r="N71" s="4">
        <f t="shared" si="6"/>
        <v>23.783356950796652</v>
      </c>
      <c r="O71" s="4">
        <f t="shared" si="7"/>
        <v>6.1502648147440331</v>
      </c>
    </row>
    <row r="72" spans="1:15" x14ac:dyDescent="0.2">
      <c r="A72">
        <v>11</v>
      </c>
      <c r="B72">
        <v>2018</v>
      </c>
      <c r="E72">
        <v>3934484.5</v>
      </c>
      <c r="F72">
        <v>7.5</v>
      </c>
      <c r="G72">
        <f>SUM($E$107:$E$128)</f>
        <v>549604549</v>
      </c>
      <c r="H72">
        <f>E72/G72</f>
        <v>7.1587553399235053E-3</v>
      </c>
      <c r="I72">
        <f>F72*H71/H72</f>
        <v>15.989911415735838</v>
      </c>
      <c r="J72">
        <f>I72*E72/E71</f>
        <v>16.268763966496834</v>
      </c>
      <c r="K72">
        <f t="shared" si="5"/>
        <v>62.912058621585714</v>
      </c>
      <c r="L72">
        <f t="shared" si="8"/>
        <v>64.009199660340315</v>
      </c>
      <c r="M72">
        <v>0.61403264794021151</v>
      </c>
      <c r="N72" s="4">
        <f t="shared" si="6"/>
        <v>39.303738359972449</v>
      </c>
      <c r="O72" s="4">
        <f t="shared" si="7"/>
        <v>9.9895522170623483</v>
      </c>
    </row>
    <row r="73" spans="1:15" x14ac:dyDescent="0.2">
      <c r="A73">
        <v>12</v>
      </c>
      <c r="B73">
        <v>2015</v>
      </c>
      <c r="C73" t="s">
        <v>10</v>
      </c>
      <c r="D73">
        <v>0.19800000000000001</v>
      </c>
      <c r="E73">
        <v>2390244</v>
      </c>
      <c r="F73">
        <v>7.5</v>
      </c>
      <c r="G73">
        <v>213074972</v>
      </c>
      <c r="H73">
        <v>1.12178543428366E-2</v>
      </c>
      <c r="I73">
        <f>F73*H75/H73</f>
        <v>6.4689972973801817</v>
      </c>
      <c r="J73">
        <f>I73*E73/E75</f>
        <v>6.3072011193196156</v>
      </c>
      <c r="K73">
        <f t="shared" si="5"/>
        <v>15.462481976079196</v>
      </c>
      <c r="L73">
        <f t="shared" si="8"/>
        <v>15.075749632246996</v>
      </c>
      <c r="M73">
        <v>0.37154414362716731</v>
      </c>
      <c r="N73" s="4">
        <f t="shared" si="6"/>
        <v>5.6013064866507927</v>
      </c>
      <c r="O73" s="4">
        <f t="shared" si="7"/>
        <v>2.3434036385619179</v>
      </c>
    </row>
    <row r="74" spans="1:15" x14ac:dyDescent="0.2">
      <c r="A74">
        <v>12</v>
      </c>
      <c r="B74">
        <v>2016</v>
      </c>
      <c r="C74" t="s">
        <v>10</v>
      </c>
      <c r="D74">
        <v>0.19800000000000001</v>
      </c>
      <c r="E74">
        <v>2425325</v>
      </c>
      <c r="F74">
        <v>7.5</v>
      </c>
      <c r="G74">
        <v>240308609</v>
      </c>
      <c r="H74">
        <v>1.00925431264928E-2</v>
      </c>
      <c r="I74">
        <f>F74*H75/H74</f>
        <v>7.1902857898841868</v>
      </c>
      <c r="J74">
        <f>I74*E74/E75</f>
        <v>7.113340029756916</v>
      </c>
      <c r="K74">
        <f t="shared" si="5"/>
        <v>17.438779883350865</v>
      </c>
      <c r="L74">
        <f t="shared" si="8"/>
        <v>17.252161407670194</v>
      </c>
      <c r="M74">
        <v>0.56171843679844902</v>
      </c>
      <c r="N74" s="4">
        <f t="shared" si="6"/>
        <v>9.6908571373110313</v>
      </c>
      <c r="O74" s="4">
        <f t="shared" si="7"/>
        <v>3.9956942419308885</v>
      </c>
    </row>
    <row r="75" spans="1:15" x14ac:dyDescent="0.2">
      <c r="A75">
        <v>12</v>
      </c>
      <c r="B75">
        <v>2017</v>
      </c>
      <c r="C75" t="s">
        <v>10</v>
      </c>
      <c r="D75">
        <v>0.19800000000000001</v>
      </c>
      <c r="E75">
        <v>2451560</v>
      </c>
      <c r="F75">
        <v>7.5</v>
      </c>
      <c r="G75">
        <v>253371069</v>
      </c>
      <c r="H75">
        <v>9.6757692568286008E-3</v>
      </c>
      <c r="I75">
        <f>F75*H75/H75</f>
        <v>7.4999999999999991</v>
      </c>
      <c r="J75">
        <f>I75*E75/E75</f>
        <v>7.4999999999999982</v>
      </c>
      <c r="K75">
        <f t="shared" si="5"/>
        <v>18.386699999999998</v>
      </c>
      <c r="L75">
        <f t="shared" si="8"/>
        <v>18.386699999999998</v>
      </c>
      <c r="M75">
        <v>0.8200353086325376</v>
      </c>
      <c r="N75" s="4">
        <f t="shared" si="6"/>
        <v>15.077743209233876</v>
      </c>
      <c r="O75" s="4">
        <f t="shared" si="7"/>
        <v>6.1502648147440313</v>
      </c>
    </row>
    <row r="76" spans="1:15" x14ac:dyDescent="0.2">
      <c r="A76">
        <v>12</v>
      </c>
      <c r="B76">
        <v>2018</v>
      </c>
      <c r="E76">
        <v>2480006.5</v>
      </c>
      <c r="F76">
        <v>7.5</v>
      </c>
      <c r="G76">
        <f>SUM($E$107:$E$128)</f>
        <v>549604549</v>
      </c>
      <c r="H76">
        <f>E76/G76</f>
        <v>4.5123471130512783E-3</v>
      </c>
      <c r="I76">
        <f>F76*H75/H76</f>
        <v>16.082155828908153</v>
      </c>
      <c r="J76">
        <f>I76*E76/E75</f>
        <v>16.268763966496888</v>
      </c>
      <c r="K76">
        <f t="shared" si="5"/>
        <v>39.88385098970511</v>
      </c>
      <c r="L76">
        <f t="shared" si="8"/>
        <v>40.346640383878068</v>
      </c>
      <c r="M76">
        <v>0.61403264794021151</v>
      </c>
      <c r="N76" s="4">
        <f t="shared" si="6"/>
        <v>24.774154430404121</v>
      </c>
      <c r="O76" s="4">
        <f t="shared" si="7"/>
        <v>9.9895522170623821</v>
      </c>
    </row>
    <row r="77" spans="1:15" x14ac:dyDescent="0.2">
      <c r="A77">
        <v>13</v>
      </c>
      <c r="B77">
        <v>2015</v>
      </c>
      <c r="C77" t="s">
        <v>10</v>
      </c>
      <c r="D77">
        <v>0.19800000000000001</v>
      </c>
      <c r="E77">
        <v>2353045</v>
      </c>
      <c r="F77">
        <v>7</v>
      </c>
      <c r="G77">
        <v>213074972</v>
      </c>
      <c r="H77">
        <v>1.10432725998434E-2</v>
      </c>
      <c r="I77">
        <f>F77*H79/H77</f>
        <v>5.8374916858387715</v>
      </c>
      <c r="J77">
        <f>I77*E77/E79</f>
        <v>5.8867210446982803</v>
      </c>
      <c r="K77">
        <f t="shared" si="5"/>
        <v>13.735880623904492</v>
      </c>
      <c r="L77">
        <f t="shared" si="8"/>
        <v>13.851719520622066</v>
      </c>
      <c r="M77">
        <v>0.37154414362716731</v>
      </c>
      <c r="N77" s="4">
        <f t="shared" si="6"/>
        <v>5.1465252670532422</v>
      </c>
      <c r="O77" s="4">
        <f t="shared" si="7"/>
        <v>2.1871767293244462</v>
      </c>
    </row>
    <row r="78" spans="1:15" x14ac:dyDescent="0.2">
      <c r="A78">
        <v>13</v>
      </c>
      <c r="B78">
        <v>2016</v>
      </c>
      <c r="C78" t="s">
        <v>10</v>
      </c>
      <c r="D78">
        <v>0.19800000000000001</v>
      </c>
      <c r="E78">
        <v>2342299</v>
      </c>
      <c r="F78">
        <v>7</v>
      </c>
      <c r="G78">
        <v>240308609</v>
      </c>
      <c r="H78">
        <v>9.7470457248579005E-3</v>
      </c>
      <c r="I78">
        <f>F78*H79/H78</f>
        <v>6.6138000996170332</v>
      </c>
      <c r="J78">
        <f>I78*E78/E79</f>
        <v>6.639117361106452</v>
      </c>
      <c r="K78">
        <f t="shared" si="5"/>
        <v>15.491497359532877</v>
      </c>
      <c r="L78">
        <f t="shared" si="8"/>
        <v>15.550797955802283</v>
      </c>
      <c r="M78">
        <v>0.56171843679844902</v>
      </c>
      <c r="N78" s="4">
        <f t="shared" si="6"/>
        <v>8.7351699187017751</v>
      </c>
      <c r="O78" s="4">
        <f t="shared" si="7"/>
        <v>3.7293146258021608</v>
      </c>
    </row>
    <row r="79" spans="1:15" x14ac:dyDescent="0.2">
      <c r="A79">
        <v>13</v>
      </c>
      <c r="B79">
        <v>2017</v>
      </c>
      <c r="C79" t="s">
        <v>10</v>
      </c>
      <c r="D79">
        <v>0.19800000000000001</v>
      </c>
      <c r="E79">
        <v>2333367</v>
      </c>
      <c r="F79">
        <v>7</v>
      </c>
      <c r="G79">
        <v>253371069</v>
      </c>
      <c r="H79">
        <v>9.2092874265767097E-3</v>
      </c>
      <c r="I79">
        <f>F79*H79/H79</f>
        <v>6.9999999999999991</v>
      </c>
      <c r="J79">
        <f>I79*E79/E79</f>
        <v>6.9999999999999991</v>
      </c>
      <c r="K79">
        <f t="shared" si="5"/>
        <v>16.333568999999997</v>
      </c>
      <c r="L79">
        <f t="shared" si="8"/>
        <v>16.333568999999997</v>
      </c>
      <c r="M79">
        <v>0.8200353086325376</v>
      </c>
      <c r="N79" s="4">
        <f t="shared" si="6"/>
        <v>13.394103295985847</v>
      </c>
      <c r="O79" s="4">
        <f t="shared" si="7"/>
        <v>5.7402471604277627</v>
      </c>
    </row>
    <row r="80" spans="1:15" x14ac:dyDescent="0.2">
      <c r="A80">
        <v>13</v>
      </c>
      <c r="B80">
        <v>2018</v>
      </c>
      <c r="E80">
        <v>2323981.5</v>
      </c>
      <c r="F80">
        <v>7</v>
      </c>
      <c r="G80">
        <f>SUM($E$107:$E$128)</f>
        <v>549604549</v>
      </c>
      <c r="H80">
        <f>E80/G80</f>
        <v>4.2284611803677045E-3</v>
      </c>
      <c r="I80">
        <f>F80*H79/H80</f>
        <v>15.245501669813397</v>
      </c>
      <c r="J80">
        <f>I80*E80/E79</f>
        <v>15.184179702063775</v>
      </c>
      <c r="K80">
        <f t="shared" si="5"/>
        <v>35.430263838865443</v>
      </c>
      <c r="L80">
        <f t="shared" si="8"/>
        <v>35.287752720271719</v>
      </c>
      <c r="M80">
        <v>0.61403264794021151</v>
      </c>
      <c r="N80" s="4">
        <f t="shared" si="6"/>
        <v>21.667832242687844</v>
      </c>
      <c r="O80" s="4">
        <f t="shared" si="7"/>
        <v>9.3235820692582294</v>
      </c>
    </row>
    <row r="81" spans="1:15" x14ac:dyDescent="0.2">
      <c r="A81">
        <v>14</v>
      </c>
      <c r="B81">
        <v>2013</v>
      </c>
      <c r="C81" t="s">
        <v>10</v>
      </c>
      <c r="D81">
        <v>0.19800000000000001</v>
      </c>
      <c r="E81">
        <v>5524693</v>
      </c>
      <c r="F81">
        <v>7</v>
      </c>
      <c r="G81">
        <v>95436888</v>
      </c>
      <c r="H81">
        <v>5.7888444560346503E-2</v>
      </c>
      <c r="I81">
        <f>F81*H85/H81</f>
        <v>2.8074199403878097</v>
      </c>
      <c r="J81">
        <f>I81*E81/E85</f>
        <v>2.6366791545565111</v>
      </c>
      <c r="K81">
        <f t="shared" si="5"/>
        <v>15.510133292720949</v>
      </c>
      <c r="L81">
        <f t="shared" si="8"/>
        <v>14.566842868424276</v>
      </c>
      <c r="M81">
        <v>0.31613614799011924</v>
      </c>
      <c r="N81" s="4">
        <f t="shared" si="6"/>
        <v>4.6051055928009896</v>
      </c>
      <c r="O81" s="4">
        <f t="shared" si="7"/>
        <v>0.83354959140733964</v>
      </c>
    </row>
    <row r="82" spans="1:15" x14ac:dyDescent="0.2">
      <c r="A82">
        <v>14</v>
      </c>
      <c r="B82">
        <v>2014</v>
      </c>
      <c r="C82" t="s">
        <v>10</v>
      </c>
      <c r="D82">
        <v>0.19800000000000001</v>
      </c>
      <c r="E82">
        <v>5611829</v>
      </c>
      <c r="F82">
        <v>7</v>
      </c>
      <c r="G82">
        <v>119360751</v>
      </c>
      <c r="H82">
        <v>4.7015697815105E-2</v>
      </c>
      <c r="I82">
        <f>F82*H85/H82</f>
        <v>3.4566576936892379</v>
      </c>
      <c r="J82">
        <f>I82*E82/E85</f>
        <v>3.2976348100737587</v>
      </c>
      <c r="K82">
        <f t="shared" si="5"/>
        <v>19.39817188851838</v>
      </c>
      <c r="L82">
        <f t="shared" si="8"/>
        <v>18.505762658581411</v>
      </c>
      <c r="M82">
        <v>0.5145680072568054</v>
      </c>
      <c r="N82" s="4">
        <f t="shared" si="6"/>
        <v>9.5224734139936373</v>
      </c>
      <c r="O82" s="4">
        <f t="shared" si="7"/>
        <v>1.696857372880328</v>
      </c>
    </row>
    <row r="83" spans="1:15" x14ac:dyDescent="0.2">
      <c r="A83">
        <v>14</v>
      </c>
      <c r="B83">
        <v>2015</v>
      </c>
      <c r="C83" t="s">
        <v>10</v>
      </c>
      <c r="D83">
        <v>0.19800000000000001</v>
      </c>
      <c r="E83">
        <v>5709731</v>
      </c>
      <c r="F83">
        <v>7</v>
      </c>
      <c r="G83">
        <v>213074972</v>
      </c>
      <c r="H83">
        <v>2.6796816849986398E-2</v>
      </c>
      <c r="I83">
        <f>F83*H85/H83</f>
        <v>6.0647939823059049</v>
      </c>
      <c r="J83">
        <f>I83*E83/E85</f>
        <v>5.8867210446982936</v>
      </c>
      <c r="K83">
        <f t="shared" si="5"/>
        <v>34.62834220938548</v>
      </c>
      <c r="L83">
        <f t="shared" si="8"/>
        <v>33.611593637266232</v>
      </c>
      <c r="M83">
        <v>0.37154414362716731</v>
      </c>
      <c r="N83" s="4">
        <f t="shared" si="6"/>
        <v>12.488190773902428</v>
      </c>
      <c r="O83" s="4">
        <f t="shared" si="7"/>
        <v>2.1871767293244511</v>
      </c>
    </row>
    <row r="84" spans="1:15" x14ac:dyDescent="0.2">
      <c r="A84">
        <v>14</v>
      </c>
      <c r="B84">
        <v>2016</v>
      </c>
      <c r="C84" t="s">
        <v>10</v>
      </c>
      <c r="D84">
        <v>0.19800000000000001</v>
      </c>
      <c r="E84">
        <v>5790210</v>
      </c>
      <c r="F84">
        <v>7</v>
      </c>
      <c r="G84">
        <v>240308609</v>
      </c>
      <c r="H84">
        <v>2.4094892081040601E-2</v>
      </c>
      <c r="I84">
        <f>F84*H85/H84</f>
        <v>6.7448807419490322</v>
      </c>
      <c r="J84">
        <f>I84*E84/E85</f>
        <v>6.6391173611064609</v>
      </c>
      <c r="K84">
        <f t="shared" si="5"/>
        <v>39.054275920840702</v>
      </c>
      <c r="L84">
        <f t="shared" si="8"/>
        <v>38.441883735452244</v>
      </c>
      <c r="M84">
        <v>0.56171843679844902</v>
      </c>
      <c r="N84" s="4">
        <f t="shared" si="6"/>
        <v>21.593514839465957</v>
      </c>
      <c r="O84" s="4">
        <f t="shared" si="7"/>
        <v>3.7293146258021657</v>
      </c>
    </row>
    <row r="85" spans="1:15" x14ac:dyDescent="0.2">
      <c r="A85">
        <v>14</v>
      </c>
      <c r="B85">
        <v>2017</v>
      </c>
      <c r="C85" t="s">
        <v>10</v>
      </c>
      <c r="D85">
        <v>0.19800000000000001</v>
      </c>
      <c r="E85">
        <v>5882450</v>
      </c>
      <c r="F85">
        <v>7</v>
      </c>
      <c r="G85">
        <v>253371069</v>
      </c>
      <c r="H85">
        <v>2.3216739082392999E-2</v>
      </c>
      <c r="I85">
        <f>F85*H85/H85</f>
        <v>7</v>
      </c>
      <c r="J85">
        <f>I85*E85/E85</f>
        <v>7</v>
      </c>
      <c r="K85">
        <f t="shared" si="5"/>
        <v>41.177149999999997</v>
      </c>
      <c r="L85">
        <f t="shared" si="8"/>
        <v>41.177149999999997</v>
      </c>
      <c r="M85">
        <v>0.8200353086325376</v>
      </c>
      <c r="N85" s="4">
        <f t="shared" si="6"/>
        <v>33.766716908858292</v>
      </c>
      <c r="O85" s="4">
        <f t="shared" si="7"/>
        <v>5.7402471604277627</v>
      </c>
    </row>
    <row r="86" spans="1:15" x14ac:dyDescent="0.2">
      <c r="A86">
        <v>14</v>
      </c>
      <c r="B86">
        <v>2018</v>
      </c>
      <c r="E86">
        <v>5971749.75</v>
      </c>
      <c r="F86">
        <v>7</v>
      </c>
      <c r="G86">
        <f>SUM($E$107:$E$128)</f>
        <v>549604549</v>
      </c>
      <c r="H86">
        <f>E86/G86</f>
        <v>1.0865539160593811E-2</v>
      </c>
      <c r="I86">
        <f>F86*H85/H86</f>
        <v>14.957120044825212</v>
      </c>
      <c r="J86">
        <f>I86*E86/E85</f>
        <v>15.184179702063757</v>
      </c>
      <c r="K86">
        <f t="shared" si="5"/>
        <v>89.320177888404956</v>
      </c>
      <c r="L86">
        <f t="shared" si="8"/>
        <v>90.676121339754317</v>
      </c>
      <c r="M86">
        <v>0.61403264794021151</v>
      </c>
      <c r="N86" s="4">
        <f t="shared" si="6"/>
        <v>55.678098891197266</v>
      </c>
      <c r="O86" s="4">
        <f t="shared" si="7"/>
        <v>9.3235820692582205</v>
      </c>
    </row>
    <row r="87" spans="1:15" x14ac:dyDescent="0.2">
      <c r="A87">
        <v>15</v>
      </c>
      <c r="B87">
        <v>2014</v>
      </c>
      <c r="C87" t="s">
        <v>9</v>
      </c>
      <c r="D87">
        <v>9.8000000000000004E-2</v>
      </c>
      <c r="E87">
        <v>2785874</v>
      </c>
      <c r="F87">
        <v>6.1</v>
      </c>
      <c r="G87">
        <v>119360751</v>
      </c>
      <c r="H87">
        <v>2.33399503325846E-2</v>
      </c>
      <c r="I87">
        <f>F87*H90/H87</f>
        <v>2.8966568665422612</v>
      </c>
      <c r="J87">
        <f>I87*E87/E90</f>
        <v>2.8736531916356909</v>
      </c>
      <c r="K87">
        <f t="shared" si="5"/>
        <v>8.0697210514215563</v>
      </c>
      <c r="L87">
        <f t="shared" si="8"/>
        <v>8.0056357115948895</v>
      </c>
      <c r="M87">
        <v>0.5145680072568054</v>
      </c>
      <c r="N87" s="4">
        <f t="shared" si="6"/>
        <v>4.1194440149392992</v>
      </c>
      <c r="O87" s="4">
        <f t="shared" si="7"/>
        <v>1.4786899963671363</v>
      </c>
    </row>
    <row r="88" spans="1:15" x14ac:dyDescent="0.2">
      <c r="A88">
        <v>15</v>
      </c>
      <c r="B88">
        <v>2015</v>
      </c>
      <c r="C88" t="s">
        <v>9</v>
      </c>
      <c r="D88">
        <v>9.8000000000000004E-2</v>
      </c>
      <c r="E88">
        <v>2797407</v>
      </c>
      <c r="F88">
        <v>6.1</v>
      </c>
      <c r="G88">
        <v>213074972</v>
      </c>
      <c r="H88">
        <v>1.3128745125448101E-2</v>
      </c>
      <c r="I88">
        <f>F88*H90/H88</f>
        <v>5.1496031608221946</v>
      </c>
      <c r="J88">
        <f>I88*E88/E90</f>
        <v>5.1298569103799201</v>
      </c>
      <c r="K88">
        <f t="shared" si="5"/>
        <v>14.405535929306133</v>
      </c>
      <c r="L88">
        <f t="shared" si="8"/>
        <v>14.350297630095161</v>
      </c>
      <c r="M88">
        <v>0.37154414362716731</v>
      </c>
      <c r="N88" s="4">
        <f t="shared" si="6"/>
        <v>5.3317690437686753</v>
      </c>
      <c r="O88" s="4">
        <f t="shared" si="7"/>
        <v>1.9059682926970136</v>
      </c>
    </row>
    <row r="89" spans="1:15" x14ac:dyDescent="0.2">
      <c r="A89">
        <v>15</v>
      </c>
      <c r="B89">
        <v>2016</v>
      </c>
      <c r="C89" t="s">
        <v>9</v>
      </c>
      <c r="D89">
        <v>9.8000000000000004E-2</v>
      </c>
      <c r="E89">
        <v>2798886</v>
      </c>
      <c r="F89">
        <v>6.1</v>
      </c>
      <c r="G89">
        <v>240308609</v>
      </c>
      <c r="H89">
        <v>1.16470484001678E-2</v>
      </c>
      <c r="I89">
        <f>F89*H90/H89</f>
        <v>5.8047176480062097</v>
      </c>
      <c r="J89">
        <f>I89*E89/E90</f>
        <v>5.7855165575355914</v>
      </c>
      <c r="K89">
        <f t="shared" si="5"/>
        <v>16.246742958957508</v>
      </c>
      <c r="L89">
        <f t="shared" si="8"/>
        <v>16.193001295654561</v>
      </c>
      <c r="M89">
        <v>0.56171843679844902</v>
      </c>
      <c r="N89" s="4">
        <f t="shared" si="6"/>
        <v>9.0959073748703396</v>
      </c>
      <c r="O89" s="4">
        <f t="shared" si="7"/>
        <v>3.2498313167704365</v>
      </c>
    </row>
    <row r="90" spans="1:15" x14ac:dyDescent="0.2">
      <c r="A90">
        <v>15</v>
      </c>
      <c r="B90">
        <v>2017</v>
      </c>
      <c r="C90" t="s">
        <v>9</v>
      </c>
      <c r="D90">
        <v>9.8000000000000004E-2</v>
      </c>
      <c r="E90">
        <v>2808175</v>
      </c>
      <c r="F90">
        <v>6.1</v>
      </c>
      <c r="G90">
        <v>253371069</v>
      </c>
      <c r="H90">
        <v>1.10832503927273E-2</v>
      </c>
      <c r="I90">
        <f>F90*H90/H90</f>
        <v>6.0999999999999988</v>
      </c>
      <c r="J90">
        <f>I90*E90/E90</f>
        <v>6.0999999999999988</v>
      </c>
      <c r="K90">
        <f t="shared" si="5"/>
        <v>17.129867499999996</v>
      </c>
      <c r="L90">
        <f t="shared" si="8"/>
        <v>17.129867499999996</v>
      </c>
      <c r="M90">
        <v>0.8200353086325376</v>
      </c>
      <c r="N90" s="4">
        <f t="shared" si="6"/>
        <v>14.047096182196972</v>
      </c>
      <c r="O90" s="4">
        <f t="shared" si="7"/>
        <v>5.0022153826584788</v>
      </c>
    </row>
    <row r="91" spans="1:15" x14ac:dyDescent="0.2">
      <c r="A91">
        <v>15</v>
      </c>
      <c r="B91">
        <v>2018</v>
      </c>
      <c r="E91">
        <v>2815511.5</v>
      </c>
      <c r="F91">
        <v>6.1</v>
      </c>
      <c r="G91">
        <f>SUM($E$107:$E$128)</f>
        <v>549604549</v>
      </c>
      <c r="H91">
        <f>E91/G91</f>
        <v>5.122795117185247E-3</v>
      </c>
      <c r="I91">
        <f>F91*H90/H91</f>
        <v>13.197449019351779</v>
      </c>
      <c r="J91">
        <f>I91*E91/E90</f>
        <v>13.231928026084079</v>
      </c>
      <c r="K91">
        <f t="shared" si="5"/>
        <v>37.157569484648661</v>
      </c>
      <c r="L91">
        <f t="shared" si="8"/>
        <v>37.254645524612023</v>
      </c>
      <c r="M91">
        <v>0.61403264794021151</v>
      </c>
      <c r="N91" s="4">
        <f t="shared" si="6"/>
        <v>22.875568639551471</v>
      </c>
      <c r="O91" s="4">
        <f t="shared" si="7"/>
        <v>8.1248358032107024</v>
      </c>
    </row>
    <row r="92" spans="1:15" x14ac:dyDescent="0.2">
      <c r="A92">
        <v>16</v>
      </c>
      <c r="B92">
        <v>2013</v>
      </c>
      <c r="C92" t="s">
        <v>9</v>
      </c>
      <c r="D92">
        <v>9.8000000000000004E-2</v>
      </c>
      <c r="E92">
        <v>4398762</v>
      </c>
      <c r="F92">
        <v>4.5999999999999996</v>
      </c>
      <c r="G92">
        <v>95436888</v>
      </c>
      <c r="H92">
        <v>4.6090794578297602E-2</v>
      </c>
      <c r="I92">
        <f>F92*H96/H92</f>
        <v>1.8660133682135105</v>
      </c>
      <c r="J92">
        <f>I92*E92/E96</f>
        <v>1.7326748729942769</v>
      </c>
      <c r="K92">
        <f t="shared" si="5"/>
        <v>8.2081486955895979</v>
      </c>
      <c r="L92">
        <f t="shared" si="8"/>
        <v>7.6216243896820517</v>
      </c>
      <c r="M92">
        <v>0.31613614799011924</v>
      </c>
      <c r="N92" s="4">
        <f t="shared" si="6"/>
        <v>2.4094709759816273</v>
      </c>
      <c r="O92" s="4">
        <f t="shared" si="7"/>
        <v>0.54776116006767972</v>
      </c>
    </row>
    <row r="93" spans="1:15" x14ac:dyDescent="0.2">
      <c r="A93">
        <v>16</v>
      </c>
      <c r="B93">
        <v>2014</v>
      </c>
      <c r="C93" t="s">
        <v>9</v>
      </c>
      <c r="D93">
        <v>9.8000000000000004E-2</v>
      </c>
      <c r="E93">
        <v>4489109</v>
      </c>
      <c r="F93">
        <v>4.5999999999999996</v>
      </c>
      <c r="G93">
        <v>119360751</v>
      </c>
      <c r="H93">
        <v>3.7609590777457402E-2</v>
      </c>
      <c r="I93">
        <f>F93*H96/H93</f>
        <v>2.2868113440425093</v>
      </c>
      <c r="J93">
        <f>I93*E93/E96</f>
        <v>2.1670171609056115</v>
      </c>
      <c r="K93">
        <f t="shared" si="5"/>
        <v>10.265745385843326</v>
      </c>
      <c r="L93">
        <f t="shared" si="8"/>
        <v>9.7279762401758276</v>
      </c>
      <c r="M93">
        <v>0.5145680072568054</v>
      </c>
      <c r="N93" s="4">
        <f t="shared" si="6"/>
        <v>5.0057053485488261</v>
      </c>
      <c r="O93" s="4">
        <f t="shared" si="7"/>
        <v>1.1150777021785003</v>
      </c>
    </row>
    <row r="94" spans="1:15" x14ac:dyDescent="0.2">
      <c r="A94">
        <v>16</v>
      </c>
      <c r="B94">
        <v>2015</v>
      </c>
      <c r="C94" t="s">
        <v>9</v>
      </c>
      <c r="D94">
        <v>9.8000000000000004E-2</v>
      </c>
      <c r="E94">
        <v>4574531</v>
      </c>
      <c r="F94">
        <v>4.5999999999999996</v>
      </c>
      <c r="G94">
        <v>213074972</v>
      </c>
      <c r="H94">
        <v>2.1469114636326201E-2</v>
      </c>
      <c r="I94">
        <f>F94*H96/H94</f>
        <v>4.0060356606025129</v>
      </c>
      <c r="J94">
        <f>I94*E94/E96</f>
        <v>3.8684166865160048</v>
      </c>
      <c r="K94">
        <f t="shared" si="5"/>
        <v>18.325734316531673</v>
      </c>
      <c r="L94">
        <f t="shared" si="8"/>
        <v>17.696192053384749</v>
      </c>
      <c r="M94">
        <v>0.37154414362716731</v>
      </c>
      <c r="N94" s="4">
        <f t="shared" si="6"/>
        <v>6.5749165219367196</v>
      </c>
      <c r="O94" s="4">
        <f t="shared" si="7"/>
        <v>1.4372875649846333</v>
      </c>
    </row>
    <row r="95" spans="1:15" x14ac:dyDescent="0.2">
      <c r="A95">
        <v>16</v>
      </c>
      <c r="B95">
        <v>2016</v>
      </c>
      <c r="C95" t="s">
        <v>9</v>
      </c>
      <c r="D95">
        <v>9.8000000000000004E-2</v>
      </c>
      <c r="E95">
        <v>4661537</v>
      </c>
      <c r="F95">
        <v>4.5999999999999996</v>
      </c>
      <c r="G95">
        <v>240308609</v>
      </c>
      <c r="H95">
        <v>1.9398127347156301E-2</v>
      </c>
      <c r="I95">
        <f>F95*H96/H95</f>
        <v>4.4337289520523901</v>
      </c>
      <c r="J95">
        <f>I95*E95/E96</f>
        <v>4.3628485515842339</v>
      </c>
      <c r="K95">
        <f t="shared" si="5"/>
        <v>20.667991557963443</v>
      </c>
      <c r="L95">
        <f t="shared" si="8"/>
        <v>20.337579948606315</v>
      </c>
      <c r="M95">
        <v>0.56171843679844902</v>
      </c>
      <c r="N95" s="4">
        <f t="shared" si="6"/>
        <v>11.42399361699462</v>
      </c>
      <c r="O95" s="4">
        <f t="shared" si="7"/>
        <v>2.4506924683842732</v>
      </c>
    </row>
    <row r="96" spans="1:15" x14ac:dyDescent="0.2">
      <c r="A96">
        <v>16</v>
      </c>
      <c r="B96">
        <v>2017</v>
      </c>
      <c r="C96" t="s">
        <v>9</v>
      </c>
      <c r="D96">
        <v>9.8000000000000004E-2</v>
      </c>
      <c r="E96">
        <v>4737270</v>
      </c>
      <c r="F96">
        <v>4.5999999999999996</v>
      </c>
      <c r="G96">
        <v>253371069</v>
      </c>
      <c r="H96">
        <v>1.8696964964062202E-2</v>
      </c>
      <c r="I96">
        <f>F96*H96/H96</f>
        <v>4.5999999999999996</v>
      </c>
      <c r="J96">
        <f>I96*E96/E96</f>
        <v>4.5999999999999996</v>
      </c>
      <c r="K96">
        <f t="shared" si="5"/>
        <v>21.791442</v>
      </c>
      <c r="L96">
        <f t="shared" si="8"/>
        <v>21.791442</v>
      </c>
      <c r="M96">
        <v>0.8200353086325376</v>
      </c>
      <c r="N96" s="4">
        <f t="shared" si="6"/>
        <v>17.869751866018042</v>
      </c>
      <c r="O96" s="4">
        <f t="shared" si="7"/>
        <v>3.772162419709673</v>
      </c>
    </row>
    <row r="97" spans="1:15" x14ac:dyDescent="0.2">
      <c r="A97">
        <v>16</v>
      </c>
      <c r="B97">
        <v>2018</v>
      </c>
      <c r="E97">
        <v>4815821.25</v>
      </c>
      <c r="F97">
        <v>4.5999999999999996</v>
      </c>
      <c r="G97">
        <f>SUM($E$107:$E$128)</f>
        <v>549604549</v>
      </c>
      <c r="H97">
        <f>E97/G97</f>
        <v>8.7623387738735761E-3</v>
      </c>
      <c r="I97">
        <f>F97*H96/H97</f>
        <v>9.8154204093464124</v>
      </c>
      <c r="J97">
        <f>I97*E97/E96</f>
        <v>9.9781752327847375</v>
      </c>
      <c r="K97">
        <f t="shared" si="5"/>
        <v>47.269310185014149</v>
      </c>
      <c r="L97">
        <f t="shared" si="8"/>
        <v>48.053108322268436</v>
      </c>
      <c r="M97">
        <v>0.61403264794021151</v>
      </c>
      <c r="N97" s="4">
        <f t="shared" si="6"/>
        <v>29.506177344880303</v>
      </c>
      <c r="O97" s="4">
        <f t="shared" si="7"/>
        <v>6.1269253597982489</v>
      </c>
    </row>
    <row r="98" spans="1:15" x14ac:dyDescent="0.2">
      <c r="A98">
        <v>17</v>
      </c>
      <c r="B98">
        <v>2013</v>
      </c>
      <c r="C98" t="s">
        <v>9</v>
      </c>
      <c r="D98">
        <v>9.8000000000000004E-2</v>
      </c>
      <c r="E98">
        <v>6812373</v>
      </c>
      <c r="F98">
        <v>4.0999999999999996</v>
      </c>
      <c r="G98">
        <v>95436888</v>
      </c>
      <c r="H98">
        <v>7.1380921389641194E-2</v>
      </c>
      <c r="I98">
        <f>F98*H102/H98</f>
        <v>1.6776621790849457</v>
      </c>
      <c r="J98">
        <f>I98*E98/E102</f>
        <v>1.5443406476688131</v>
      </c>
      <c r="K98">
        <f t="shared" si="5"/>
        <v>11.428860531919449</v>
      </c>
      <c r="L98">
        <f t="shared" si="8"/>
        <v>10.520624530981536</v>
      </c>
      <c r="M98">
        <v>0.31613614799011924</v>
      </c>
      <c r="N98" s="4">
        <f t="shared" si="6"/>
        <v>3.3259497136748575</v>
      </c>
      <c r="O98" s="4">
        <f t="shared" si="7"/>
        <v>0.48822190353858447</v>
      </c>
    </row>
    <row r="99" spans="1:15" x14ac:dyDescent="0.2">
      <c r="A99">
        <v>17</v>
      </c>
      <c r="B99">
        <v>2014</v>
      </c>
      <c r="C99" t="s">
        <v>9</v>
      </c>
      <c r="D99">
        <v>9.8000000000000004E-2</v>
      </c>
      <c r="E99">
        <v>6954003</v>
      </c>
      <c r="F99">
        <v>4.0999999999999996</v>
      </c>
      <c r="G99">
        <v>119360751</v>
      </c>
      <c r="H99">
        <v>5.8260382426715697E-2</v>
      </c>
      <c r="I99">
        <f>F99*H102/H99</f>
        <v>2.0554803647962849</v>
      </c>
      <c r="J99">
        <f>I99*E99/E102</f>
        <v>1.9314718173289134</v>
      </c>
      <c r="K99">
        <f t="shared" si="5"/>
        <v>14.293816623234461</v>
      </c>
      <c r="L99">
        <f t="shared" si="8"/>
        <v>13.431460812120715</v>
      </c>
      <c r="M99">
        <v>0.5145680072568054</v>
      </c>
      <c r="N99" s="4">
        <f t="shared" si="6"/>
        <v>6.9114000246408294</v>
      </c>
      <c r="O99" s="4">
        <f t="shared" si="7"/>
        <v>0.99387360411561931</v>
      </c>
    </row>
    <row r="100" spans="1:15" x14ac:dyDescent="0.2">
      <c r="A100">
        <v>17</v>
      </c>
      <c r="B100">
        <v>2015</v>
      </c>
      <c r="C100" t="s">
        <v>9</v>
      </c>
      <c r="D100">
        <v>9.8000000000000004E-2</v>
      </c>
      <c r="E100">
        <v>7102165</v>
      </c>
      <c r="F100">
        <v>4.0999999999999996</v>
      </c>
      <c r="G100">
        <v>213074972</v>
      </c>
      <c r="H100">
        <v>3.3331765497075803E-2</v>
      </c>
      <c r="I100">
        <f>F100*H102/H100</f>
        <v>3.592761149544947</v>
      </c>
      <c r="J100">
        <f>I100*E100/E102</f>
        <v>3.4479366118947019</v>
      </c>
      <c r="K100">
        <f t="shared" si="5"/>
        <v>25.516382489657889</v>
      </c>
      <c r="L100">
        <f t="shared" si="8"/>
        <v>24.487814727217135</v>
      </c>
      <c r="M100">
        <v>0.37154414362716731</v>
      </c>
      <c r="N100" s="4">
        <f t="shared" si="6"/>
        <v>9.0983041521246264</v>
      </c>
      <c r="O100" s="4">
        <f t="shared" si="7"/>
        <v>1.2810606557471738</v>
      </c>
    </row>
    <row r="101" spans="1:15" x14ac:dyDescent="0.2">
      <c r="A101">
        <v>17</v>
      </c>
      <c r="B101">
        <v>2016</v>
      </c>
      <c r="C101" t="s">
        <v>9</v>
      </c>
      <c r="D101">
        <v>9.8000000000000004E-2</v>
      </c>
      <c r="E101">
        <v>7232599</v>
      </c>
      <c r="F101">
        <v>4.0999999999999996</v>
      </c>
      <c r="G101">
        <v>240308609</v>
      </c>
      <c r="H101">
        <v>3.00971281474148E-2</v>
      </c>
      <c r="I101">
        <f>F101*H102/H101</f>
        <v>3.9788870066635535</v>
      </c>
      <c r="J101">
        <f>I101*E101/E102</f>
        <v>3.8886258829337685</v>
      </c>
      <c r="K101">
        <f t="shared" si="5"/>
        <v>28.777694185507812</v>
      </c>
      <c r="L101">
        <f t="shared" si="8"/>
        <v>28.124871672280893</v>
      </c>
      <c r="M101">
        <v>0.56171843679844902</v>
      </c>
      <c r="N101" s="4">
        <f t="shared" si="6"/>
        <v>15.798258950910604</v>
      </c>
      <c r="O101" s="4">
        <f t="shared" si="7"/>
        <v>2.1843128522555451</v>
      </c>
    </row>
    <row r="102" spans="1:15" x14ac:dyDescent="0.2">
      <c r="A102">
        <v>17</v>
      </c>
      <c r="B102">
        <v>2017</v>
      </c>
      <c r="C102" t="s">
        <v>9</v>
      </c>
      <c r="D102">
        <v>9.8000000000000004E-2</v>
      </c>
      <c r="E102">
        <v>7400479</v>
      </c>
      <c r="F102">
        <v>4.0999999999999996</v>
      </c>
      <c r="G102">
        <v>253371069</v>
      </c>
      <c r="H102">
        <v>2.9208066371618699E-2</v>
      </c>
      <c r="I102">
        <f>F102*H102/H102</f>
        <v>4.0999999999999996</v>
      </c>
      <c r="J102">
        <f>I102*E102/E102</f>
        <v>4.0999999999999996</v>
      </c>
      <c r="K102">
        <f t="shared" si="5"/>
        <v>30.3419639</v>
      </c>
      <c r="L102">
        <f t="shared" si="8"/>
        <v>30.3419639</v>
      </c>
      <c r="M102">
        <v>0.8200353086325376</v>
      </c>
      <c r="N102" s="4">
        <f t="shared" si="6"/>
        <v>24.881481731253814</v>
      </c>
      <c r="O102" s="4">
        <f t="shared" si="7"/>
        <v>3.362144765393404</v>
      </c>
    </row>
    <row r="103" spans="1:15" x14ac:dyDescent="0.2">
      <c r="A103">
        <v>17</v>
      </c>
      <c r="B103">
        <v>2018</v>
      </c>
      <c r="E103">
        <v>7558997.5</v>
      </c>
      <c r="F103">
        <v>4.0999999999999996</v>
      </c>
      <c r="G103">
        <f>SUM($E$107:$E$128)</f>
        <v>549604549</v>
      </c>
      <c r="H103">
        <f>E103/G103</f>
        <v>1.3753520624517247E-2</v>
      </c>
      <c r="I103">
        <f>F103*H102/H103</f>
        <v>8.7070849270522714</v>
      </c>
      <c r="J103">
        <f>I103*E103/E102</f>
        <v>8.8935909683516154</v>
      </c>
      <c r="K103">
        <f t="shared" si="5"/>
        <v>65.816833195875802</v>
      </c>
      <c r="L103">
        <f t="shared" si="8"/>
        <v>67.226631895792437</v>
      </c>
      <c r="M103">
        <v>0.61403264794021151</v>
      </c>
      <c r="N103" s="4">
        <f t="shared" si="6"/>
        <v>41.279346795075313</v>
      </c>
      <c r="O103" s="4">
        <f t="shared" si="7"/>
        <v>5.4609552119940918</v>
      </c>
    </row>
    <row r="104" spans="1:15" x14ac:dyDescent="0.2">
      <c r="A104">
        <v>18</v>
      </c>
      <c r="B104">
        <v>2013</v>
      </c>
      <c r="C104" t="s">
        <v>9</v>
      </c>
      <c r="D104">
        <v>9.8000000000000004E-2</v>
      </c>
      <c r="E104">
        <v>3459146</v>
      </c>
      <c r="F104">
        <v>3.6</v>
      </c>
      <c r="G104">
        <v>95436888</v>
      </c>
      <c r="H104">
        <v>3.6245377154376597E-2</v>
      </c>
      <c r="I104">
        <f>F104*H108/H104</f>
        <v>1.4114643129850657</v>
      </c>
      <c r="J104">
        <f>I104*E104/E108</f>
        <v>1.3560064223433417</v>
      </c>
      <c r="K104">
        <f t="shared" si="5"/>
        <v>4.8824611324050382</v>
      </c>
      <c r="L104">
        <f t="shared" si="8"/>
        <v>4.6906241918232814</v>
      </c>
      <c r="M104">
        <v>0.31613614799011924</v>
      </c>
      <c r="N104" s="4">
        <f t="shared" si="6"/>
        <v>1.4828758636722783</v>
      </c>
      <c r="O104" s="4">
        <f t="shared" si="7"/>
        <v>0.42868264700948683</v>
      </c>
    </row>
    <row r="105" spans="1:15" x14ac:dyDescent="0.2">
      <c r="A105">
        <v>18</v>
      </c>
      <c r="B105">
        <v>2014</v>
      </c>
      <c r="C105" t="s">
        <v>9</v>
      </c>
      <c r="D105">
        <v>9.8000000000000004E-2</v>
      </c>
      <c r="E105">
        <v>3495176</v>
      </c>
      <c r="F105">
        <v>3.6</v>
      </c>
      <c r="G105">
        <v>119360751</v>
      </c>
      <c r="H105">
        <v>2.9282456508672599E-2</v>
      </c>
      <c r="I105">
        <f>F105*H108/H105</f>
        <v>1.7470889557689588</v>
      </c>
      <c r="J105">
        <f>I105*E105/E108</f>
        <v>1.6959264737522075</v>
      </c>
      <c r="K105">
        <f t="shared" si="5"/>
        <v>6.1063833880687266</v>
      </c>
      <c r="L105">
        <f t="shared" si="8"/>
        <v>5.9275615088233451</v>
      </c>
      <c r="M105">
        <v>0.5145680072568054</v>
      </c>
      <c r="N105" s="4">
        <f t="shared" si="6"/>
        <v>3.0501335134873715</v>
      </c>
      <c r="O105" s="4">
        <f t="shared" si="7"/>
        <v>0.8726695060527343</v>
      </c>
    </row>
    <row r="106" spans="1:15" x14ac:dyDescent="0.2">
      <c r="A106">
        <v>18</v>
      </c>
      <c r="B106">
        <v>2015</v>
      </c>
      <c r="C106" t="s">
        <v>9</v>
      </c>
      <c r="D106">
        <v>9.8000000000000004E-2</v>
      </c>
      <c r="E106">
        <v>3524583</v>
      </c>
      <c r="F106">
        <v>3.6</v>
      </c>
      <c r="G106">
        <v>213074972</v>
      </c>
      <c r="H106">
        <v>1.6541515725272501E-2</v>
      </c>
      <c r="I106">
        <f>F106*H108/H106</f>
        <v>3.0927671450279974</v>
      </c>
      <c r="J106">
        <f>I106*E106/E108</f>
        <v>3.027456537273383</v>
      </c>
      <c r="K106">
        <f t="shared" si="5"/>
        <v>10.900714502324215</v>
      </c>
      <c r="L106">
        <f t="shared" si="8"/>
        <v>10.670521844512631</v>
      </c>
      <c r="M106">
        <v>0.37154414362716731</v>
      </c>
      <c r="N106" s="4">
        <f t="shared" si="6"/>
        <v>3.9645699007744275</v>
      </c>
      <c r="O106" s="4">
        <f t="shared" si="7"/>
        <v>1.1248337465097085</v>
      </c>
    </row>
    <row r="107" spans="1:15" x14ac:dyDescent="0.2">
      <c r="A107">
        <v>18</v>
      </c>
      <c r="B107">
        <v>2016</v>
      </c>
      <c r="C107" t="s">
        <v>9</v>
      </c>
      <c r="D107">
        <v>9.8000000000000004E-2</v>
      </c>
      <c r="E107">
        <v>3551036</v>
      </c>
      <c r="F107">
        <v>3.6</v>
      </c>
      <c r="G107">
        <v>240308609</v>
      </c>
      <c r="H107">
        <v>1.4776982043119301E-2</v>
      </c>
      <c r="I107">
        <f>F107*H108/H107</f>
        <v>3.4620774536237779</v>
      </c>
      <c r="J107">
        <f>I107*E107/E108</f>
        <v>3.4144032142833165</v>
      </c>
      <c r="K107">
        <f t="shared" si="5"/>
        <v>12.293961672606367</v>
      </c>
      <c r="L107">
        <f t="shared" si="8"/>
        <v>12.12466873243577</v>
      </c>
      <c r="M107">
        <v>0.56171843679844902</v>
      </c>
      <c r="N107" s="4">
        <f t="shared" si="6"/>
        <v>6.8106499670828535</v>
      </c>
      <c r="O107" s="4">
        <f t="shared" si="7"/>
        <v>1.9179332361268242</v>
      </c>
    </row>
    <row r="108" spans="1:15" x14ac:dyDescent="0.2">
      <c r="A108">
        <v>18</v>
      </c>
      <c r="B108">
        <v>2017</v>
      </c>
      <c r="C108" t="s">
        <v>9</v>
      </c>
      <c r="D108">
        <v>9.8000000000000004E-2</v>
      </c>
      <c r="E108">
        <v>3600618</v>
      </c>
      <c r="F108">
        <v>3.6</v>
      </c>
      <c r="G108">
        <v>253371069</v>
      </c>
      <c r="H108">
        <v>1.4210848990024101E-2</v>
      </c>
      <c r="I108">
        <f>F108*H108/H108</f>
        <v>3.6</v>
      </c>
      <c r="J108">
        <f>I108*E108/E108</f>
        <v>3.6</v>
      </c>
      <c r="K108">
        <f t="shared" si="5"/>
        <v>12.962224800000001</v>
      </c>
      <c r="L108">
        <f t="shared" si="8"/>
        <v>12.962224800000001</v>
      </c>
      <c r="M108">
        <v>0.8200353086325376</v>
      </c>
      <c r="N108" s="4">
        <f t="shared" si="6"/>
        <v>10.629482014432334</v>
      </c>
      <c r="O108" s="4">
        <f t="shared" si="7"/>
        <v>2.9521271110771354</v>
      </c>
    </row>
    <row r="109" spans="1:15" x14ac:dyDescent="0.2">
      <c r="A109">
        <v>18</v>
      </c>
      <c r="B109">
        <v>2018</v>
      </c>
      <c r="E109">
        <v>3644417.75</v>
      </c>
      <c r="F109">
        <v>3.6</v>
      </c>
      <c r="G109">
        <f>SUM($E$107:$E$128)</f>
        <v>549604549</v>
      </c>
      <c r="H109">
        <f>E109/G109</f>
        <v>6.6309817788644245E-3</v>
      </c>
      <c r="I109">
        <f>F109*H108/H109</f>
        <v>7.7151556240360994</v>
      </c>
      <c r="J109">
        <f>I109*E109/E108</f>
        <v>7.8090067039184632</v>
      </c>
      <c r="K109">
        <f t="shared" si="5"/>
        <v>28.117250100249489</v>
      </c>
      <c r="L109">
        <f t="shared" si="8"/>
        <v>28.459282641629443</v>
      </c>
      <c r="M109">
        <v>0.61403264794021151</v>
      </c>
      <c r="N109" s="4">
        <f t="shared" si="6"/>
        <v>17.474928678918623</v>
      </c>
      <c r="O109" s="4">
        <f t="shared" si="7"/>
        <v>4.794985064189917</v>
      </c>
    </row>
    <row r="110" spans="1:15" x14ac:dyDescent="0.2">
      <c r="A110">
        <v>19</v>
      </c>
      <c r="B110">
        <v>2013</v>
      </c>
      <c r="C110" t="s">
        <v>9</v>
      </c>
      <c r="D110">
        <v>9.8000000000000004E-2</v>
      </c>
      <c r="E110">
        <v>2697476</v>
      </c>
      <c r="F110">
        <v>3.5</v>
      </c>
      <c r="G110">
        <v>95436888</v>
      </c>
      <c r="H110">
        <v>2.82645008290714E-2</v>
      </c>
      <c r="I110">
        <f>F110*H114/H110</f>
        <v>1.4115654642575632</v>
      </c>
      <c r="J110">
        <f>I110*E110/E114</f>
        <v>1.3183395772782522</v>
      </c>
      <c r="K110">
        <f t="shared" si="5"/>
        <v>3.8076639622636343</v>
      </c>
      <c r="L110">
        <f t="shared" si="8"/>
        <v>3.5561893695582305</v>
      </c>
      <c r="M110">
        <v>0.31613614799011924</v>
      </c>
      <c r="N110" s="4">
        <f t="shared" si="6"/>
        <v>1.1242400088155495</v>
      </c>
      <c r="O110" s="4">
        <f t="shared" si="7"/>
        <v>0.41677479570366877</v>
      </c>
    </row>
    <row r="111" spans="1:15" x14ac:dyDescent="0.2">
      <c r="A111">
        <v>19</v>
      </c>
      <c r="B111">
        <v>2014</v>
      </c>
      <c r="C111" t="s">
        <v>9</v>
      </c>
      <c r="D111">
        <v>9.8000000000000004E-2</v>
      </c>
      <c r="E111">
        <v>2754258</v>
      </c>
      <c r="F111">
        <v>3.5</v>
      </c>
      <c r="G111">
        <v>119360751</v>
      </c>
      <c r="H111">
        <v>2.3075072642597502E-2</v>
      </c>
      <c r="I111">
        <f>F111*H114/H111</f>
        <v>1.7290170155800353</v>
      </c>
      <c r="J111">
        <f>I111*E111/E114</f>
        <v>1.6488174050368745</v>
      </c>
      <c r="K111">
        <f t="shared" si="5"/>
        <v>4.7621589472974373</v>
      </c>
      <c r="L111">
        <f t="shared" si="8"/>
        <v>4.5412685283620515</v>
      </c>
      <c r="M111">
        <v>0.5145680072568054</v>
      </c>
      <c r="N111" s="4">
        <f t="shared" si="6"/>
        <v>2.3367914970573063</v>
      </c>
      <c r="O111" s="4">
        <f t="shared" si="7"/>
        <v>0.84842868644016145</v>
      </c>
    </row>
    <row r="112" spans="1:15" x14ac:dyDescent="0.2">
      <c r="A112">
        <v>19</v>
      </c>
      <c r="B112">
        <v>2015</v>
      </c>
      <c r="C112" t="s">
        <v>9</v>
      </c>
      <c r="D112">
        <v>9.8000000000000004E-2</v>
      </c>
      <c r="E112">
        <v>2814330</v>
      </c>
      <c r="F112">
        <v>3.5</v>
      </c>
      <c r="G112">
        <v>213074972</v>
      </c>
      <c r="H112">
        <v>1.32081678743573E-2</v>
      </c>
      <c r="I112">
        <f>F112*H114/H112</f>
        <v>3.0206455289119969</v>
      </c>
      <c r="J112">
        <f>I112*E112/E114</f>
        <v>2.9433605223491437</v>
      </c>
      <c r="K112">
        <f t="shared" si="5"/>
        <v>8.5010933313829007</v>
      </c>
      <c r="L112">
        <f t="shared" si="8"/>
        <v>8.2835878188628662</v>
      </c>
      <c r="M112">
        <v>0.37154414362716731</v>
      </c>
      <c r="N112" s="4">
        <f t="shared" si="6"/>
        <v>3.0777185423198383</v>
      </c>
      <c r="O112" s="4">
        <f t="shared" si="7"/>
        <v>1.0935883646622246</v>
      </c>
    </row>
    <row r="113" spans="1:15" x14ac:dyDescent="0.2">
      <c r="A113">
        <v>19</v>
      </c>
      <c r="B113">
        <v>2016</v>
      </c>
      <c r="C113" t="s">
        <v>9</v>
      </c>
      <c r="D113">
        <v>9.8000000000000004E-2</v>
      </c>
      <c r="E113">
        <v>2853077</v>
      </c>
      <c r="F113">
        <v>3.5</v>
      </c>
      <c r="G113">
        <v>240308609</v>
      </c>
      <c r="H113">
        <v>1.1872554262090501E-2</v>
      </c>
      <c r="I113">
        <f>F113*H114/H113</f>
        <v>3.3604557497951091</v>
      </c>
      <c r="J113">
        <f>I113*E113/E114</f>
        <v>3.3195586805532185</v>
      </c>
      <c r="K113">
        <f t="shared" si="5"/>
        <v>9.5876390092581811</v>
      </c>
      <c r="L113">
        <f t="shared" si="8"/>
        <v>9.4709565216367348</v>
      </c>
      <c r="M113">
        <v>0.56171843679844902</v>
      </c>
      <c r="N113" s="4">
        <f t="shared" si="6"/>
        <v>5.3200108923198624</v>
      </c>
      <c r="O113" s="4">
        <f t="shared" si="7"/>
        <v>1.8646573129010757</v>
      </c>
    </row>
    <row r="114" spans="1:15" x14ac:dyDescent="0.2">
      <c r="A114">
        <v>19</v>
      </c>
      <c r="B114">
        <v>2017</v>
      </c>
      <c r="C114" t="s">
        <v>9</v>
      </c>
      <c r="D114">
        <v>9.8000000000000004E-2</v>
      </c>
      <c r="E114">
        <v>2888227</v>
      </c>
      <c r="F114">
        <v>3.5</v>
      </c>
      <c r="G114">
        <v>253371069</v>
      </c>
      <c r="H114">
        <v>1.13991980670847E-2</v>
      </c>
      <c r="I114">
        <f>F114*H114/H114</f>
        <v>3.5</v>
      </c>
      <c r="J114">
        <f>I114*E114/E114</f>
        <v>3.5</v>
      </c>
      <c r="K114">
        <f t="shared" si="5"/>
        <v>10.1087945</v>
      </c>
      <c r="L114">
        <f t="shared" si="8"/>
        <v>10.1087945</v>
      </c>
      <c r="M114">
        <v>0.8200353086325376</v>
      </c>
      <c r="N114" s="4">
        <f t="shared" si="6"/>
        <v>8.2895684177103988</v>
      </c>
      <c r="O114" s="4">
        <f t="shared" si="7"/>
        <v>2.8701235802138814</v>
      </c>
    </row>
    <row r="115" spans="1:15" x14ac:dyDescent="0.2">
      <c r="A115">
        <v>19</v>
      </c>
      <c r="B115">
        <v>2018</v>
      </c>
      <c r="E115">
        <v>2924276.25</v>
      </c>
      <c r="F115">
        <v>3.5</v>
      </c>
      <c r="G115">
        <f>SUM($E$107:$E$128)</f>
        <v>549604549</v>
      </c>
      <c r="H115">
        <f>E115/G115</f>
        <v>5.3206914959504819E-3</v>
      </c>
      <c r="I115">
        <f>F115*H114/H115</f>
        <v>7.4984977545046076</v>
      </c>
      <c r="J115">
        <f>I115*E115/E114</f>
        <v>7.5920898510318455</v>
      </c>
      <c r="K115">
        <f t="shared" si="5"/>
        <v>21.927678894176154</v>
      </c>
      <c r="L115">
        <f t="shared" si="8"/>
        <v>22.201368039238464</v>
      </c>
      <c r="M115">
        <v>0.61403264794021151</v>
      </c>
      <c r="N115" s="4">
        <f t="shared" si="6"/>
        <v>13.632364805028775</v>
      </c>
      <c r="O115" s="4">
        <f t="shared" si="7"/>
        <v>4.6617910346290898</v>
      </c>
    </row>
    <row r="116" spans="1:15" x14ac:dyDescent="0.2">
      <c r="A116">
        <v>20</v>
      </c>
      <c r="B116">
        <v>2015</v>
      </c>
      <c r="C116" t="s">
        <v>9</v>
      </c>
      <c r="D116">
        <v>9.8000000000000004E-2</v>
      </c>
      <c r="E116">
        <v>6656946</v>
      </c>
      <c r="F116">
        <v>2.9</v>
      </c>
      <c r="G116">
        <v>213074972</v>
      </c>
      <c r="H116">
        <v>3.12422709129817E-2</v>
      </c>
      <c r="I116">
        <f>F116*H118/H116</f>
        <v>2.5250533310372347</v>
      </c>
      <c r="J116">
        <f>I116*E116/E118</f>
        <v>2.4387844328035673</v>
      </c>
      <c r="K116">
        <f t="shared" si="5"/>
        <v>16.809143671834995</v>
      </c>
      <c r="L116">
        <f t="shared" si="8"/>
        <v>16.234856274813975</v>
      </c>
      <c r="M116">
        <v>0.37154414362716731</v>
      </c>
      <c r="N116" s="4">
        <f t="shared" si="6"/>
        <v>6.0319657715359023</v>
      </c>
      <c r="O116" s="4">
        <f t="shared" si="7"/>
        <v>0.90611607357726831</v>
      </c>
    </row>
    <row r="117" spans="1:15" x14ac:dyDescent="0.2">
      <c r="A117">
        <v>20</v>
      </c>
      <c r="B117">
        <v>2016</v>
      </c>
      <c r="C117" t="s">
        <v>9</v>
      </c>
      <c r="D117">
        <v>9.8000000000000004E-2</v>
      </c>
      <c r="E117">
        <v>6772470</v>
      </c>
      <c r="F117">
        <v>2.9</v>
      </c>
      <c r="G117">
        <v>240308609</v>
      </c>
      <c r="H117">
        <v>2.81823860917109E-2</v>
      </c>
      <c r="I117">
        <f>F117*H118/H117</f>
        <v>2.7992094062324653</v>
      </c>
      <c r="J117">
        <f>I117*E117/E118</f>
        <v>2.7504914781726648</v>
      </c>
      <c r="K117">
        <f t="shared" si="5"/>
        <v>18.957561727427183</v>
      </c>
      <c r="L117">
        <f t="shared" si="8"/>
        <v>18.627621021180026</v>
      </c>
      <c r="M117">
        <v>0.56171843679844902</v>
      </c>
      <c r="N117" s="4">
        <f t="shared" si="6"/>
        <v>10.463478161291173</v>
      </c>
      <c r="O117" s="4">
        <f t="shared" si="7"/>
        <v>1.5450017735466046</v>
      </c>
    </row>
    <row r="118" spans="1:15" x14ac:dyDescent="0.2">
      <c r="A118">
        <v>20</v>
      </c>
      <c r="B118">
        <v>2017</v>
      </c>
      <c r="C118" t="s">
        <v>9</v>
      </c>
      <c r="D118">
        <v>9.8000000000000004E-2</v>
      </c>
      <c r="E118">
        <v>6892427</v>
      </c>
      <c r="F118">
        <v>2.9</v>
      </c>
      <c r="G118">
        <v>253371069</v>
      </c>
      <c r="H118">
        <v>2.7202896633790399E-2</v>
      </c>
      <c r="I118">
        <f>F118*H118/H118</f>
        <v>2.9</v>
      </c>
      <c r="J118">
        <f>I118*E118/E118</f>
        <v>2.9</v>
      </c>
      <c r="K118">
        <f t="shared" si="5"/>
        <v>19.988038299999999</v>
      </c>
      <c r="L118">
        <f t="shared" si="8"/>
        <v>19.988038299999999</v>
      </c>
      <c r="M118">
        <v>0.8200353086325376</v>
      </c>
      <c r="N118" s="4">
        <f t="shared" si="6"/>
        <v>16.390897156299481</v>
      </c>
      <c r="O118" s="4">
        <f t="shared" si="7"/>
        <v>2.3781023950343587</v>
      </c>
    </row>
    <row r="119" spans="1:15" x14ac:dyDescent="0.2">
      <c r="A119">
        <v>20</v>
      </c>
      <c r="B119">
        <v>2018</v>
      </c>
      <c r="E119">
        <v>7011275.75</v>
      </c>
      <c r="F119">
        <v>2.9</v>
      </c>
      <c r="G119">
        <f>SUM($E$107:$E$128)</f>
        <v>549604549</v>
      </c>
      <c r="H119">
        <f>E119/G119</f>
        <v>1.2756946358535326E-2</v>
      </c>
      <c r="I119">
        <f>F119*H118/H119</f>
        <v>6.1839564125163911</v>
      </c>
      <c r="J119">
        <f>I119*E119/E118</f>
        <v>6.2905887337121111</v>
      </c>
      <c r="K119">
        <f t="shared" si="5"/>
        <v>43.35742363413317</v>
      </c>
      <c r="L119">
        <f t="shared" si="8"/>
        <v>44.105052241898932</v>
      </c>
      <c r="M119">
        <v>0.61403264794021151</v>
      </c>
      <c r="N119" s="4">
        <f t="shared" si="6"/>
        <v>27.081942015634564</v>
      </c>
      <c r="O119" s="4">
        <f t="shared" si="7"/>
        <v>3.8626268572641096</v>
      </c>
    </row>
    <row r="120" spans="1:15" s="3" customFormat="1" x14ac:dyDescent="0.2">
      <c r="A120" s="3">
        <v>21</v>
      </c>
      <c r="B120" s="3">
        <v>2014</v>
      </c>
      <c r="C120" s="3" t="s">
        <v>9</v>
      </c>
      <c r="D120" s="3">
        <v>9.8000000000000004E-2</v>
      </c>
      <c r="E120" s="3">
        <f>4296611+15767062</f>
        <v>20063673</v>
      </c>
      <c r="F120" s="3">
        <v>4.4000000000000004</v>
      </c>
      <c r="G120" s="3">
        <v>119360751</v>
      </c>
      <c r="H120" s="3">
        <v>3.59968495841652E-2</v>
      </c>
      <c r="I120" s="3">
        <f>F120*H123/H120</f>
        <v>4.0346351267810494</v>
      </c>
      <c r="J120" s="3">
        <f>I120*E120/E123</f>
        <v>0.97180047796791391</v>
      </c>
      <c r="K120" s="3">
        <f>I120*E120/1000000</f>
        <v>80.949599858048515</v>
      </c>
      <c r="L120" s="3">
        <f>J120*E120/1000000</f>
        <v>19.497887011191931</v>
      </c>
      <c r="M120" s="3">
        <v>0.5145680072568054</v>
      </c>
      <c r="N120" s="5">
        <f t="shared" si="6"/>
        <v>10.032988865067381</v>
      </c>
      <c r="O120" s="4">
        <f t="shared" si="7"/>
        <v>0.50005743539916059</v>
      </c>
    </row>
    <row r="121" spans="1:15" s="3" customFormat="1" x14ac:dyDescent="0.2">
      <c r="A121" s="3">
        <v>21</v>
      </c>
      <c r="B121" s="3">
        <v>2015</v>
      </c>
      <c r="C121" s="3" t="s">
        <v>9</v>
      </c>
      <c r="D121" s="3">
        <v>9.8000000000000004E-2</v>
      </c>
      <c r="E121" s="3">
        <f>8259618+64669590</f>
        <v>72929208</v>
      </c>
      <c r="F121" s="3">
        <v>4.4000000000000004</v>
      </c>
      <c r="G121" s="3">
        <v>213074972</v>
      </c>
      <c r="H121" s="3">
        <v>3.8763905129129798E-2</v>
      </c>
      <c r="I121" s="3">
        <f>F121*H123/H121</f>
        <v>3.7466337125200542</v>
      </c>
      <c r="J121" s="3">
        <f>I121*E121/E123</f>
        <v>3.28023634160615</v>
      </c>
      <c r="K121" s="3">
        <f t="shared" si="5"/>
        <v>273.23902932018723</v>
      </c>
      <c r="L121" s="3">
        <f t="shared" ref="L121:L128" si="9">J121*E121/1000000</f>
        <v>239.22503844615397</v>
      </c>
      <c r="M121" s="3">
        <v>0.37154414362716731</v>
      </c>
      <c r="N121" s="5">
        <f t="shared" si="6"/>
        <v>88.882662043652459</v>
      </c>
      <c r="O121" s="4">
        <f t="shared" si="7"/>
        <v>1.2187526024367694</v>
      </c>
    </row>
    <row r="122" spans="1:15" s="3" customFormat="1" x14ac:dyDescent="0.2">
      <c r="A122" s="3">
        <v>21</v>
      </c>
      <c r="B122" s="3">
        <v>2016</v>
      </c>
      <c r="C122" s="3" t="s">
        <v>9</v>
      </c>
      <c r="D122" s="3">
        <v>9.8000000000000004E-2</v>
      </c>
      <c r="E122" s="3">
        <f>8299708+73551674</f>
        <v>81851382</v>
      </c>
      <c r="F122" s="3">
        <v>4.4000000000000004</v>
      </c>
      <c r="G122" s="3">
        <v>240308609</v>
      </c>
      <c r="H122" s="3">
        <v>3.4537705638335997E-2</v>
      </c>
      <c r="I122" s="3">
        <f>F122*H123/H122</f>
        <v>4.2050898026219912</v>
      </c>
      <c r="J122" s="3">
        <f>I122*E122/E123</f>
        <v>4.1320321640382973</v>
      </c>
      <c r="K122" s="3">
        <f t="shared" si="5"/>
        <v>344.1924117787172</v>
      </c>
      <c r="L122" s="3">
        <f t="shared" si="9"/>
        <v>338.21254309498539</v>
      </c>
      <c r="M122" s="3">
        <v>0.56171843679844902</v>
      </c>
      <c r="N122" s="5">
        <f t="shared" si="6"/>
        <v>189.98022101294328</v>
      </c>
      <c r="O122" s="4">
        <f t="shared" si="7"/>
        <v>2.3210386479845053</v>
      </c>
    </row>
    <row r="123" spans="1:15" s="3" customFormat="1" x14ac:dyDescent="0.2">
      <c r="A123" s="3">
        <v>21</v>
      </c>
      <c r="B123" s="3">
        <v>2017</v>
      </c>
      <c r="C123" s="3" t="s">
        <v>9</v>
      </c>
      <c r="D123" s="3">
        <v>9.8000000000000004E-2</v>
      </c>
      <c r="E123" s="3">
        <f>8363212+74935368</f>
        <v>83298580</v>
      </c>
      <c r="F123" s="3">
        <v>4.4000000000000004</v>
      </c>
      <c r="G123" s="3">
        <v>253371069</v>
      </c>
      <c r="H123" s="3">
        <v>3.3007762224028799E-2</v>
      </c>
      <c r="I123" s="3">
        <f>F123*H123/H123</f>
        <v>4.4000000000000004</v>
      </c>
      <c r="J123" s="3">
        <f>I123*E123/E123</f>
        <v>4.4000000000000004</v>
      </c>
      <c r="K123" s="3">
        <f t="shared" si="5"/>
        <v>366.51375200000001</v>
      </c>
      <c r="L123" s="3">
        <f t="shared" si="9"/>
        <v>366.51375200000001</v>
      </c>
      <c r="M123" s="3">
        <v>0.8200353086325376</v>
      </c>
      <c r="N123" s="5">
        <f t="shared" si="6"/>
        <v>300.55421773938934</v>
      </c>
      <c r="O123" s="4">
        <f t="shared" si="7"/>
        <v>3.6081553579831658</v>
      </c>
    </row>
    <row r="124" spans="1:15" s="3" customFormat="1" x14ac:dyDescent="0.2">
      <c r="A124" s="3">
        <v>21</v>
      </c>
      <c r="B124" s="3">
        <v>2018</v>
      </c>
      <c r="E124" s="3">
        <v>80433710.25</v>
      </c>
      <c r="F124" s="3">
        <v>4.4000000000000004</v>
      </c>
      <c r="G124" s="3">
        <f>SUM($E$107:$E$128)</f>
        <v>549604549</v>
      </c>
      <c r="H124" s="3">
        <f>E124/G124</f>
        <v>0.14634833426387817</v>
      </c>
      <c r="I124" s="3">
        <f>F124*E123/E124</f>
        <v>4.5567182075875952</v>
      </c>
      <c r="J124" s="3">
        <f>I124*E124/E123</f>
        <v>4.4000000000000004</v>
      </c>
      <c r="K124" s="3">
        <f t="shared" si="5"/>
        <v>366.51375200000001</v>
      </c>
      <c r="L124" s="3">
        <f t="shared" si="9"/>
        <v>353.90832510000001</v>
      </c>
      <c r="M124" s="3">
        <v>0.61403264794021151</v>
      </c>
      <c r="N124" s="5">
        <f t="shared" si="6"/>
        <v>217.31126598923822</v>
      </c>
      <c r="O124" s="4">
        <f t="shared" si="7"/>
        <v>2.7017436509369306</v>
      </c>
    </row>
    <row r="125" spans="1:15" s="3" customFormat="1" x14ac:dyDescent="0.2">
      <c r="A125" s="3">
        <v>22</v>
      </c>
      <c r="B125" s="3">
        <v>2015</v>
      </c>
      <c r="C125" s="3" t="s">
        <v>10</v>
      </c>
      <c r="D125" s="3">
        <v>0.19800000000000001</v>
      </c>
      <c r="E125" s="3">
        <v>22529422</v>
      </c>
      <c r="F125" s="3">
        <v>2.2999999999999998</v>
      </c>
      <c r="G125" s="3">
        <v>213074972</v>
      </c>
      <c r="H125" s="3">
        <v>0.10573471763731999</v>
      </c>
      <c r="I125" s="3">
        <f>F125*H127/H125</f>
        <v>4.3467577371377466</v>
      </c>
      <c r="J125" s="3">
        <f>I125*E125/E127</f>
        <v>1.9342083432580102</v>
      </c>
      <c r="K125" s="3">
        <f t="shared" si="5"/>
        <v>97.929939391741371</v>
      </c>
      <c r="L125" s="3">
        <f t="shared" si="9"/>
        <v>43.576596001180569</v>
      </c>
      <c r="M125" s="3">
        <v>0.37154414362716731</v>
      </c>
      <c r="N125" s="5">
        <f t="shared" si="6"/>
        <v>16.190629043445679</v>
      </c>
      <c r="O125" s="4">
        <f t="shared" si="7"/>
        <v>0.71864378249231953</v>
      </c>
    </row>
    <row r="126" spans="1:15" s="3" customFormat="1" x14ac:dyDescent="0.2">
      <c r="A126" s="3">
        <v>22</v>
      </c>
      <c r="B126" s="3">
        <v>2016</v>
      </c>
      <c r="C126" s="3" t="s">
        <v>10</v>
      </c>
      <c r="D126" s="3">
        <v>0.19800000000000001</v>
      </c>
      <c r="E126" s="3">
        <v>40213220</v>
      </c>
      <c r="F126" s="3">
        <v>2.2999999999999998</v>
      </c>
      <c r="G126" s="3">
        <v>240308609</v>
      </c>
      <c r="H126" s="3">
        <v>0.16733990582917399</v>
      </c>
      <c r="I126" s="3">
        <f>F126*H127/H126</f>
        <v>2.7465248034935161</v>
      </c>
      <c r="J126" s="3">
        <f>I126*E126/E127</f>
        <v>2.1814242757921209</v>
      </c>
      <c r="K126" s="3">
        <f t="shared" si="5"/>
        <v>110.44660615834152</v>
      </c>
      <c r="L126" s="3">
        <f t="shared" si="9"/>
        <v>87.72209431576924</v>
      </c>
      <c r="M126" s="3">
        <v>0.56171843679844902</v>
      </c>
      <c r="N126" s="5">
        <f t="shared" si="6"/>
        <v>49.275117691740007</v>
      </c>
      <c r="O126" s="4">
        <f t="shared" si="7"/>
        <v>1.2253462341921391</v>
      </c>
    </row>
    <row r="127" spans="1:15" s="3" customFormat="1" x14ac:dyDescent="0.2">
      <c r="A127" s="3">
        <v>22</v>
      </c>
      <c r="B127" s="3">
        <v>2017</v>
      </c>
      <c r="C127" s="3" t="s">
        <v>10</v>
      </c>
      <c r="D127" s="3">
        <v>0.19800000000000001</v>
      </c>
      <c r="E127" s="3">
        <v>50630502</v>
      </c>
      <c r="F127" s="3">
        <v>2.2999999999999998</v>
      </c>
      <c r="G127" s="3">
        <v>253371069</v>
      </c>
      <c r="H127" s="3">
        <v>0.19982747911917201</v>
      </c>
      <c r="I127" s="3">
        <f>F127*H127/H127</f>
        <v>2.2999999999999998</v>
      </c>
      <c r="J127" s="3">
        <f>I127*E127/E127</f>
        <v>2.2999999999999998</v>
      </c>
      <c r="K127" s="3">
        <f t="shared" si="5"/>
        <v>116.45015459999999</v>
      </c>
      <c r="L127" s="3">
        <f t="shared" si="9"/>
        <v>116.45015459999999</v>
      </c>
      <c r="M127" s="3">
        <v>0.8200353086325376</v>
      </c>
      <c r="N127" s="5">
        <f t="shared" si="6"/>
        <v>95.493238467717717</v>
      </c>
      <c r="O127" s="4">
        <f t="shared" si="7"/>
        <v>1.8860812098548365</v>
      </c>
    </row>
    <row r="128" spans="1:15" s="3" customFormat="1" x14ac:dyDescent="0.2">
      <c r="A128" s="3">
        <v>22</v>
      </c>
      <c r="B128" s="3">
        <v>2018</v>
      </c>
      <c r="E128" s="3">
        <v>42594017</v>
      </c>
      <c r="F128" s="3">
        <v>2.2999999999999998</v>
      </c>
      <c r="G128" s="3">
        <f>SUM($E$107:$E$128)</f>
        <v>549604549</v>
      </c>
      <c r="H128" s="3">
        <f>E128/G128</f>
        <v>7.7499389474667543E-2</v>
      </c>
      <c r="I128" s="3">
        <f>F128*H127/H128</f>
        <v>5.9304106147097775</v>
      </c>
      <c r="J128" s="3">
        <f>I128*E128/E127</f>
        <v>4.9890876163923616</v>
      </c>
      <c r="K128" s="3">
        <f t="shared" si="5"/>
        <v>252.60001053992872</v>
      </c>
      <c r="L128" s="3">
        <f t="shared" si="9"/>
        <v>212.50528274710572</v>
      </c>
      <c r="M128" s="3">
        <v>0.61403264794021151</v>
      </c>
      <c r="N128" s="5">
        <f t="shared" si="6"/>
        <v>130.48518146648868</v>
      </c>
      <c r="O128" s="4">
        <f t="shared" si="7"/>
        <v>3.0634626798991205</v>
      </c>
    </row>
    <row r="132" spans="10:15" x14ac:dyDescent="0.2">
      <c r="J132" t="s">
        <v>1</v>
      </c>
      <c r="K132" t="s">
        <v>283</v>
      </c>
      <c r="L132" t="s">
        <v>285</v>
      </c>
      <c r="N132" t="s">
        <v>284</v>
      </c>
    </row>
    <row r="133" spans="10:15" x14ac:dyDescent="0.2">
      <c r="J133">
        <v>2012</v>
      </c>
      <c r="K133">
        <f>SUMIF($B$2:$B$128,J133,$L$2:$L$128)</f>
        <v>148.12351380621246</v>
      </c>
      <c r="L133">
        <f>M133/K133</f>
        <v>0.25636593740678099</v>
      </c>
      <c r="M133">
        <v>37.973823468915924</v>
      </c>
      <c r="N133">
        <v>2012</v>
      </c>
      <c r="O133">
        <f>SUMIF($B$2:$B$128,N133,$N$2:$N$128)</f>
        <v>37.973823468915931</v>
      </c>
    </row>
    <row r="134" spans="10:15" x14ac:dyDescent="0.2">
      <c r="J134">
        <v>2013</v>
      </c>
      <c r="K134">
        <f t="shared" ref="K134:K139" si="10">SUMIF($B$2:$B$128,J134,$L$2:$L$128)</f>
        <v>418.30862795492908</v>
      </c>
      <c r="L134">
        <f t="shared" ref="L134:L139" si="11">M134/K134</f>
        <v>0.31613614799011924</v>
      </c>
      <c r="M134">
        <v>132.24247831270318</v>
      </c>
      <c r="N134">
        <v>2013</v>
      </c>
      <c r="O134">
        <f t="shared" ref="O134:O139" si="12">SUMIF($B$2:$B$128,N134,$N$2:$N$128)</f>
        <v>132.24247831270321</v>
      </c>
    </row>
    <row r="135" spans="10:15" x14ac:dyDescent="0.2">
      <c r="J135">
        <v>2014</v>
      </c>
      <c r="K135">
        <f t="shared" si="10"/>
        <v>555.95014233285929</v>
      </c>
      <c r="L135">
        <f t="shared" si="11"/>
        <v>0.5145680072568054</v>
      </c>
      <c r="M135">
        <v>286.07415687435673</v>
      </c>
      <c r="N135">
        <v>2014</v>
      </c>
      <c r="O135">
        <f t="shared" si="12"/>
        <v>286.07415687435673</v>
      </c>
    </row>
    <row r="136" spans="10:15" x14ac:dyDescent="0.2">
      <c r="J136">
        <v>2015</v>
      </c>
      <c r="K136">
        <f t="shared" si="10"/>
        <v>1331.2813451082686</v>
      </c>
      <c r="L136">
        <f t="shared" si="11"/>
        <v>0.37154414362716731</v>
      </c>
      <c r="M136">
        <v>494.62978729507506</v>
      </c>
      <c r="N136">
        <v>2015</v>
      </c>
      <c r="O136">
        <f t="shared" si="12"/>
        <v>494.62978729507512</v>
      </c>
    </row>
    <row r="137" spans="10:15" x14ac:dyDescent="0.2">
      <c r="J137">
        <v>2016</v>
      </c>
      <c r="K137">
        <f t="shared" si="10"/>
        <v>1611.6360505210764</v>
      </c>
      <c r="L137">
        <f t="shared" si="11"/>
        <v>0.56171843679844902</v>
      </c>
      <c r="M137">
        <v>905.28568298672519</v>
      </c>
      <c r="N137">
        <v>2016</v>
      </c>
      <c r="O137">
        <f t="shared" si="12"/>
        <v>905.28568298672519</v>
      </c>
    </row>
    <row r="138" spans="10:15" x14ac:dyDescent="0.2">
      <c r="J138">
        <v>2017</v>
      </c>
      <c r="K138">
        <f t="shared" si="10"/>
        <v>1744.5043935999997</v>
      </c>
      <c r="L138">
        <f t="shared" si="11"/>
        <v>0.8200353086325376</v>
      </c>
      <c r="M138">
        <v>1430.5551988165937</v>
      </c>
      <c r="N138">
        <v>2017</v>
      </c>
      <c r="O138">
        <f t="shared" si="12"/>
        <v>1430.5551988165937</v>
      </c>
    </row>
    <row r="139" spans="10:15" x14ac:dyDescent="0.2">
      <c r="J139">
        <v>2018</v>
      </c>
      <c r="K139">
        <f t="shared" si="10"/>
        <v>3323.2712540867583</v>
      </c>
      <c r="L139">
        <f t="shared" si="11"/>
        <v>0.61403264794021151</v>
      </c>
      <c r="M139">
        <v>2040.5970479704797</v>
      </c>
      <c r="N139">
        <v>2018</v>
      </c>
      <c r="O139">
        <f t="shared" si="12"/>
        <v>2040.5970479704795</v>
      </c>
    </row>
  </sheetData>
  <autoFilter ref="A1:I128" xr:uid="{00000000-0009-0000-0000-000000000000}"/>
  <sortState xmlns:xlrd2="http://schemas.microsoft.com/office/spreadsheetml/2017/richdata2" ref="A2:I128">
    <sortCondition ref="A2:A1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5B4-4241-6446-A24F-74B668BC4AC3}">
  <sheetPr filterMode="1"/>
  <dimension ref="A1:S642"/>
  <sheetViews>
    <sheetView workbookViewId="0">
      <selection activeCell="A170" sqref="A170:XFD170"/>
    </sheetView>
  </sheetViews>
  <sheetFormatPr baseColWidth="10" defaultRowHeight="16" x14ac:dyDescent="0.2"/>
  <cols>
    <col min="3" max="3" width="14.83203125" customWidth="1"/>
  </cols>
  <sheetData>
    <row r="1" spans="1:19" s="2" customFormat="1" ht="68" x14ac:dyDescent="0.2">
      <c r="B1" s="2" t="s">
        <v>13</v>
      </c>
      <c r="C1" s="2" t="s">
        <v>14</v>
      </c>
      <c r="D1" s="2" t="s">
        <v>1</v>
      </c>
      <c r="E1" s="2" t="s">
        <v>3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4</v>
      </c>
      <c r="L1" s="2" t="s">
        <v>20</v>
      </c>
      <c r="M1" s="2" t="s">
        <v>5</v>
      </c>
      <c r="N1" s="2" t="s">
        <v>6</v>
      </c>
      <c r="O1" s="2" t="s">
        <v>12</v>
      </c>
      <c r="P1" s="2" t="s">
        <v>277</v>
      </c>
      <c r="Q1" s="2" t="s">
        <v>278</v>
      </c>
      <c r="R1" s="2" t="s">
        <v>279</v>
      </c>
      <c r="S1" s="2" t="s">
        <v>280</v>
      </c>
    </row>
    <row r="2" spans="1:19" hidden="1" x14ac:dyDescent="0.2">
      <c r="A2">
        <v>568</v>
      </c>
      <c r="B2">
        <v>35620</v>
      </c>
      <c r="C2" t="s">
        <v>21</v>
      </c>
      <c r="D2">
        <v>2012</v>
      </c>
      <c r="E2">
        <v>19160024</v>
      </c>
      <c r="F2" s="1">
        <v>40664</v>
      </c>
      <c r="G2">
        <v>2011</v>
      </c>
      <c r="H2">
        <v>2012</v>
      </c>
      <c r="I2">
        <v>1</v>
      </c>
      <c r="J2">
        <v>1</v>
      </c>
      <c r="K2">
        <v>21.5</v>
      </c>
      <c r="L2">
        <v>19160024</v>
      </c>
      <c r="M2">
        <v>47135322</v>
      </c>
      <c r="N2">
        <v>0.40648972299999903</v>
      </c>
      <c r="O2">
        <v>4.2420354289999898</v>
      </c>
      <c r="P2">
        <f>SUMIFS($E$2:$E$642,$J$2:$J$642,J2,$D$2:$D$642,D2)</f>
        <v>19160024</v>
      </c>
      <c r="Q2">
        <f>SUMIF($D$2:$D$642,D2,$E$2:$E$642)</f>
        <v>47135322</v>
      </c>
      <c r="R2">
        <f>E2/P2</f>
        <v>1</v>
      </c>
      <c r="S2">
        <f>O2*R7/R2</f>
        <v>4.2420354289999898</v>
      </c>
    </row>
    <row r="3" spans="1:19" hidden="1" x14ac:dyDescent="0.2">
      <c r="A3">
        <v>569</v>
      </c>
      <c r="B3">
        <v>35620</v>
      </c>
      <c r="C3" t="s">
        <v>22</v>
      </c>
      <c r="D3">
        <v>2013</v>
      </c>
      <c r="E3">
        <v>19949502</v>
      </c>
      <c r="F3" s="1">
        <v>40664</v>
      </c>
      <c r="G3">
        <v>2011</v>
      </c>
      <c r="H3">
        <v>2012</v>
      </c>
      <c r="I3">
        <v>1</v>
      </c>
      <c r="J3">
        <v>1</v>
      </c>
      <c r="K3">
        <v>21.5</v>
      </c>
      <c r="L3">
        <v>19949502</v>
      </c>
      <c r="M3">
        <v>95436888</v>
      </c>
      <c r="N3">
        <v>0.20903345000000001</v>
      </c>
      <c r="O3">
        <v>8.2491285689999998</v>
      </c>
      <c r="P3">
        <f>SUMIFS($E$2:$E$642,$J$2:$J$642,J3,$D$2:$D$642,D3)</f>
        <v>19949502</v>
      </c>
      <c r="Q3">
        <f>SUMIF($D$2:$D$642,D3,$E$2:$E$642)</f>
        <v>95436888</v>
      </c>
      <c r="R3">
        <f t="shared" ref="R3:R66" si="0">E3/P3</f>
        <v>1</v>
      </c>
      <c r="S3">
        <f>O3*R7/R3</f>
        <v>8.2491285689999998</v>
      </c>
    </row>
    <row r="4" spans="1:19" hidden="1" x14ac:dyDescent="0.2">
      <c r="A4">
        <v>570</v>
      </c>
      <c r="B4">
        <v>35620</v>
      </c>
      <c r="C4" t="s">
        <v>22</v>
      </c>
      <c r="D4">
        <v>2014</v>
      </c>
      <c r="E4">
        <v>20092883</v>
      </c>
      <c r="F4" s="1">
        <v>40664</v>
      </c>
      <c r="G4">
        <v>2011</v>
      </c>
      <c r="H4">
        <v>2012</v>
      </c>
      <c r="I4">
        <v>1</v>
      </c>
      <c r="J4">
        <v>1</v>
      </c>
      <c r="K4">
        <v>21.5</v>
      </c>
      <c r="L4">
        <v>20092883</v>
      </c>
      <c r="M4">
        <v>119360751</v>
      </c>
      <c r="N4">
        <v>0.16833743800000001</v>
      </c>
      <c r="O4">
        <v>10.24337682</v>
      </c>
      <c r="P4">
        <f>SUMIFS($E$2:$E$642,$J$2:$J$642,J4,$D$2:$D$642,D4)</f>
        <v>20092883</v>
      </c>
      <c r="Q4">
        <f>SUMIF($D$2:$D$642,D4,$E$2:$E$642)</f>
        <v>119360751</v>
      </c>
      <c r="R4">
        <f t="shared" si="0"/>
        <v>1</v>
      </c>
      <c r="S4">
        <f>O4*R7/R4</f>
        <v>10.24337682</v>
      </c>
    </row>
    <row r="5" spans="1:19" hidden="1" x14ac:dyDescent="0.2">
      <c r="A5">
        <v>571</v>
      </c>
      <c r="B5">
        <v>35620</v>
      </c>
      <c r="C5" t="s">
        <v>22</v>
      </c>
      <c r="D5">
        <v>2015</v>
      </c>
      <c r="E5">
        <v>20182305</v>
      </c>
      <c r="F5" s="1">
        <v>40664</v>
      </c>
      <c r="G5">
        <v>2011</v>
      </c>
      <c r="H5">
        <v>2012</v>
      </c>
      <c r="I5">
        <v>1</v>
      </c>
      <c r="J5">
        <v>1</v>
      </c>
      <c r="K5">
        <v>21.5</v>
      </c>
      <c r="L5">
        <v>20182305</v>
      </c>
      <c r="M5">
        <v>213074972</v>
      </c>
      <c r="N5">
        <v>9.4719265999999996E-2</v>
      </c>
      <c r="O5">
        <v>18.204784270000001</v>
      </c>
      <c r="P5">
        <f>SUMIFS($E$2:$E$642,$J$2:$J$642,J5,$D$2:$D$642,D5)</f>
        <v>20182305</v>
      </c>
      <c r="Q5">
        <f>SUMIF($D$2:$D$642,D5,$E$2:$E$642)</f>
        <v>213957148</v>
      </c>
      <c r="R5">
        <f t="shared" si="0"/>
        <v>1</v>
      </c>
      <c r="S5">
        <f>O5*R7/R5</f>
        <v>18.204784270000001</v>
      </c>
    </row>
    <row r="6" spans="1:19" hidden="1" x14ac:dyDescent="0.2">
      <c r="A6">
        <v>572</v>
      </c>
      <c r="B6">
        <v>35620</v>
      </c>
      <c r="C6" t="s">
        <v>22</v>
      </c>
      <c r="D6">
        <v>2016</v>
      </c>
      <c r="E6">
        <v>20153634</v>
      </c>
      <c r="F6" s="1">
        <v>40664</v>
      </c>
      <c r="G6">
        <v>2011</v>
      </c>
      <c r="H6">
        <v>2012</v>
      </c>
      <c r="I6">
        <v>1</v>
      </c>
      <c r="J6">
        <v>1</v>
      </c>
      <c r="K6">
        <v>21.5</v>
      </c>
      <c r="L6">
        <v>20153634</v>
      </c>
      <c r="M6">
        <v>240308609</v>
      </c>
      <c r="N6">
        <v>8.3865634999999994E-2</v>
      </c>
      <c r="O6">
        <v>20.560791269999999</v>
      </c>
      <c r="P6">
        <f>SUMIFS($E$2:$E$642,$J$2:$J$642,J6,$D$2:$D$642,D6)</f>
        <v>20153634</v>
      </c>
      <c r="Q6">
        <f>SUMIF($D$2:$D$642,D6,$E$2:$E$642)</f>
        <v>241970662</v>
      </c>
      <c r="R6">
        <f t="shared" si="0"/>
        <v>1</v>
      </c>
      <c r="S6">
        <f>O6*R7/R6</f>
        <v>20.560791269999999</v>
      </c>
    </row>
    <row r="7" spans="1:19" hidden="1" x14ac:dyDescent="0.2">
      <c r="A7">
        <v>573</v>
      </c>
      <c r="B7">
        <v>35620</v>
      </c>
      <c r="C7" t="s">
        <v>22</v>
      </c>
      <c r="D7">
        <v>2017</v>
      </c>
      <c r="E7">
        <v>20320876</v>
      </c>
      <c r="F7" s="1">
        <v>40664</v>
      </c>
      <c r="G7">
        <v>2011</v>
      </c>
      <c r="H7">
        <v>2012</v>
      </c>
      <c r="I7">
        <v>1</v>
      </c>
      <c r="J7">
        <v>1</v>
      </c>
      <c r="K7">
        <v>21.5</v>
      </c>
      <c r="L7">
        <v>20320876</v>
      </c>
      <c r="M7">
        <v>253371069</v>
      </c>
      <c r="N7">
        <v>8.0202038000000003E-2</v>
      </c>
      <c r="O7">
        <v>21.5</v>
      </c>
      <c r="P7">
        <f>SUMIFS($E$2:$E$642,$J$2:$J$642,J7,$D$2:$D$642,D7)</f>
        <v>20320876</v>
      </c>
      <c r="Q7">
        <f>SUMIF($D$2:$D$642,D7,$E$2:$E$642)</f>
        <v>256050932</v>
      </c>
      <c r="R7">
        <f t="shared" si="0"/>
        <v>1</v>
      </c>
      <c r="S7">
        <f>O7*R7/R7</f>
        <v>21.5</v>
      </c>
    </row>
    <row r="8" spans="1:19" hidden="1" x14ac:dyDescent="0.2">
      <c r="A8">
        <v>619</v>
      </c>
      <c r="D8">
        <v>2018</v>
      </c>
      <c r="J8">
        <v>1</v>
      </c>
      <c r="L8">
        <v>20627145.129999999</v>
      </c>
      <c r="M8">
        <v>206729130</v>
      </c>
      <c r="N8">
        <v>9.9778610000000004E-2</v>
      </c>
      <c r="O8">
        <v>26.747950159999998</v>
      </c>
      <c r="P8">
        <f>SUMIFS($E$2:$E$642,$J$2:$J$642,J8,$D$2:$D$642,D8)</f>
        <v>0</v>
      </c>
      <c r="Q8">
        <f>SUMIF($D$2:$D$642,D8,$E$2:$E$642)</f>
        <v>0</v>
      </c>
      <c r="R8" t="e">
        <f t="shared" si="0"/>
        <v>#DIV/0!</v>
      </c>
    </row>
    <row r="9" spans="1:19" hidden="1" x14ac:dyDescent="0.2">
      <c r="A9">
        <v>595</v>
      </c>
      <c r="B9">
        <v>41860</v>
      </c>
      <c r="C9" t="s">
        <v>23</v>
      </c>
      <c r="D9">
        <v>2011</v>
      </c>
      <c r="E9">
        <v>4391037</v>
      </c>
      <c r="F9" s="1">
        <v>40452</v>
      </c>
      <c r="G9">
        <v>2010</v>
      </c>
      <c r="H9">
        <v>2011</v>
      </c>
      <c r="I9">
        <v>1</v>
      </c>
      <c r="J9">
        <v>2</v>
      </c>
      <c r="K9">
        <v>22.8</v>
      </c>
      <c r="L9">
        <v>4391037</v>
      </c>
      <c r="M9">
        <v>4391037</v>
      </c>
      <c r="N9">
        <v>1</v>
      </c>
      <c r="P9">
        <f>SUMIFS($E$2:$E$642,$J$2:$J$642,J9,$D$2:$D$642,D9)</f>
        <v>4391037</v>
      </c>
      <c r="Q9">
        <f>SUMIF($D$2:$D$642,D9,$E$2:$E$642)</f>
        <v>4391037</v>
      </c>
      <c r="R9">
        <f t="shared" si="0"/>
        <v>1</v>
      </c>
    </row>
    <row r="10" spans="1:19" hidden="1" x14ac:dyDescent="0.2">
      <c r="A10">
        <v>596</v>
      </c>
      <c r="B10">
        <v>41860</v>
      </c>
      <c r="C10" t="s">
        <v>23</v>
      </c>
      <c r="D10">
        <v>2012</v>
      </c>
      <c r="E10">
        <v>4455560</v>
      </c>
      <c r="F10" s="1">
        <v>40452</v>
      </c>
      <c r="G10">
        <v>2010</v>
      </c>
      <c r="H10">
        <v>2011</v>
      </c>
      <c r="I10">
        <v>1</v>
      </c>
      <c r="J10">
        <v>2</v>
      </c>
      <c r="K10">
        <v>22.8</v>
      </c>
      <c r="L10">
        <v>4455560</v>
      </c>
      <c r="M10">
        <v>47135322</v>
      </c>
      <c r="N10">
        <v>9.4526988000000006E-2</v>
      </c>
      <c r="O10">
        <v>4.5002890149999999</v>
      </c>
      <c r="P10">
        <f>SUMIFS($E$2:$E$642,$J$2:$J$642,J10,$D$2:$D$642,D10)</f>
        <v>4455560</v>
      </c>
      <c r="Q10">
        <f>SUMIF($D$2:$D$642,D10,$E$2:$E$642)</f>
        <v>47135322</v>
      </c>
      <c r="R10">
        <f t="shared" si="0"/>
        <v>1</v>
      </c>
      <c r="S10">
        <f>O10*R15/R10</f>
        <v>4.5002890149999999</v>
      </c>
    </row>
    <row r="11" spans="1:19" hidden="1" x14ac:dyDescent="0.2">
      <c r="A11">
        <v>597</v>
      </c>
      <c r="B11">
        <v>41860</v>
      </c>
      <c r="C11" t="s">
        <v>24</v>
      </c>
      <c r="D11">
        <v>2013</v>
      </c>
      <c r="E11">
        <v>4516276</v>
      </c>
      <c r="F11" s="1">
        <v>40452</v>
      </c>
      <c r="G11">
        <v>2010</v>
      </c>
      <c r="H11">
        <v>2011</v>
      </c>
      <c r="I11">
        <v>1</v>
      </c>
      <c r="J11">
        <v>2</v>
      </c>
      <c r="K11">
        <v>22.8</v>
      </c>
      <c r="L11">
        <v>4516276</v>
      </c>
      <c r="M11">
        <v>95436888</v>
      </c>
      <c r="N11">
        <v>4.7322120999999898E-2</v>
      </c>
      <c r="O11">
        <v>8.9894271739999994</v>
      </c>
      <c r="P11">
        <f>SUMIFS($E$2:$E$642,$J$2:$J$642,J11,$D$2:$D$642,D11)</f>
        <v>4516276</v>
      </c>
      <c r="Q11">
        <f>SUMIF($D$2:$D$642,D11,$E$2:$E$642)</f>
        <v>95436888</v>
      </c>
      <c r="R11">
        <f t="shared" si="0"/>
        <v>1</v>
      </c>
      <c r="S11">
        <f>O11*R15/R11</f>
        <v>8.9894271739999994</v>
      </c>
    </row>
    <row r="12" spans="1:19" hidden="1" x14ac:dyDescent="0.2">
      <c r="A12">
        <v>598</v>
      </c>
      <c r="B12">
        <v>41860</v>
      </c>
      <c r="C12" t="s">
        <v>24</v>
      </c>
      <c r="D12">
        <v>2014</v>
      </c>
      <c r="E12">
        <v>4594060</v>
      </c>
      <c r="F12" s="1">
        <v>40452</v>
      </c>
      <c r="G12">
        <v>2010</v>
      </c>
      <c r="H12">
        <v>2011</v>
      </c>
      <c r="I12">
        <v>1</v>
      </c>
      <c r="J12">
        <v>2</v>
      </c>
      <c r="K12">
        <v>22.8</v>
      </c>
      <c r="L12">
        <v>4594060</v>
      </c>
      <c r="M12">
        <v>119360751</v>
      </c>
      <c r="N12">
        <v>3.8488865999999997E-2</v>
      </c>
      <c r="O12">
        <v>11.052514759999999</v>
      </c>
      <c r="P12">
        <f>SUMIFS($E$2:$E$642,$J$2:$J$642,J12,$D$2:$D$642,D12)</f>
        <v>4594060</v>
      </c>
      <c r="Q12">
        <f>SUMIF($D$2:$D$642,D12,$E$2:$E$642)</f>
        <v>119360751</v>
      </c>
      <c r="R12">
        <f t="shared" si="0"/>
        <v>1</v>
      </c>
      <c r="S12">
        <f>O12*R15/R12</f>
        <v>11.052514759999999</v>
      </c>
    </row>
    <row r="13" spans="1:19" hidden="1" x14ac:dyDescent="0.2">
      <c r="A13">
        <v>599</v>
      </c>
      <c r="B13">
        <v>41860</v>
      </c>
      <c r="C13" t="s">
        <v>24</v>
      </c>
      <c r="D13">
        <v>2015</v>
      </c>
      <c r="E13">
        <v>4656132</v>
      </c>
      <c r="F13" s="1">
        <v>40452</v>
      </c>
      <c r="G13">
        <v>2010</v>
      </c>
      <c r="H13">
        <v>2011</v>
      </c>
      <c r="I13">
        <v>1</v>
      </c>
      <c r="J13">
        <v>2</v>
      </c>
      <c r="K13">
        <v>22.8</v>
      </c>
      <c r="L13">
        <v>4656132</v>
      </c>
      <c r="M13">
        <v>213074972</v>
      </c>
      <c r="N13">
        <v>2.1852082999999901E-2</v>
      </c>
      <c r="O13">
        <v>19.467195029999999</v>
      </c>
      <c r="P13">
        <f>SUMIFS($E$2:$E$642,$J$2:$J$642,J13,$D$2:$D$642,D13)</f>
        <v>4656132</v>
      </c>
      <c r="Q13">
        <f>SUMIF($D$2:$D$642,D13,$E$2:$E$642)</f>
        <v>213957148</v>
      </c>
      <c r="R13">
        <f t="shared" si="0"/>
        <v>1</v>
      </c>
      <c r="S13">
        <f>O13*R15/R13</f>
        <v>19.467195029999999</v>
      </c>
    </row>
    <row r="14" spans="1:19" hidden="1" x14ac:dyDescent="0.2">
      <c r="A14">
        <v>600</v>
      </c>
      <c r="B14">
        <v>41860</v>
      </c>
      <c r="C14" t="s">
        <v>24</v>
      </c>
      <c r="D14">
        <v>2016</v>
      </c>
      <c r="E14">
        <v>4679166</v>
      </c>
      <c r="F14" s="1">
        <v>40452</v>
      </c>
      <c r="G14">
        <v>2010</v>
      </c>
      <c r="H14">
        <v>2011</v>
      </c>
      <c r="I14">
        <v>1</v>
      </c>
      <c r="J14">
        <v>2</v>
      </c>
      <c r="K14">
        <v>22.8</v>
      </c>
      <c r="L14">
        <v>4679166</v>
      </c>
      <c r="M14">
        <v>240308609</v>
      </c>
      <c r="N14">
        <v>1.9471486999999999E-2</v>
      </c>
      <c r="O14">
        <v>21.847266210000001</v>
      </c>
      <c r="P14">
        <f>SUMIFS($E$2:$E$642,$J$2:$J$642,J14,$D$2:$D$642,D14)</f>
        <v>4679166</v>
      </c>
      <c r="Q14">
        <f>SUMIF($D$2:$D$642,D14,$E$2:$E$642)</f>
        <v>241970662</v>
      </c>
      <c r="R14">
        <f t="shared" si="0"/>
        <v>1</v>
      </c>
      <c r="S14">
        <f>O14*R15/R14</f>
        <v>21.847266210000001</v>
      </c>
    </row>
    <row r="15" spans="1:19" hidden="1" x14ac:dyDescent="0.2">
      <c r="A15">
        <v>601</v>
      </c>
      <c r="B15">
        <v>41860</v>
      </c>
      <c r="C15" t="s">
        <v>24</v>
      </c>
      <c r="D15">
        <v>2017</v>
      </c>
      <c r="E15">
        <v>4727357</v>
      </c>
      <c r="F15" s="1">
        <v>40452</v>
      </c>
      <c r="G15">
        <v>2010</v>
      </c>
      <c r="H15">
        <v>2011</v>
      </c>
      <c r="I15">
        <v>1</v>
      </c>
      <c r="J15">
        <v>2</v>
      </c>
      <c r="K15">
        <v>22.8</v>
      </c>
      <c r="L15">
        <v>4727357</v>
      </c>
      <c r="M15">
        <v>253371069</v>
      </c>
      <c r="N15">
        <v>1.8657841000000001E-2</v>
      </c>
      <c r="O15">
        <v>22.8</v>
      </c>
      <c r="P15">
        <f>SUMIFS($E$2:$E$642,$J$2:$J$642,J15,$D$2:$D$642,D15)</f>
        <v>4727357</v>
      </c>
      <c r="Q15">
        <f>SUMIF($D$2:$D$642,D15,$E$2:$E$642)</f>
        <v>256050932</v>
      </c>
      <c r="R15">
        <f t="shared" si="0"/>
        <v>1</v>
      </c>
      <c r="S15">
        <f>O15*R15/R15</f>
        <v>22.8</v>
      </c>
    </row>
    <row r="16" spans="1:19" hidden="1" x14ac:dyDescent="0.2">
      <c r="A16">
        <v>620</v>
      </c>
      <c r="D16">
        <v>2018</v>
      </c>
      <c r="J16">
        <v>2</v>
      </c>
      <c r="L16">
        <v>4802230.8569999998</v>
      </c>
      <c r="M16">
        <v>206729130</v>
      </c>
      <c r="N16">
        <v>2.322958E-2</v>
      </c>
      <c r="O16">
        <v>28.386694729999999</v>
      </c>
      <c r="P16">
        <f>SUMIFS($E$2:$E$642,$J$2:$J$642,J16,$D$2:$D$642,D16)</f>
        <v>0</v>
      </c>
      <c r="Q16">
        <f>SUMIF($D$2:$D$642,D16,$E$2:$E$642)</f>
        <v>0</v>
      </c>
      <c r="R16" t="e">
        <f t="shared" si="0"/>
        <v>#DIV/0!</v>
      </c>
    </row>
    <row r="17" spans="1:19" hidden="1" x14ac:dyDescent="0.2">
      <c r="A17">
        <v>613</v>
      </c>
      <c r="B17">
        <v>47900</v>
      </c>
      <c r="C17" t="s">
        <v>25</v>
      </c>
      <c r="D17">
        <v>2012</v>
      </c>
      <c r="E17">
        <v>5804333</v>
      </c>
      <c r="F17" s="1">
        <v>40878</v>
      </c>
      <c r="G17">
        <v>2011</v>
      </c>
      <c r="H17">
        <v>2012</v>
      </c>
      <c r="I17">
        <v>1</v>
      </c>
      <c r="J17">
        <v>3</v>
      </c>
      <c r="K17">
        <v>18.3</v>
      </c>
      <c r="L17">
        <v>5804333</v>
      </c>
      <c r="M17">
        <v>47135322</v>
      </c>
      <c r="N17">
        <v>0.123141898</v>
      </c>
      <c r="O17">
        <v>3.6462700689999998</v>
      </c>
      <c r="P17">
        <f>SUMIFS($E$2:$E$642,$J$2:$J$642,J17,$D$2:$D$642,D17)</f>
        <v>5804333</v>
      </c>
      <c r="Q17">
        <f>SUMIF($D$2:$D$642,D17,$E$2:$E$642)</f>
        <v>47135322</v>
      </c>
      <c r="R17">
        <f t="shared" si="0"/>
        <v>1</v>
      </c>
      <c r="S17">
        <f>O17*R22/R17</f>
        <v>3.6462700689999998</v>
      </c>
    </row>
    <row r="18" spans="1:19" hidden="1" x14ac:dyDescent="0.2">
      <c r="A18">
        <v>614</v>
      </c>
      <c r="B18">
        <v>47900</v>
      </c>
      <c r="C18" t="s">
        <v>25</v>
      </c>
      <c r="D18">
        <v>2013</v>
      </c>
      <c r="E18">
        <v>5950214</v>
      </c>
      <c r="F18" s="1">
        <v>40878</v>
      </c>
      <c r="G18">
        <v>2011</v>
      </c>
      <c r="H18">
        <v>2012</v>
      </c>
      <c r="I18">
        <v>1</v>
      </c>
      <c r="J18">
        <v>3</v>
      </c>
      <c r="K18">
        <v>18.3</v>
      </c>
      <c r="L18">
        <v>5950214</v>
      </c>
      <c r="M18">
        <v>95436888</v>
      </c>
      <c r="N18">
        <v>6.2347107999999998E-2</v>
      </c>
      <c r="O18">
        <v>7.2017552619999998</v>
      </c>
      <c r="P18">
        <f>SUMIFS($E$2:$E$642,$J$2:$J$642,J18,$D$2:$D$642,D18)</f>
        <v>5950214</v>
      </c>
      <c r="Q18">
        <f>SUMIF($D$2:$D$642,D18,$E$2:$E$642)</f>
        <v>95436888</v>
      </c>
      <c r="R18">
        <f t="shared" si="0"/>
        <v>1</v>
      </c>
      <c r="S18">
        <f>O18*R22/R18</f>
        <v>7.2017552619999998</v>
      </c>
    </row>
    <row r="19" spans="1:19" hidden="1" x14ac:dyDescent="0.2">
      <c r="A19">
        <v>615</v>
      </c>
      <c r="B19">
        <v>47900</v>
      </c>
      <c r="C19" t="s">
        <v>25</v>
      </c>
      <c r="D19">
        <v>2014</v>
      </c>
      <c r="E19">
        <v>6032744</v>
      </c>
      <c r="F19" s="1">
        <v>40878</v>
      </c>
      <c r="G19">
        <v>2011</v>
      </c>
      <c r="H19">
        <v>2012</v>
      </c>
      <c r="I19">
        <v>1</v>
      </c>
      <c r="J19">
        <v>3</v>
      </c>
      <c r="K19">
        <v>18.3</v>
      </c>
      <c r="L19">
        <v>6032744</v>
      </c>
      <c r="M19">
        <v>119360751</v>
      </c>
      <c r="N19">
        <v>5.0542107999999898E-2</v>
      </c>
      <c r="O19">
        <v>8.8838521240000006</v>
      </c>
      <c r="P19">
        <f>SUMIFS($E$2:$E$642,$J$2:$J$642,J19,$D$2:$D$642,D19)</f>
        <v>6032744</v>
      </c>
      <c r="Q19">
        <f>SUMIF($D$2:$D$642,D19,$E$2:$E$642)</f>
        <v>119360751</v>
      </c>
      <c r="R19">
        <f t="shared" si="0"/>
        <v>1</v>
      </c>
      <c r="S19">
        <f>O19*R22/R19</f>
        <v>8.8838521240000006</v>
      </c>
    </row>
    <row r="20" spans="1:19" hidden="1" x14ac:dyDescent="0.2">
      <c r="A20">
        <v>616</v>
      </c>
      <c r="B20">
        <v>47900</v>
      </c>
      <c r="C20" t="s">
        <v>25</v>
      </c>
      <c r="D20">
        <v>2015</v>
      </c>
      <c r="E20">
        <v>6098283</v>
      </c>
      <c r="F20" s="1">
        <v>40878</v>
      </c>
      <c r="G20">
        <v>2011</v>
      </c>
      <c r="H20">
        <v>2012</v>
      </c>
      <c r="I20">
        <v>1</v>
      </c>
      <c r="J20">
        <v>3</v>
      </c>
      <c r="K20">
        <v>18.3</v>
      </c>
      <c r="L20">
        <v>6098283</v>
      </c>
      <c r="M20">
        <v>213074972</v>
      </c>
      <c r="N20">
        <v>2.8620362999999999E-2</v>
      </c>
      <c r="O20">
        <v>15.68843202</v>
      </c>
      <c r="P20">
        <f>SUMIFS($E$2:$E$642,$J$2:$J$642,J20,$D$2:$D$642,D20)</f>
        <v>6098283</v>
      </c>
      <c r="Q20">
        <f>SUMIF($D$2:$D$642,D20,$E$2:$E$642)</f>
        <v>213957148</v>
      </c>
      <c r="R20">
        <f t="shared" si="0"/>
        <v>1</v>
      </c>
      <c r="S20">
        <f>O20*R22/R20</f>
        <v>15.68843202</v>
      </c>
    </row>
    <row r="21" spans="1:19" hidden="1" x14ac:dyDescent="0.2">
      <c r="A21">
        <v>617</v>
      </c>
      <c r="B21">
        <v>47900</v>
      </c>
      <c r="C21" t="s">
        <v>25</v>
      </c>
      <c r="D21">
        <v>2016</v>
      </c>
      <c r="E21">
        <v>6133552</v>
      </c>
      <c r="F21" s="1">
        <v>40878</v>
      </c>
      <c r="G21">
        <v>2011</v>
      </c>
      <c r="H21">
        <v>2012</v>
      </c>
      <c r="I21">
        <v>1</v>
      </c>
      <c r="J21">
        <v>3</v>
      </c>
      <c r="K21">
        <v>18.3</v>
      </c>
      <c r="L21">
        <v>6133552</v>
      </c>
      <c r="M21">
        <v>240308609</v>
      </c>
      <c r="N21">
        <v>2.5523647E-2</v>
      </c>
      <c r="O21">
        <v>17.591867799999999</v>
      </c>
      <c r="P21">
        <f>SUMIFS($E$2:$E$642,$J$2:$J$642,J21,$D$2:$D$642,D21)</f>
        <v>6133552</v>
      </c>
      <c r="Q21">
        <f>SUMIF($D$2:$D$642,D21,$E$2:$E$642)</f>
        <v>241970662</v>
      </c>
      <c r="R21">
        <f t="shared" si="0"/>
        <v>1</v>
      </c>
      <c r="S21">
        <f>O21*R22/R21</f>
        <v>17.591867799999999</v>
      </c>
    </row>
    <row r="22" spans="1:19" hidden="1" x14ac:dyDescent="0.2">
      <c r="A22">
        <v>618</v>
      </c>
      <c r="B22">
        <v>47900</v>
      </c>
      <c r="C22" t="s">
        <v>25</v>
      </c>
      <c r="D22">
        <v>2017</v>
      </c>
      <c r="E22">
        <v>6216710</v>
      </c>
      <c r="F22" s="1">
        <v>40878</v>
      </c>
      <c r="G22">
        <v>2011</v>
      </c>
      <c r="H22">
        <v>2012</v>
      </c>
      <c r="I22">
        <v>1</v>
      </c>
      <c r="J22">
        <v>3</v>
      </c>
      <c r="K22">
        <v>18.3</v>
      </c>
      <c r="L22">
        <v>6216710</v>
      </c>
      <c r="M22">
        <v>253371069</v>
      </c>
      <c r="N22">
        <v>2.4535990000000001E-2</v>
      </c>
      <c r="O22">
        <v>18.3</v>
      </c>
      <c r="P22">
        <f>SUMIFS($E$2:$E$642,$J$2:$J$642,J22,$D$2:$D$642,D22)</f>
        <v>6216710</v>
      </c>
      <c r="Q22">
        <f>SUMIF($D$2:$D$642,D22,$E$2:$E$642)</f>
        <v>256050932</v>
      </c>
      <c r="R22">
        <f t="shared" si="0"/>
        <v>1</v>
      </c>
      <c r="S22">
        <f>O22*R22/R22</f>
        <v>18.3</v>
      </c>
    </row>
    <row r="23" spans="1:19" hidden="1" x14ac:dyDescent="0.2">
      <c r="A23">
        <v>621</v>
      </c>
      <c r="D23">
        <v>2018</v>
      </c>
      <c r="J23">
        <v>3</v>
      </c>
      <c r="L23">
        <v>6307049.7999999998</v>
      </c>
      <c r="M23">
        <v>206729130</v>
      </c>
      <c r="N23">
        <v>3.0508761999999998E-2</v>
      </c>
      <c r="O23">
        <v>22.754751030000001</v>
      </c>
      <c r="P23">
        <f>SUMIFS($E$2:$E$642,$J$2:$J$642,J23,$D$2:$D$642,D23)</f>
        <v>0</v>
      </c>
      <c r="Q23">
        <f>SUMIF($D$2:$D$642,D23,$E$2:$E$642)</f>
        <v>0</v>
      </c>
      <c r="R23" t="e">
        <f t="shared" si="0"/>
        <v>#DIV/0!</v>
      </c>
    </row>
    <row r="24" spans="1:19" hidden="1" x14ac:dyDescent="0.2">
      <c r="A24">
        <v>536</v>
      </c>
      <c r="B24">
        <v>16980</v>
      </c>
      <c r="C24" t="s">
        <v>26</v>
      </c>
      <c r="D24">
        <v>2012</v>
      </c>
      <c r="E24">
        <v>9522446</v>
      </c>
      <c r="F24" s="1">
        <v>40787</v>
      </c>
      <c r="G24">
        <v>2011</v>
      </c>
      <c r="H24">
        <v>2012</v>
      </c>
      <c r="I24">
        <v>1</v>
      </c>
      <c r="J24">
        <v>4</v>
      </c>
      <c r="K24">
        <v>11.3</v>
      </c>
      <c r="L24">
        <v>9522446</v>
      </c>
      <c r="M24">
        <v>47135322</v>
      </c>
      <c r="N24">
        <v>0.20202357000000001</v>
      </c>
      <c r="O24">
        <v>2.1046977849999999</v>
      </c>
      <c r="P24">
        <f>SUMIFS($E$2:$E$642,$J$2:$J$642,J24,$D$2:$D$642,D24)</f>
        <v>9522446</v>
      </c>
      <c r="Q24">
        <f>SUMIF($D$2:$D$642,D24,$E$2:$E$642)</f>
        <v>47135322</v>
      </c>
      <c r="R24">
        <f t="shared" si="0"/>
        <v>1</v>
      </c>
      <c r="S24">
        <f>O24*R29/R24</f>
        <v>2.1046977849999999</v>
      </c>
    </row>
    <row r="25" spans="1:19" hidden="1" x14ac:dyDescent="0.2">
      <c r="A25">
        <v>537</v>
      </c>
      <c r="B25">
        <v>16980</v>
      </c>
      <c r="C25" t="s">
        <v>27</v>
      </c>
      <c r="D25">
        <v>2013</v>
      </c>
      <c r="E25">
        <v>9537040</v>
      </c>
      <c r="F25" s="1">
        <v>40787</v>
      </c>
      <c r="G25">
        <v>2011</v>
      </c>
      <c r="H25">
        <v>2012</v>
      </c>
      <c r="I25">
        <v>1</v>
      </c>
      <c r="J25">
        <v>4</v>
      </c>
      <c r="K25">
        <v>11.3</v>
      </c>
      <c r="L25">
        <v>9537040</v>
      </c>
      <c r="M25">
        <v>95436888</v>
      </c>
      <c r="N25">
        <v>9.9930332999999996E-2</v>
      </c>
      <c r="O25">
        <v>4.2549498879999996</v>
      </c>
      <c r="P25">
        <f>SUMIFS($E$2:$E$642,$J$2:$J$642,J25,$D$2:$D$642,D25)</f>
        <v>9537040</v>
      </c>
      <c r="Q25">
        <f>SUMIF($D$2:$D$642,D25,$E$2:$E$642)</f>
        <v>95436888</v>
      </c>
      <c r="R25">
        <f t="shared" si="0"/>
        <v>1</v>
      </c>
      <c r="S25">
        <f>O25*R29/R25</f>
        <v>4.2549498879999996</v>
      </c>
    </row>
    <row r="26" spans="1:19" hidden="1" x14ac:dyDescent="0.2">
      <c r="A26">
        <v>538</v>
      </c>
      <c r="B26">
        <v>16980</v>
      </c>
      <c r="C26" t="s">
        <v>27</v>
      </c>
      <c r="D26">
        <v>2014</v>
      </c>
      <c r="E26">
        <v>9553810</v>
      </c>
      <c r="F26" s="1">
        <v>40787</v>
      </c>
      <c r="G26">
        <v>2011</v>
      </c>
      <c r="H26">
        <v>2012</v>
      </c>
      <c r="I26">
        <v>1</v>
      </c>
      <c r="J26">
        <v>4</v>
      </c>
      <c r="K26">
        <v>11.3</v>
      </c>
      <c r="L26">
        <v>9553810</v>
      </c>
      <c r="M26">
        <v>119360751</v>
      </c>
      <c r="N26">
        <v>8.0041470000000003E-2</v>
      </c>
      <c r="O26">
        <v>5.3122282480000003</v>
      </c>
      <c r="P26">
        <f>SUMIFS($E$2:$E$642,$J$2:$J$642,J26,$D$2:$D$642,D26)</f>
        <v>9553810</v>
      </c>
      <c r="Q26">
        <f>SUMIF($D$2:$D$642,D26,$E$2:$E$642)</f>
        <v>119360751</v>
      </c>
      <c r="R26">
        <f t="shared" si="0"/>
        <v>1</v>
      </c>
      <c r="S26">
        <f>O26*R29/R26</f>
        <v>5.3122282480000003</v>
      </c>
    </row>
    <row r="27" spans="1:19" hidden="1" x14ac:dyDescent="0.2">
      <c r="A27">
        <v>539</v>
      </c>
      <c r="B27">
        <v>16980</v>
      </c>
      <c r="C27" t="s">
        <v>27</v>
      </c>
      <c r="D27">
        <v>2015</v>
      </c>
      <c r="E27">
        <v>9550108</v>
      </c>
      <c r="F27" s="1">
        <v>40787</v>
      </c>
      <c r="G27">
        <v>2011</v>
      </c>
      <c r="H27">
        <v>2012</v>
      </c>
      <c r="I27">
        <v>1</v>
      </c>
      <c r="J27">
        <v>4</v>
      </c>
      <c r="K27">
        <v>11.3</v>
      </c>
      <c r="L27">
        <v>9550108</v>
      </c>
      <c r="M27">
        <v>213074972</v>
      </c>
      <c r="N27">
        <v>4.4820411999999997E-2</v>
      </c>
      <c r="O27">
        <v>9.4867169160000007</v>
      </c>
      <c r="P27">
        <f>SUMIFS($E$2:$E$642,$J$2:$J$642,J27,$D$2:$D$642,D27)</f>
        <v>9550108</v>
      </c>
      <c r="Q27">
        <f>SUMIF($D$2:$D$642,D27,$E$2:$E$642)</f>
        <v>213957148</v>
      </c>
      <c r="R27">
        <f t="shared" si="0"/>
        <v>1</v>
      </c>
      <c r="S27">
        <f>O27*R29/R27</f>
        <v>9.4867169160000007</v>
      </c>
    </row>
    <row r="28" spans="1:19" hidden="1" x14ac:dyDescent="0.2">
      <c r="A28">
        <v>540</v>
      </c>
      <c r="B28">
        <v>16980</v>
      </c>
      <c r="C28" t="s">
        <v>27</v>
      </c>
      <c r="D28">
        <v>2016</v>
      </c>
      <c r="E28">
        <v>9512968</v>
      </c>
      <c r="F28" s="1">
        <v>40787</v>
      </c>
      <c r="G28">
        <v>2011</v>
      </c>
      <c r="H28">
        <v>2012</v>
      </c>
      <c r="I28">
        <v>1</v>
      </c>
      <c r="J28">
        <v>4</v>
      </c>
      <c r="K28">
        <v>11.3</v>
      </c>
      <c r="L28">
        <v>9512968</v>
      </c>
      <c r="M28">
        <v>240308609</v>
      </c>
      <c r="N28">
        <v>3.9586464000000002E-2</v>
      </c>
      <c r="O28">
        <v>10.74100894</v>
      </c>
      <c r="P28">
        <f>SUMIFS($E$2:$E$642,$J$2:$J$642,J28,$D$2:$D$642,D28)</f>
        <v>9512968</v>
      </c>
      <c r="Q28">
        <f>SUMIF($D$2:$D$642,D28,$E$2:$E$642)</f>
        <v>241970662</v>
      </c>
      <c r="R28">
        <f t="shared" si="0"/>
        <v>1</v>
      </c>
      <c r="S28">
        <f>O28*R29/R28</f>
        <v>10.74100894</v>
      </c>
    </row>
    <row r="29" spans="1:19" hidden="1" x14ac:dyDescent="0.2">
      <c r="A29">
        <v>541</v>
      </c>
      <c r="B29">
        <v>16980</v>
      </c>
      <c r="C29" t="s">
        <v>27</v>
      </c>
      <c r="D29">
        <v>2017</v>
      </c>
      <c r="E29">
        <v>9533895</v>
      </c>
      <c r="F29" s="1">
        <v>40787</v>
      </c>
      <c r="G29">
        <v>2011</v>
      </c>
      <c r="H29">
        <v>2012</v>
      </c>
      <c r="I29">
        <v>1</v>
      </c>
      <c r="J29">
        <v>4</v>
      </c>
      <c r="K29">
        <v>11.3</v>
      </c>
      <c r="L29">
        <v>9533895</v>
      </c>
      <c r="M29">
        <v>253371069</v>
      </c>
      <c r="N29">
        <v>3.7628190999999998E-2</v>
      </c>
      <c r="O29">
        <v>11.3</v>
      </c>
      <c r="P29">
        <f>SUMIFS($E$2:$E$642,$J$2:$J$642,J29,$D$2:$D$642,D29)</f>
        <v>9533895</v>
      </c>
      <c r="Q29">
        <f>SUMIF($D$2:$D$642,D29,$E$2:$E$642)</f>
        <v>256050932</v>
      </c>
      <c r="R29">
        <f t="shared" si="0"/>
        <v>1</v>
      </c>
      <c r="S29">
        <f>O29*R29/R29</f>
        <v>11.3</v>
      </c>
    </row>
    <row r="30" spans="1:19" hidden="1" x14ac:dyDescent="0.2">
      <c r="A30">
        <v>622</v>
      </c>
      <c r="D30">
        <v>2018</v>
      </c>
      <c r="J30">
        <v>4</v>
      </c>
      <c r="L30">
        <v>9533177.1999999993</v>
      </c>
      <c r="M30">
        <v>206729130</v>
      </c>
      <c r="N30">
        <v>4.6114338999999997E-2</v>
      </c>
      <c r="O30">
        <v>13.84844758</v>
      </c>
      <c r="P30">
        <f>SUMIFS($E$2:$E$642,$J$2:$J$642,J30,$D$2:$D$642,D30)</f>
        <v>0</v>
      </c>
      <c r="Q30">
        <f>SUMIF($D$2:$D$642,D30,$E$2:$E$642)</f>
        <v>0</v>
      </c>
      <c r="R30" t="e">
        <f t="shared" si="0"/>
        <v>#DIV/0!</v>
      </c>
    </row>
    <row r="31" spans="1:19" hidden="1" x14ac:dyDescent="0.2">
      <c r="A31">
        <v>519</v>
      </c>
      <c r="B31">
        <v>14460</v>
      </c>
      <c r="C31" t="s">
        <v>28</v>
      </c>
      <c r="D31">
        <v>2012</v>
      </c>
      <c r="E31">
        <v>4640802</v>
      </c>
      <c r="F31" s="1">
        <v>40817</v>
      </c>
      <c r="G31">
        <v>2011</v>
      </c>
      <c r="H31">
        <v>2012</v>
      </c>
      <c r="I31">
        <v>1</v>
      </c>
      <c r="J31">
        <v>5</v>
      </c>
      <c r="K31">
        <v>9.1</v>
      </c>
      <c r="L31">
        <v>4640802</v>
      </c>
      <c r="M31">
        <v>47135322</v>
      </c>
      <c r="N31">
        <v>9.8456991999999993E-2</v>
      </c>
      <c r="O31">
        <v>1.7642973550000001</v>
      </c>
      <c r="P31">
        <f>SUMIFS($E$2:$E$642,$J$2:$J$642,J31,$D$2:$D$642,D31)</f>
        <v>4640802</v>
      </c>
      <c r="Q31">
        <f>SUMIF($D$2:$D$642,D31,$E$2:$E$642)</f>
        <v>47135322</v>
      </c>
      <c r="R31">
        <f t="shared" si="0"/>
        <v>1</v>
      </c>
      <c r="S31">
        <f>O31*R36/R31</f>
        <v>1.7642973550000001</v>
      </c>
    </row>
    <row r="32" spans="1:19" hidden="1" x14ac:dyDescent="0.2">
      <c r="A32">
        <v>520</v>
      </c>
      <c r="B32">
        <v>14460</v>
      </c>
      <c r="C32" t="s">
        <v>29</v>
      </c>
      <c r="D32">
        <v>2013</v>
      </c>
      <c r="E32">
        <v>4684299</v>
      </c>
      <c r="F32" s="1">
        <v>40817</v>
      </c>
      <c r="G32">
        <v>2011</v>
      </c>
      <c r="H32">
        <v>2012</v>
      </c>
      <c r="I32">
        <v>1</v>
      </c>
      <c r="J32">
        <v>5</v>
      </c>
      <c r="K32">
        <v>9.1</v>
      </c>
      <c r="L32">
        <v>4684299</v>
      </c>
      <c r="M32">
        <v>95436888</v>
      </c>
      <c r="N32">
        <v>4.9082687999999999E-2</v>
      </c>
      <c r="O32">
        <v>3.5390769479999999</v>
      </c>
      <c r="P32">
        <f>SUMIFS($E$2:$E$642,$J$2:$J$642,J32,$D$2:$D$642,D32)</f>
        <v>4684299</v>
      </c>
      <c r="Q32">
        <f>SUMIF($D$2:$D$642,D32,$E$2:$E$642)</f>
        <v>95436888</v>
      </c>
      <c r="R32">
        <f t="shared" si="0"/>
        <v>1</v>
      </c>
      <c r="S32">
        <f>O32*R36/R32</f>
        <v>3.5390769479999999</v>
      </c>
    </row>
    <row r="33" spans="1:19" hidden="1" x14ac:dyDescent="0.2">
      <c r="A33">
        <v>521</v>
      </c>
      <c r="B33">
        <v>14460</v>
      </c>
      <c r="C33" t="s">
        <v>29</v>
      </c>
      <c r="D33">
        <v>2014</v>
      </c>
      <c r="E33">
        <v>4732161</v>
      </c>
      <c r="F33" s="1">
        <v>40817</v>
      </c>
      <c r="G33">
        <v>2011</v>
      </c>
      <c r="H33">
        <v>2012</v>
      </c>
      <c r="I33">
        <v>1</v>
      </c>
      <c r="J33">
        <v>5</v>
      </c>
      <c r="K33">
        <v>9.1</v>
      </c>
      <c r="L33">
        <v>4732161</v>
      </c>
      <c r="M33">
        <v>119360751</v>
      </c>
      <c r="N33">
        <v>3.9645871999999999E-2</v>
      </c>
      <c r="O33">
        <v>4.3814753729999998</v>
      </c>
      <c r="P33">
        <f>SUMIFS($E$2:$E$642,$J$2:$J$642,J33,$D$2:$D$642,D33)</f>
        <v>4732161</v>
      </c>
      <c r="Q33">
        <f>SUMIF($D$2:$D$642,D33,$E$2:$E$642)</f>
        <v>119360751</v>
      </c>
      <c r="R33">
        <f t="shared" si="0"/>
        <v>1</v>
      </c>
      <c r="S33">
        <f>O33*R36/R33</f>
        <v>4.3814753729999998</v>
      </c>
    </row>
    <row r="34" spans="1:19" hidden="1" x14ac:dyDescent="0.2">
      <c r="A34">
        <v>522</v>
      </c>
      <c r="B34">
        <v>14460</v>
      </c>
      <c r="C34" t="s">
        <v>29</v>
      </c>
      <c r="D34">
        <v>2015</v>
      </c>
      <c r="E34">
        <v>4774321</v>
      </c>
      <c r="F34" s="1">
        <v>40817</v>
      </c>
      <c r="G34">
        <v>2011</v>
      </c>
      <c r="H34">
        <v>2012</v>
      </c>
      <c r="I34">
        <v>1</v>
      </c>
      <c r="J34">
        <v>5</v>
      </c>
      <c r="K34">
        <v>9.1</v>
      </c>
      <c r="L34">
        <v>4774321</v>
      </c>
      <c r="M34">
        <v>213074972</v>
      </c>
      <c r="N34">
        <v>2.2406766000000002E-2</v>
      </c>
      <c r="O34">
        <v>7.7524534829999903</v>
      </c>
      <c r="P34">
        <f>SUMIFS($E$2:$E$642,$J$2:$J$642,J34,$D$2:$D$642,D34)</f>
        <v>4774321</v>
      </c>
      <c r="Q34">
        <f>SUMIF($D$2:$D$642,D34,$E$2:$E$642)</f>
        <v>213957148</v>
      </c>
      <c r="R34">
        <f t="shared" si="0"/>
        <v>1</v>
      </c>
      <c r="S34">
        <f>O34*R36/R34</f>
        <v>7.7524534829999903</v>
      </c>
    </row>
    <row r="35" spans="1:19" hidden="1" x14ac:dyDescent="0.2">
      <c r="A35">
        <v>523</v>
      </c>
      <c r="B35">
        <v>14460</v>
      </c>
      <c r="C35" t="s">
        <v>29</v>
      </c>
      <c r="D35">
        <v>2016</v>
      </c>
      <c r="E35">
        <v>4794447</v>
      </c>
      <c r="F35" s="1">
        <v>40817</v>
      </c>
      <c r="G35">
        <v>2011</v>
      </c>
      <c r="H35">
        <v>2012</v>
      </c>
      <c r="I35">
        <v>1</v>
      </c>
      <c r="J35">
        <v>5</v>
      </c>
      <c r="K35">
        <v>9.1</v>
      </c>
      <c r="L35">
        <v>4794447</v>
      </c>
      <c r="M35">
        <v>240308609</v>
      </c>
      <c r="N35">
        <v>1.9951208000000002E-2</v>
      </c>
      <c r="O35">
        <v>8.7066112130000004</v>
      </c>
      <c r="P35">
        <f>SUMIFS($E$2:$E$642,$J$2:$J$642,J35,$D$2:$D$642,D35)</f>
        <v>4794447</v>
      </c>
      <c r="Q35">
        <f>SUMIF($D$2:$D$642,D35,$E$2:$E$642)</f>
        <v>241970662</v>
      </c>
      <c r="R35">
        <f t="shared" si="0"/>
        <v>1</v>
      </c>
      <c r="S35">
        <f>O35*R36/R35</f>
        <v>8.7066112130000004</v>
      </c>
    </row>
    <row r="36" spans="1:19" hidden="1" x14ac:dyDescent="0.2">
      <c r="A36">
        <v>524</v>
      </c>
      <c r="B36">
        <v>14460</v>
      </c>
      <c r="C36" t="s">
        <v>29</v>
      </c>
      <c r="D36">
        <v>2017</v>
      </c>
      <c r="E36">
        <v>4836531</v>
      </c>
      <c r="F36" s="1">
        <v>40817</v>
      </c>
      <c r="G36">
        <v>2011</v>
      </c>
      <c r="H36">
        <v>2012</v>
      </c>
      <c r="I36">
        <v>1</v>
      </c>
      <c r="J36">
        <v>5</v>
      </c>
      <c r="K36">
        <v>9.1</v>
      </c>
      <c r="L36">
        <v>4836531</v>
      </c>
      <c r="M36">
        <v>253371069</v>
      </c>
      <c r="N36">
        <v>1.9088726E-2</v>
      </c>
      <c r="O36">
        <v>9.1</v>
      </c>
      <c r="P36">
        <f>SUMIFS($E$2:$E$642,$J$2:$J$642,J36,$D$2:$D$642,D36)</f>
        <v>4836531</v>
      </c>
      <c r="Q36">
        <f>SUMIF($D$2:$D$642,D36,$E$2:$E$642)</f>
        <v>256050932</v>
      </c>
      <c r="R36">
        <f t="shared" si="0"/>
        <v>1</v>
      </c>
      <c r="S36">
        <f>O36*R36/R36</f>
        <v>9.1</v>
      </c>
    </row>
    <row r="37" spans="1:19" hidden="1" x14ac:dyDescent="0.2">
      <c r="A37">
        <v>623</v>
      </c>
      <c r="D37">
        <v>2018</v>
      </c>
      <c r="J37">
        <v>5</v>
      </c>
      <c r="L37">
        <v>4878885.0669999998</v>
      </c>
      <c r="M37">
        <v>206729130</v>
      </c>
      <c r="N37">
        <v>2.3600375E-2</v>
      </c>
      <c r="O37">
        <v>11.25079861</v>
      </c>
      <c r="P37">
        <f>SUMIFS($E$2:$E$642,$J$2:$J$642,J37,$D$2:$D$642,D37)</f>
        <v>0</v>
      </c>
      <c r="Q37">
        <f>SUMIF($D$2:$D$642,D37,$E$2:$E$642)</f>
        <v>0</v>
      </c>
      <c r="R37" t="e">
        <f t="shared" si="0"/>
        <v>#DIV/0!</v>
      </c>
    </row>
    <row r="38" spans="1:19" hidden="1" x14ac:dyDescent="0.2">
      <c r="A38">
        <v>602</v>
      </c>
      <c r="B38">
        <v>41940</v>
      </c>
      <c r="C38" t="s">
        <v>30</v>
      </c>
      <c r="D38">
        <v>2013</v>
      </c>
      <c r="E38">
        <v>1919641</v>
      </c>
      <c r="F38" s="1">
        <v>41030</v>
      </c>
      <c r="G38">
        <v>2012</v>
      </c>
      <c r="H38">
        <v>2013</v>
      </c>
      <c r="I38">
        <v>1</v>
      </c>
      <c r="J38">
        <v>6</v>
      </c>
      <c r="K38">
        <v>8</v>
      </c>
      <c r="L38">
        <v>1919641</v>
      </c>
      <c r="M38">
        <v>95436888</v>
      </c>
      <c r="N38">
        <v>2.0114245999999999E-2</v>
      </c>
      <c r="O38">
        <v>3.1370780759999999</v>
      </c>
      <c r="P38">
        <f>SUMIFS($E$2:$E$642,$J$2:$J$642,J38,$D$2:$D$642,D38)</f>
        <v>1919641</v>
      </c>
      <c r="Q38">
        <f>SUMIF($D$2:$D$642,D38,$E$2:$E$642)</f>
        <v>95436888</v>
      </c>
      <c r="R38">
        <f t="shared" si="0"/>
        <v>1</v>
      </c>
      <c r="S38">
        <f>O38*R42/R38</f>
        <v>3.1370780759999999</v>
      </c>
    </row>
    <row r="39" spans="1:19" hidden="1" x14ac:dyDescent="0.2">
      <c r="A39">
        <v>603</v>
      </c>
      <c r="B39">
        <v>41940</v>
      </c>
      <c r="C39" t="s">
        <v>30</v>
      </c>
      <c r="D39">
        <v>2014</v>
      </c>
      <c r="E39">
        <v>1952872</v>
      </c>
      <c r="F39" s="1">
        <v>41030</v>
      </c>
      <c r="G39">
        <v>2012</v>
      </c>
      <c r="H39">
        <v>2013</v>
      </c>
      <c r="I39">
        <v>1</v>
      </c>
      <c r="J39">
        <v>6</v>
      </c>
      <c r="K39">
        <v>8</v>
      </c>
      <c r="L39">
        <v>1952872</v>
      </c>
      <c r="M39">
        <v>119360751</v>
      </c>
      <c r="N39">
        <v>1.6361089999999998E-2</v>
      </c>
      <c r="O39">
        <v>3.856708716</v>
      </c>
      <c r="P39">
        <f>SUMIFS($E$2:$E$642,$J$2:$J$642,J39,$D$2:$D$642,D39)</f>
        <v>1952872</v>
      </c>
      <c r="Q39">
        <f>SUMIF($D$2:$D$642,D39,$E$2:$E$642)</f>
        <v>119360751</v>
      </c>
      <c r="R39">
        <f t="shared" si="0"/>
        <v>1</v>
      </c>
      <c r="S39">
        <f>O39*R42/R39</f>
        <v>3.856708716</v>
      </c>
    </row>
    <row r="40" spans="1:19" hidden="1" x14ac:dyDescent="0.2">
      <c r="A40">
        <v>604</v>
      </c>
      <c r="B40">
        <v>41940</v>
      </c>
      <c r="C40" t="s">
        <v>30</v>
      </c>
      <c r="D40">
        <v>2015</v>
      </c>
      <c r="E40">
        <v>1976836</v>
      </c>
      <c r="F40" s="1">
        <v>41030</v>
      </c>
      <c r="G40">
        <v>2012</v>
      </c>
      <c r="H40">
        <v>2013</v>
      </c>
      <c r="I40">
        <v>1</v>
      </c>
      <c r="J40">
        <v>6</v>
      </c>
      <c r="K40">
        <v>8</v>
      </c>
      <c r="L40">
        <v>1976836</v>
      </c>
      <c r="M40">
        <v>213074972</v>
      </c>
      <c r="N40">
        <v>9.2776549999999992E-3</v>
      </c>
      <c r="O40">
        <v>6.8012834360000003</v>
      </c>
      <c r="P40">
        <f>SUMIFS($E$2:$E$642,$J$2:$J$642,J40,$D$2:$D$642,D40)</f>
        <v>1976836</v>
      </c>
      <c r="Q40">
        <f>SUMIF($D$2:$D$642,D40,$E$2:$E$642)</f>
        <v>213957148</v>
      </c>
      <c r="R40">
        <f t="shared" si="0"/>
        <v>1</v>
      </c>
      <c r="S40">
        <f>O40*R42/R40</f>
        <v>6.8012834360000003</v>
      </c>
    </row>
    <row r="41" spans="1:19" hidden="1" x14ac:dyDescent="0.2">
      <c r="A41">
        <v>605</v>
      </c>
      <c r="B41">
        <v>41940</v>
      </c>
      <c r="C41" t="s">
        <v>30</v>
      </c>
      <c r="D41">
        <v>2016</v>
      </c>
      <c r="E41">
        <v>1978816</v>
      </c>
      <c r="F41" s="1">
        <v>41030</v>
      </c>
      <c r="G41">
        <v>2012</v>
      </c>
      <c r="H41">
        <v>2013</v>
      </c>
      <c r="I41">
        <v>1</v>
      </c>
      <c r="J41">
        <v>6</v>
      </c>
      <c r="K41">
        <v>8</v>
      </c>
      <c r="L41">
        <v>1978816</v>
      </c>
      <c r="M41">
        <v>240308609</v>
      </c>
      <c r="N41">
        <v>8.2344779999999999E-3</v>
      </c>
      <c r="O41">
        <v>7.6628970619999999</v>
      </c>
      <c r="P41">
        <f>SUMIFS($E$2:$E$642,$J$2:$J$642,J41,$D$2:$D$642,D41)</f>
        <v>1978816</v>
      </c>
      <c r="Q41">
        <f>SUMIF($D$2:$D$642,D41,$E$2:$E$642)</f>
        <v>241970662</v>
      </c>
      <c r="R41">
        <f t="shared" si="0"/>
        <v>1</v>
      </c>
      <c r="S41">
        <f>O41*R42/R41</f>
        <v>7.6628970619999999</v>
      </c>
    </row>
    <row r="42" spans="1:19" hidden="1" x14ac:dyDescent="0.2">
      <c r="A42">
        <v>606</v>
      </c>
      <c r="B42">
        <v>41940</v>
      </c>
      <c r="C42" t="s">
        <v>30</v>
      </c>
      <c r="D42">
        <v>2017</v>
      </c>
      <c r="E42">
        <v>1998463</v>
      </c>
      <c r="F42" s="1">
        <v>41030</v>
      </c>
      <c r="G42">
        <v>2012</v>
      </c>
      <c r="H42">
        <v>2013</v>
      </c>
      <c r="I42">
        <v>1</v>
      </c>
      <c r="J42">
        <v>6</v>
      </c>
      <c r="K42">
        <v>8</v>
      </c>
      <c r="L42">
        <v>1998463</v>
      </c>
      <c r="M42">
        <v>253371069</v>
      </c>
      <c r="N42">
        <v>7.8874949999999996E-3</v>
      </c>
      <c r="O42">
        <v>8</v>
      </c>
      <c r="P42">
        <f>SUMIFS($E$2:$E$642,$J$2:$J$642,J42,$D$2:$D$642,D42)</f>
        <v>1998463</v>
      </c>
      <c r="Q42">
        <f>SUMIF($D$2:$D$642,D42,$E$2:$E$642)</f>
        <v>256050932</v>
      </c>
      <c r="R42">
        <f t="shared" si="0"/>
        <v>1</v>
      </c>
      <c r="S42">
        <f>O42*R42/R42</f>
        <v>8</v>
      </c>
    </row>
    <row r="43" spans="1:19" hidden="1" x14ac:dyDescent="0.2">
      <c r="A43">
        <v>624</v>
      </c>
      <c r="D43">
        <v>2018</v>
      </c>
      <c r="J43">
        <v>6</v>
      </c>
      <c r="L43">
        <v>2020402</v>
      </c>
      <c r="M43">
        <v>206729130</v>
      </c>
      <c r="N43">
        <v>9.7731850000000002E-3</v>
      </c>
      <c r="O43">
        <v>9.9125869899999994</v>
      </c>
      <c r="P43">
        <f>SUMIFS($E$2:$E$642,$J$2:$J$642,J43,$D$2:$D$642,D43)</f>
        <v>0</v>
      </c>
      <c r="Q43">
        <f>SUMIF($D$2:$D$642,D43,$E$2:$E$642)</f>
        <v>0</v>
      </c>
      <c r="R43" t="e">
        <f t="shared" si="0"/>
        <v>#DIV/0!</v>
      </c>
    </row>
    <row r="44" spans="1:19" hidden="1" x14ac:dyDescent="0.2">
      <c r="A44">
        <v>574</v>
      </c>
      <c r="B44">
        <v>37980</v>
      </c>
      <c r="C44" t="s">
        <v>31</v>
      </c>
      <c r="D44">
        <v>2013</v>
      </c>
      <c r="E44">
        <v>6034678</v>
      </c>
      <c r="F44" s="1">
        <v>41030</v>
      </c>
      <c r="G44">
        <v>2012</v>
      </c>
      <c r="H44">
        <v>2013</v>
      </c>
      <c r="I44">
        <v>1</v>
      </c>
      <c r="J44">
        <v>7</v>
      </c>
      <c r="K44">
        <v>6.2</v>
      </c>
      <c r="L44">
        <v>6034678</v>
      </c>
      <c r="M44">
        <v>95436888</v>
      </c>
      <c r="N44">
        <v>6.3232132999999996E-2</v>
      </c>
      <c r="O44">
        <v>2.3591216739999998</v>
      </c>
      <c r="P44">
        <f>SUMIFS($E$2:$E$642,$J$2:$J$642,J44,$D$2:$D$642,D44)</f>
        <v>6034678</v>
      </c>
      <c r="Q44">
        <f>SUMIF($D$2:$D$642,D44,$E$2:$E$642)</f>
        <v>95436888</v>
      </c>
      <c r="R44">
        <f t="shared" si="0"/>
        <v>1</v>
      </c>
      <c r="S44">
        <f>O44*R48/R44</f>
        <v>2.3591216739999998</v>
      </c>
    </row>
    <row r="45" spans="1:19" hidden="1" x14ac:dyDescent="0.2">
      <c r="A45">
        <v>575</v>
      </c>
      <c r="B45">
        <v>37980</v>
      </c>
      <c r="C45" t="s">
        <v>31</v>
      </c>
      <c r="D45">
        <v>2014</v>
      </c>
      <c r="E45">
        <v>6051170</v>
      </c>
      <c r="F45" s="1">
        <v>41030</v>
      </c>
      <c r="G45">
        <v>2012</v>
      </c>
      <c r="H45">
        <v>2013</v>
      </c>
      <c r="I45">
        <v>1</v>
      </c>
      <c r="J45">
        <v>7</v>
      </c>
      <c r="K45">
        <v>6.2</v>
      </c>
      <c r="L45">
        <v>6051170</v>
      </c>
      <c r="M45">
        <v>119360751</v>
      </c>
      <c r="N45">
        <v>5.0696480999999897E-2</v>
      </c>
      <c r="O45">
        <v>2.9424586039999898</v>
      </c>
      <c r="P45">
        <f>SUMIFS($E$2:$E$642,$J$2:$J$642,J45,$D$2:$D$642,D45)</f>
        <v>6051170</v>
      </c>
      <c r="Q45">
        <f>SUMIF($D$2:$D$642,D45,$E$2:$E$642)</f>
        <v>119360751</v>
      </c>
      <c r="R45">
        <f t="shared" si="0"/>
        <v>1</v>
      </c>
      <c r="S45">
        <f>O45*R48/R45</f>
        <v>2.9424586039999898</v>
      </c>
    </row>
    <row r="46" spans="1:19" hidden="1" x14ac:dyDescent="0.2">
      <c r="A46">
        <v>576</v>
      </c>
      <c r="B46">
        <v>37980</v>
      </c>
      <c r="C46" t="s">
        <v>31</v>
      </c>
      <c r="D46">
        <v>2015</v>
      </c>
      <c r="E46">
        <v>6069875</v>
      </c>
      <c r="F46" s="1">
        <v>41030</v>
      </c>
      <c r="G46">
        <v>2012</v>
      </c>
      <c r="H46">
        <v>2013</v>
      </c>
      <c r="I46">
        <v>1</v>
      </c>
      <c r="J46">
        <v>7</v>
      </c>
      <c r="K46">
        <v>6.2</v>
      </c>
      <c r="L46">
        <v>6069875</v>
      </c>
      <c r="M46">
        <v>213074972</v>
      </c>
      <c r="N46">
        <v>2.8487038999999999E-2</v>
      </c>
      <c r="O46">
        <v>5.2364970789999896</v>
      </c>
      <c r="P46">
        <f>SUMIFS($E$2:$E$642,$J$2:$J$642,J46,$D$2:$D$642,D46)</f>
        <v>6069875</v>
      </c>
      <c r="Q46">
        <f>SUMIF($D$2:$D$642,D46,$E$2:$E$642)</f>
        <v>213957148</v>
      </c>
      <c r="R46">
        <f t="shared" si="0"/>
        <v>1</v>
      </c>
      <c r="S46">
        <f>O46*R48/R46</f>
        <v>5.2364970789999896</v>
      </c>
    </row>
    <row r="47" spans="1:19" hidden="1" x14ac:dyDescent="0.2">
      <c r="A47">
        <v>577</v>
      </c>
      <c r="B47">
        <v>37980</v>
      </c>
      <c r="C47" t="s">
        <v>31</v>
      </c>
      <c r="D47">
        <v>2016</v>
      </c>
      <c r="E47">
        <v>6070500</v>
      </c>
      <c r="F47" s="1">
        <v>41030</v>
      </c>
      <c r="G47">
        <v>2012</v>
      </c>
      <c r="H47">
        <v>2013</v>
      </c>
      <c r="I47">
        <v>1</v>
      </c>
      <c r="J47">
        <v>7</v>
      </c>
      <c r="K47">
        <v>6.2</v>
      </c>
      <c r="L47">
        <v>6070500</v>
      </c>
      <c r="M47">
        <v>240308609</v>
      </c>
      <c r="N47">
        <v>2.5261267E-2</v>
      </c>
      <c r="O47">
        <v>5.9051786269999997</v>
      </c>
      <c r="P47">
        <f>SUMIFS($E$2:$E$642,$J$2:$J$642,J47,$D$2:$D$642,D47)</f>
        <v>6070500</v>
      </c>
      <c r="Q47">
        <f>SUMIF($D$2:$D$642,D47,$E$2:$E$642)</f>
        <v>241970662</v>
      </c>
      <c r="R47">
        <f t="shared" si="0"/>
        <v>1</v>
      </c>
      <c r="S47">
        <f>O47*R48/R47</f>
        <v>5.9051786269999997</v>
      </c>
    </row>
    <row r="48" spans="1:19" hidden="1" x14ac:dyDescent="0.2">
      <c r="A48">
        <v>578</v>
      </c>
      <c r="B48">
        <v>37980</v>
      </c>
      <c r="C48" t="s">
        <v>31</v>
      </c>
      <c r="D48">
        <v>2017</v>
      </c>
      <c r="E48">
        <v>6096120</v>
      </c>
      <c r="F48" s="1">
        <v>41030</v>
      </c>
      <c r="G48">
        <v>2012</v>
      </c>
      <c r="H48">
        <v>2013</v>
      </c>
      <c r="I48">
        <v>1</v>
      </c>
      <c r="J48">
        <v>7</v>
      </c>
      <c r="K48">
        <v>6.2</v>
      </c>
      <c r="L48">
        <v>6096120</v>
      </c>
      <c r="M48">
        <v>253371069</v>
      </c>
      <c r="N48">
        <v>2.40600479999999E-2</v>
      </c>
      <c r="O48">
        <v>6.2</v>
      </c>
      <c r="P48">
        <f>SUMIFS($E$2:$E$642,$J$2:$J$642,J48,$D$2:$D$642,D48)</f>
        <v>6096120</v>
      </c>
      <c r="Q48">
        <f>SUMIF($D$2:$D$642,D48,$E$2:$E$642)</f>
        <v>256050932</v>
      </c>
      <c r="R48">
        <f t="shared" si="0"/>
        <v>1</v>
      </c>
      <c r="S48">
        <f>O48*R48/R48</f>
        <v>6.2</v>
      </c>
    </row>
    <row r="49" spans="1:19" hidden="1" x14ac:dyDescent="0.2">
      <c r="A49">
        <v>625</v>
      </c>
      <c r="D49">
        <v>2018</v>
      </c>
      <c r="J49">
        <v>7</v>
      </c>
      <c r="L49">
        <v>6107132.7999999998</v>
      </c>
      <c r="M49">
        <v>206729130</v>
      </c>
      <c r="N49">
        <v>2.9541714E-2</v>
      </c>
      <c r="O49">
        <v>7.6125628789999897</v>
      </c>
      <c r="P49">
        <f>SUMIFS($E$2:$E$642,$J$2:$J$642,J49,$D$2:$D$642,D49)</f>
        <v>0</v>
      </c>
      <c r="Q49">
        <f>SUMIF($D$2:$D$642,D49,$E$2:$E$642)</f>
        <v>0</v>
      </c>
      <c r="R49" t="e">
        <f t="shared" si="0"/>
        <v>#DIV/0!</v>
      </c>
    </row>
    <row r="50" spans="1:19" hidden="1" x14ac:dyDescent="0.2">
      <c r="A50">
        <v>555</v>
      </c>
      <c r="B50">
        <v>31100</v>
      </c>
      <c r="C50" t="s">
        <v>32</v>
      </c>
      <c r="D50">
        <v>2013</v>
      </c>
      <c r="E50">
        <v>13131431</v>
      </c>
      <c r="F50" s="1">
        <v>40940</v>
      </c>
      <c r="G50">
        <v>2012</v>
      </c>
      <c r="H50">
        <v>2013</v>
      </c>
      <c r="I50">
        <v>1</v>
      </c>
      <c r="J50">
        <v>8</v>
      </c>
      <c r="K50">
        <v>8.1999999999999993</v>
      </c>
      <c r="L50">
        <v>13131431</v>
      </c>
      <c r="M50">
        <v>95436888</v>
      </c>
      <c r="N50">
        <v>0.137592825</v>
      </c>
      <c r="O50">
        <v>3.1410105089999898</v>
      </c>
      <c r="P50">
        <f>SUMIFS($E$2:$E$642,$J$2:$J$642,J50,$D$2:$D$642,D50)</f>
        <v>13131431</v>
      </c>
      <c r="Q50">
        <f>SUMIF($D$2:$D$642,D50,$E$2:$E$642)</f>
        <v>95436888</v>
      </c>
      <c r="R50">
        <f t="shared" si="0"/>
        <v>1</v>
      </c>
      <c r="S50">
        <f>O50*R54/R50</f>
        <v>3.1410105089999898</v>
      </c>
    </row>
    <row r="51" spans="1:19" hidden="1" x14ac:dyDescent="0.2">
      <c r="A51">
        <v>556</v>
      </c>
      <c r="B51">
        <v>31100</v>
      </c>
      <c r="C51" t="s">
        <v>32</v>
      </c>
      <c r="D51">
        <v>2014</v>
      </c>
      <c r="E51">
        <v>13262220</v>
      </c>
      <c r="F51" s="1">
        <v>40940</v>
      </c>
      <c r="G51">
        <v>2012</v>
      </c>
      <c r="H51">
        <v>2013</v>
      </c>
      <c r="I51">
        <v>1</v>
      </c>
      <c r="J51">
        <v>8</v>
      </c>
      <c r="K51">
        <v>8.1999999999999993</v>
      </c>
      <c r="L51">
        <v>13262220</v>
      </c>
      <c r="M51">
        <v>119360751</v>
      </c>
      <c r="N51">
        <v>0.111110393</v>
      </c>
      <c r="O51">
        <v>3.8896497000000001</v>
      </c>
      <c r="P51">
        <f>SUMIFS($E$2:$E$642,$J$2:$J$642,J51,$D$2:$D$642,D51)</f>
        <v>13262220</v>
      </c>
      <c r="Q51">
        <f>SUMIF($D$2:$D$642,D51,$E$2:$E$642)</f>
        <v>119360751</v>
      </c>
      <c r="R51">
        <f t="shared" si="0"/>
        <v>1</v>
      </c>
      <c r="S51">
        <f>O51*R54/R51</f>
        <v>3.8896497000000001</v>
      </c>
    </row>
    <row r="52" spans="1:19" hidden="1" x14ac:dyDescent="0.2">
      <c r="A52">
        <v>557</v>
      </c>
      <c r="B52">
        <v>31100</v>
      </c>
      <c r="C52" t="s">
        <v>32</v>
      </c>
      <c r="D52">
        <v>2015</v>
      </c>
      <c r="E52">
        <v>13340068</v>
      </c>
      <c r="F52" s="1">
        <v>40940</v>
      </c>
      <c r="G52">
        <v>2012</v>
      </c>
      <c r="H52">
        <v>2013</v>
      </c>
      <c r="I52">
        <v>1</v>
      </c>
      <c r="J52">
        <v>8</v>
      </c>
      <c r="K52">
        <v>8.1999999999999993</v>
      </c>
      <c r="L52">
        <v>13340068</v>
      </c>
      <c r="M52">
        <v>213074972</v>
      </c>
      <c r="N52">
        <v>6.2607390999999998E-2</v>
      </c>
      <c r="O52">
        <v>6.9030270099999997</v>
      </c>
      <c r="P52">
        <f>SUMIFS($E$2:$E$642,$J$2:$J$642,J52,$D$2:$D$642,D52)</f>
        <v>13340068</v>
      </c>
      <c r="Q52">
        <f>SUMIF($D$2:$D$642,D52,$E$2:$E$642)</f>
        <v>213957148</v>
      </c>
      <c r="R52">
        <f t="shared" si="0"/>
        <v>1</v>
      </c>
      <c r="S52">
        <f>O52*R54/R52</f>
        <v>6.9030270099999997</v>
      </c>
    </row>
    <row r="53" spans="1:19" hidden="1" x14ac:dyDescent="0.2">
      <c r="A53">
        <v>558</v>
      </c>
      <c r="B53">
        <v>31100</v>
      </c>
      <c r="C53" t="s">
        <v>32</v>
      </c>
      <c r="D53">
        <v>2016</v>
      </c>
      <c r="E53">
        <v>13310447</v>
      </c>
      <c r="F53" s="1">
        <v>40940</v>
      </c>
      <c r="G53">
        <v>2012</v>
      </c>
      <c r="H53">
        <v>2013</v>
      </c>
      <c r="I53">
        <v>1</v>
      </c>
      <c r="J53">
        <v>8</v>
      </c>
      <c r="K53">
        <v>8.1999999999999993</v>
      </c>
      <c r="L53">
        <v>13310447</v>
      </c>
      <c r="M53">
        <v>240308609</v>
      </c>
      <c r="N53">
        <v>5.5388973000000001E-2</v>
      </c>
      <c r="O53">
        <v>7.8026453050000004</v>
      </c>
      <c r="P53">
        <f>SUMIFS($E$2:$E$642,$J$2:$J$642,J53,$D$2:$D$642,D53)</f>
        <v>13310447</v>
      </c>
      <c r="Q53">
        <f>SUMIF($D$2:$D$642,D53,$E$2:$E$642)</f>
        <v>241970662</v>
      </c>
      <c r="R53">
        <f t="shared" si="0"/>
        <v>1</v>
      </c>
      <c r="S53">
        <f>O53*R54/R53</f>
        <v>7.8026453050000004</v>
      </c>
    </row>
    <row r="54" spans="1:19" hidden="1" x14ac:dyDescent="0.2">
      <c r="A54">
        <v>559</v>
      </c>
      <c r="B54">
        <v>31100</v>
      </c>
      <c r="C54" t="s">
        <v>32</v>
      </c>
      <c r="D54">
        <v>2017</v>
      </c>
      <c r="E54">
        <v>13353907</v>
      </c>
      <c r="F54" s="1">
        <v>40940</v>
      </c>
      <c r="G54">
        <v>2012</v>
      </c>
      <c r="H54">
        <v>2013</v>
      </c>
      <c r="I54">
        <v>1</v>
      </c>
      <c r="J54">
        <v>8</v>
      </c>
      <c r="K54">
        <v>8.1999999999999993</v>
      </c>
      <c r="L54">
        <v>13353907</v>
      </c>
      <c r="M54">
        <v>253371069</v>
      </c>
      <c r="N54">
        <v>5.2704939999999999E-2</v>
      </c>
      <c r="O54">
        <v>8.1999999999999993</v>
      </c>
      <c r="P54">
        <f>SUMIFS($E$2:$E$642,$J$2:$J$642,J54,$D$2:$D$642,D54)</f>
        <v>13353907</v>
      </c>
      <c r="Q54">
        <f>SUMIF($D$2:$D$642,D54,$E$2:$E$642)</f>
        <v>256050932</v>
      </c>
      <c r="R54">
        <f t="shared" si="0"/>
        <v>1</v>
      </c>
      <c r="S54">
        <f>O54*R54/R54</f>
        <v>8.1999999999999993</v>
      </c>
    </row>
    <row r="55" spans="1:19" hidden="1" x14ac:dyDescent="0.2">
      <c r="A55">
        <v>626</v>
      </c>
      <c r="D55">
        <v>2018</v>
      </c>
      <c r="J55">
        <v>8</v>
      </c>
      <c r="L55">
        <v>13427568.300000001</v>
      </c>
      <c r="M55">
        <v>206729130</v>
      </c>
      <c r="N55">
        <v>6.4952472999999997E-2</v>
      </c>
      <c r="O55">
        <v>10.10550967</v>
      </c>
      <c r="P55">
        <f>SUMIFS($E$2:$E$642,$J$2:$J$642,J55,$D$2:$D$642,D55)</f>
        <v>0</v>
      </c>
      <c r="Q55">
        <f>SUMIF($D$2:$D$642,D55,$E$2:$E$642)</f>
        <v>0</v>
      </c>
      <c r="R55" t="e">
        <f t="shared" si="0"/>
        <v>#DIV/0!</v>
      </c>
    </row>
    <row r="56" spans="1:19" hidden="1" x14ac:dyDescent="0.2">
      <c r="A56">
        <v>560</v>
      </c>
      <c r="B56">
        <v>33100</v>
      </c>
      <c r="C56" t="s">
        <v>33</v>
      </c>
      <c r="D56">
        <v>2015</v>
      </c>
      <c r="E56">
        <v>6012331</v>
      </c>
      <c r="F56" s="1">
        <v>41791</v>
      </c>
      <c r="G56">
        <v>2014</v>
      </c>
      <c r="H56">
        <v>2015</v>
      </c>
      <c r="I56">
        <v>1</v>
      </c>
      <c r="J56">
        <v>9</v>
      </c>
      <c r="K56">
        <v>7.6</v>
      </c>
      <c r="L56">
        <v>6012331</v>
      </c>
      <c r="M56">
        <v>213074972</v>
      </c>
      <c r="N56">
        <v>2.8216973999999999E-2</v>
      </c>
      <c r="O56">
        <v>6.5470238050000003</v>
      </c>
      <c r="P56">
        <f>SUMIFS($E$2:$E$642,$J$2:$J$642,J56,$D$2:$D$642,D56)</f>
        <v>6012331</v>
      </c>
      <c r="Q56">
        <f>SUMIF($D$2:$D$642,D56,$E$2:$E$642)</f>
        <v>213957148</v>
      </c>
      <c r="R56">
        <f t="shared" si="0"/>
        <v>1</v>
      </c>
      <c r="S56">
        <f>O56*R58/R56</f>
        <v>6.5470238050000003</v>
      </c>
    </row>
    <row r="57" spans="1:19" hidden="1" x14ac:dyDescent="0.2">
      <c r="A57">
        <v>561</v>
      </c>
      <c r="B57">
        <v>33100</v>
      </c>
      <c r="C57" t="s">
        <v>33</v>
      </c>
      <c r="D57">
        <v>2016</v>
      </c>
      <c r="E57">
        <v>6066387</v>
      </c>
      <c r="F57" s="1">
        <v>41791</v>
      </c>
      <c r="G57">
        <v>2014</v>
      </c>
      <c r="H57">
        <v>2015</v>
      </c>
      <c r="I57">
        <v>1</v>
      </c>
      <c r="J57">
        <v>9</v>
      </c>
      <c r="K57">
        <v>7.6</v>
      </c>
      <c r="L57">
        <v>6066387</v>
      </c>
      <c r="M57">
        <v>240308609</v>
      </c>
      <c r="N57">
        <v>2.5244151999999999E-2</v>
      </c>
      <c r="O57">
        <v>7.3180197839999996</v>
      </c>
      <c r="P57">
        <f>SUMIFS($E$2:$E$642,$J$2:$J$642,J57,$D$2:$D$642,D57)</f>
        <v>6066387</v>
      </c>
      <c r="Q57">
        <f>SUMIF($D$2:$D$642,D57,$E$2:$E$642)</f>
        <v>241970662</v>
      </c>
      <c r="R57">
        <f t="shared" si="0"/>
        <v>1</v>
      </c>
      <c r="S57">
        <f>O57*R58/R57</f>
        <v>7.3180197839999996</v>
      </c>
    </row>
    <row r="58" spans="1:19" hidden="1" x14ac:dyDescent="0.2">
      <c r="A58">
        <v>562</v>
      </c>
      <c r="B58">
        <v>33100</v>
      </c>
      <c r="C58" t="s">
        <v>33</v>
      </c>
      <c r="D58">
        <v>2017</v>
      </c>
      <c r="E58">
        <v>6158824</v>
      </c>
      <c r="F58" s="1">
        <v>41791</v>
      </c>
      <c r="G58">
        <v>2014</v>
      </c>
      <c r="H58">
        <v>2015</v>
      </c>
      <c r="I58">
        <v>1</v>
      </c>
      <c r="J58">
        <v>9</v>
      </c>
      <c r="K58">
        <v>7.6</v>
      </c>
      <c r="L58">
        <v>6158824</v>
      </c>
      <c r="M58">
        <v>253371069</v>
      </c>
      <c r="N58">
        <v>2.4307526999999999E-2</v>
      </c>
      <c r="O58">
        <v>7.6</v>
      </c>
      <c r="P58">
        <f>SUMIFS($E$2:$E$642,$J$2:$J$642,J58,$D$2:$D$642,D58)</f>
        <v>6158824</v>
      </c>
      <c r="Q58">
        <f>SUMIF($D$2:$D$642,D58,$E$2:$E$642)</f>
        <v>256050932</v>
      </c>
      <c r="R58">
        <f t="shared" si="0"/>
        <v>1</v>
      </c>
      <c r="S58">
        <f>O58*R58/R58</f>
        <v>7.6</v>
      </c>
    </row>
    <row r="59" spans="1:19" hidden="1" x14ac:dyDescent="0.2">
      <c r="A59">
        <v>627</v>
      </c>
      <c r="D59">
        <v>2018</v>
      </c>
      <c r="J59">
        <v>9</v>
      </c>
      <c r="L59">
        <v>6225673.6670000004</v>
      </c>
      <c r="M59">
        <v>206729130</v>
      </c>
      <c r="N59">
        <v>3.0115125E-2</v>
      </c>
      <c r="O59">
        <v>9.4158059180000002</v>
      </c>
      <c r="P59">
        <f>SUMIFS($E$2:$E$642,$J$2:$J$642,J59,$D$2:$D$642,D59)</f>
        <v>0</v>
      </c>
      <c r="Q59">
        <f>SUMIF($D$2:$D$642,D59,$E$2:$E$642)</f>
        <v>0</v>
      </c>
      <c r="R59" t="e">
        <f t="shared" si="0"/>
        <v>#DIV/0!</v>
      </c>
    </row>
    <row r="60" spans="1:19" hidden="1" x14ac:dyDescent="0.2">
      <c r="A60">
        <v>590</v>
      </c>
      <c r="B60">
        <v>41740</v>
      </c>
      <c r="C60" t="s">
        <v>34</v>
      </c>
      <c r="D60">
        <v>2013</v>
      </c>
      <c r="E60">
        <v>3211252</v>
      </c>
      <c r="F60" s="1">
        <v>41030</v>
      </c>
      <c r="G60">
        <v>2012</v>
      </c>
      <c r="H60">
        <v>2013</v>
      </c>
      <c r="I60">
        <v>1</v>
      </c>
      <c r="J60">
        <v>10</v>
      </c>
      <c r="K60">
        <v>7.2</v>
      </c>
      <c r="L60">
        <v>3211252</v>
      </c>
      <c r="M60">
        <v>95436888</v>
      </c>
      <c r="N60">
        <v>3.3647912000000002E-2</v>
      </c>
      <c r="O60">
        <v>2.8187898649999998</v>
      </c>
      <c r="P60">
        <f>SUMIFS($E$2:$E$642,$J$2:$J$642,J60,$D$2:$D$642,D60)</f>
        <v>3211252</v>
      </c>
      <c r="Q60">
        <f>SUMIF($D$2:$D$642,D60,$E$2:$E$642)</f>
        <v>95436888</v>
      </c>
      <c r="R60">
        <f t="shared" si="0"/>
        <v>1</v>
      </c>
      <c r="S60">
        <f>O60*R64/R60</f>
        <v>2.8187898649999998</v>
      </c>
    </row>
    <row r="61" spans="1:19" hidden="1" x14ac:dyDescent="0.2">
      <c r="A61">
        <v>591</v>
      </c>
      <c r="B61">
        <v>41740</v>
      </c>
      <c r="C61" t="s">
        <v>34</v>
      </c>
      <c r="D61">
        <v>2014</v>
      </c>
      <c r="E61">
        <v>3263431</v>
      </c>
      <c r="F61" s="1">
        <v>41030</v>
      </c>
      <c r="G61">
        <v>2012</v>
      </c>
      <c r="H61">
        <v>2013</v>
      </c>
      <c r="I61">
        <v>1</v>
      </c>
      <c r="J61">
        <v>10</v>
      </c>
      <c r="K61">
        <v>7.2</v>
      </c>
      <c r="L61">
        <v>3263431</v>
      </c>
      <c r="M61">
        <v>119360751</v>
      </c>
      <c r="N61">
        <v>2.7340904999999999E-2</v>
      </c>
      <c r="O61">
        <v>3.4690289779999999</v>
      </c>
      <c r="P61">
        <f>SUMIFS($E$2:$E$642,$J$2:$J$642,J61,$D$2:$D$642,D61)</f>
        <v>3263431</v>
      </c>
      <c r="Q61">
        <f>SUMIF($D$2:$D$642,D61,$E$2:$E$642)</f>
        <v>119360751</v>
      </c>
      <c r="R61">
        <f t="shared" si="0"/>
        <v>1</v>
      </c>
      <c r="S61">
        <f>O61*R64/R61</f>
        <v>3.4690289779999999</v>
      </c>
    </row>
    <row r="62" spans="1:19" hidden="1" x14ac:dyDescent="0.2">
      <c r="A62">
        <v>592</v>
      </c>
      <c r="B62">
        <v>41740</v>
      </c>
      <c r="C62" t="s">
        <v>34</v>
      </c>
      <c r="D62">
        <v>2015</v>
      </c>
      <c r="E62">
        <v>3299521</v>
      </c>
      <c r="F62" s="1">
        <v>41030</v>
      </c>
      <c r="G62">
        <v>2012</v>
      </c>
      <c r="H62">
        <v>2013</v>
      </c>
      <c r="I62">
        <v>1</v>
      </c>
      <c r="J62">
        <v>10</v>
      </c>
      <c r="K62">
        <v>7.2</v>
      </c>
      <c r="L62">
        <v>3299521</v>
      </c>
      <c r="M62">
        <v>213074972</v>
      </c>
      <c r="N62">
        <v>1.5485258E-2</v>
      </c>
      <c r="O62">
        <v>6.1249473920000002</v>
      </c>
      <c r="P62">
        <f>SUMIFS($E$2:$E$642,$J$2:$J$642,J62,$D$2:$D$642,D62)</f>
        <v>3299521</v>
      </c>
      <c r="Q62">
        <f>SUMIF($D$2:$D$642,D62,$E$2:$E$642)</f>
        <v>213957148</v>
      </c>
      <c r="R62">
        <f t="shared" si="0"/>
        <v>1</v>
      </c>
      <c r="S62">
        <f>O62*R64/R62</f>
        <v>6.1249473920000002</v>
      </c>
    </row>
    <row r="63" spans="1:19" hidden="1" x14ac:dyDescent="0.2">
      <c r="A63">
        <v>593</v>
      </c>
      <c r="B63">
        <v>41740</v>
      </c>
      <c r="C63" t="s">
        <v>34</v>
      </c>
      <c r="D63">
        <v>2016</v>
      </c>
      <c r="E63">
        <v>3317749</v>
      </c>
      <c r="F63" s="1">
        <v>41030</v>
      </c>
      <c r="G63">
        <v>2012</v>
      </c>
      <c r="H63">
        <v>2013</v>
      </c>
      <c r="I63">
        <v>1</v>
      </c>
      <c r="J63">
        <v>10</v>
      </c>
      <c r="K63">
        <v>7.2</v>
      </c>
      <c r="L63">
        <v>3317749</v>
      </c>
      <c r="M63">
        <v>240308609</v>
      </c>
      <c r="N63">
        <v>1.3806201000000001E-2</v>
      </c>
      <c r="O63">
        <v>6.8698399979999998</v>
      </c>
      <c r="P63">
        <f>SUMIFS($E$2:$E$642,$J$2:$J$642,J63,$D$2:$D$642,D63)</f>
        <v>3317749</v>
      </c>
      <c r="Q63">
        <f>SUMIF($D$2:$D$642,D63,$E$2:$E$642)</f>
        <v>241970662</v>
      </c>
      <c r="R63">
        <f t="shared" si="0"/>
        <v>1</v>
      </c>
      <c r="S63">
        <f>O63*R64/R63</f>
        <v>6.8698399979999998</v>
      </c>
    </row>
    <row r="64" spans="1:19" hidden="1" x14ac:dyDescent="0.2">
      <c r="A64">
        <v>594</v>
      </c>
      <c r="B64">
        <v>41740</v>
      </c>
      <c r="C64" t="s">
        <v>34</v>
      </c>
      <c r="D64">
        <v>2017</v>
      </c>
      <c r="E64">
        <v>3337685</v>
      </c>
      <c r="F64" s="1">
        <v>41030</v>
      </c>
      <c r="G64">
        <v>2012</v>
      </c>
      <c r="H64">
        <v>2013</v>
      </c>
      <c r="I64">
        <v>1</v>
      </c>
      <c r="J64">
        <v>10</v>
      </c>
      <c r="K64">
        <v>7.2</v>
      </c>
      <c r="L64">
        <v>3337685</v>
      </c>
      <c r="M64">
        <v>253371069</v>
      </c>
      <c r="N64">
        <v>1.317311E-2</v>
      </c>
      <c r="O64">
        <v>7.2</v>
      </c>
      <c r="P64">
        <f>SUMIFS($E$2:$E$642,$J$2:$J$642,J64,$D$2:$D$642,D64)</f>
        <v>3337685</v>
      </c>
      <c r="Q64">
        <f>SUMIF($D$2:$D$642,D64,$E$2:$E$642)</f>
        <v>256050932</v>
      </c>
      <c r="R64">
        <f t="shared" si="0"/>
        <v>1</v>
      </c>
      <c r="S64">
        <f>O64*R64/R64</f>
        <v>7.2</v>
      </c>
    </row>
    <row r="65" spans="1:19" hidden="1" x14ac:dyDescent="0.2">
      <c r="A65">
        <v>628</v>
      </c>
      <c r="D65">
        <v>2018</v>
      </c>
      <c r="J65">
        <v>10</v>
      </c>
      <c r="L65">
        <v>3378082.8</v>
      </c>
      <c r="M65">
        <v>206729130</v>
      </c>
      <c r="N65">
        <v>1.6340622999999999E-2</v>
      </c>
      <c r="O65">
        <v>8.931261117</v>
      </c>
      <c r="P65">
        <f>SUMIFS($E$2:$E$642,$J$2:$J$642,J65,$D$2:$D$642,D65)</f>
        <v>0</v>
      </c>
      <c r="Q65">
        <f>SUMIF($D$2:$D$642,D65,$E$2:$E$642)</f>
        <v>0</v>
      </c>
      <c r="R65" t="e">
        <f t="shared" si="0"/>
        <v>#DIV/0!</v>
      </c>
    </row>
    <row r="66" spans="1:19" hidden="1" x14ac:dyDescent="0.2">
      <c r="A66">
        <v>607</v>
      </c>
      <c r="B66">
        <v>42660</v>
      </c>
      <c r="C66" t="s">
        <v>35</v>
      </c>
      <c r="D66">
        <v>2012</v>
      </c>
      <c r="E66">
        <v>3552157</v>
      </c>
      <c r="F66" s="1">
        <v>40756</v>
      </c>
      <c r="G66">
        <v>2011</v>
      </c>
      <c r="H66">
        <v>2012</v>
      </c>
      <c r="I66">
        <v>1</v>
      </c>
      <c r="J66">
        <v>11</v>
      </c>
      <c r="K66">
        <v>7.5</v>
      </c>
      <c r="L66">
        <v>3552157</v>
      </c>
      <c r="M66">
        <v>47135322</v>
      </c>
      <c r="N66">
        <v>7.5360830000000004E-2</v>
      </c>
      <c r="O66">
        <v>1.5189305019999999</v>
      </c>
      <c r="P66">
        <f>SUMIFS($E$2:$E$642,$J$2:$J$642,J66,$D$2:$D$642,D66)</f>
        <v>3552157</v>
      </c>
      <c r="Q66">
        <f>SUMIF($D$2:$D$642,D66,$E$2:$E$642)</f>
        <v>47135322</v>
      </c>
      <c r="R66">
        <f t="shared" si="0"/>
        <v>1</v>
      </c>
      <c r="S66">
        <f>O66*R71/R66</f>
        <v>1.5189305019999999</v>
      </c>
    </row>
    <row r="67" spans="1:19" hidden="1" x14ac:dyDescent="0.2">
      <c r="A67">
        <v>608</v>
      </c>
      <c r="B67">
        <v>42660</v>
      </c>
      <c r="C67" t="s">
        <v>35</v>
      </c>
      <c r="D67">
        <v>2013</v>
      </c>
      <c r="E67">
        <v>3610105</v>
      </c>
      <c r="F67" s="1">
        <v>40756</v>
      </c>
      <c r="G67">
        <v>2011</v>
      </c>
      <c r="H67">
        <v>2012</v>
      </c>
      <c r="I67">
        <v>1</v>
      </c>
      <c r="J67">
        <v>11</v>
      </c>
      <c r="K67">
        <v>7.5</v>
      </c>
      <c r="L67">
        <v>3610105</v>
      </c>
      <c r="M67">
        <v>95436888</v>
      </c>
      <c r="N67">
        <v>3.7827145E-2</v>
      </c>
      <c r="O67">
        <v>3.02607727199999</v>
      </c>
      <c r="P67">
        <f>SUMIFS($E$2:$E$642,$J$2:$J$642,J67,$D$2:$D$642,D67)</f>
        <v>3610105</v>
      </c>
      <c r="Q67">
        <f>SUMIF($D$2:$D$642,D67,$E$2:$E$642)</f>
        <v>95436888</v>
      </c>
      <c r="R67">
        <f t="shared" ref="R67:R130" si="1">E67/P67</f>
        <v>1</v>
      </c>
      <c r="S67">
        <f>O67*R71/R67</f>
        <v>3.02607727199999</v>
      </c>
    </row>
    <row r="68" spans="1:19" hidden="1" x14ac:dyDescent="0.2">
      <c r="A68">
        <v>609</v>
      </c>
      <c r="B68">
        <v>42660</v>
      </c>
      <c r="C68" t="s">
        <v>35</v>
      </c>
      <c r="D68">
        <v>2014</v>
      </c>
      <c r="E68">
        <v>3671478</v>
      </c>
      <c r="F68" s="1">
        <v>40756</v>
      </c>
      <c r="G68">
        <v>2011</v>
      </c>
      <c r="H68">
        <v>2012</v>
      </c>
      <c r="I68">
        <v>1</v>
      </c>
      <c r="J68">
        <v>11</v>
      </c>
      <c r="K68">
        <v>7.5</v>
      </c>
      <c r="L68">
        <v>3671478</v>
      </c>
      <c r="M68">
        <v>119360751</v>
      </c>
      <c r="N68">
        <v>3.0759507999999901E-2</v>
      </c>
      <c r="O68">
        <v>3.721381466</v>
      </c>
      <c r="P68">
        <f>SUMIFS($E$2:$E$642,$J$2:$J$642,J68,$D$2:$D$642,D68)</f>
        <v>3671478</v>
      </c>
      <c r="Q68">
        <f>SUMIF($D$2:$D$642,D68,$E$2:$E$642)</f>
        <v>119360751</v>
      </c>
      <c r="R68">
        <f t="shared" si="1"/>
        <v>1</v>
      </c>
      <c r="S68">
        <f>O68*R71/R68</f>
        <v>3.721381466</v>
      </c>
    </row>
    <row r="69" spans="1:19" hidden="1" x14ac:dyDescent="0.2">
      <c r="A69">
        <v>610</v>
      </c>
      <c r="B69">
        <v>42660</v>
      </c>
      <c r="C69" t="s">
        <v>35</v>
      </c>
      <c r="D69">
        <v>2015</v>
      </c>
      <c r="E69">
        <v>3733580</v>
      </c>
      <c r="F69" s="1">
        <v>40756</v>
      </c>
      <c r="G69">
        <v>2011</v>
      </c>
      <c r="H69">
        <v>2012</v>
      </c>
      <c r="I69">
        <v>1</v>
      </c>
      <c r="J69">
        <v>11</v>
      </c>
      <c r="K69">
        <v>7.5</v>
      </c>
      <c r="L69">
        <v>3733580</v>
      </c>
      <c r="M69">
        <v>213074972</v>
      </c>
      <c r="N69">
        <v>1.7522376999999999E-2</v>
      </c>
      <c r="O69">
        <v>6.5326675359999999</v>
      </c>
      <c r="P69">
        <f>SUMIFS($E$2:$E$642,$J$2:$J$642,J69,$D$2:$D$642,D69)</f>
        <v>3733580</v>
      </c>
      <c r="Q69">
        <f>SUMIF($D$2:$D$642,D69,$E$2:$E$642)</f>
        <v>213957148</v>
      </c>
      <c r="R69">
        <f t="shared" si="1"/>
        <v>1</v>
      </c>
      <c r="S69">
        <f>O69*R71/R69</f>
        <v>6.5326675359999999</v>
      </c>
    </row>
    <row r="70" spans="1:19" hidden="1" x14ac:dyDescent="0.2">
      <c r="A70">
        <v>611</v>
      </c>
      <c r="B70">
        <v>42660</v>
      </c>
      <c r="C70" t="s">
        <v>35</v>
      </c>
      <c r="D70">
        <v>2016</v>
      </c>
      <c r="E70">
        <v>3798902</v>
      </c>
      <c r="F70" s="1">
        <v>40756</v>
      </c>
      <c r="G70">
        <v>2011</v>
      </c>
      <c r="H70">
        <v>2012</v>
      </c>
      <c r="I70">
        <v>1</v>
      </c>
      <c r="J70">
        <v>11</v>
      </c>
      <c r="K70">
        <v>7.5</v>
      </c>
      <c r="L70">
        <v>3798902</v>
      </c>
      <c r="M70">
        <v>240308609</v>
      </c>
      <c r="N70">
        <v>1.5808431000000001E-2</v>
      </c>
      <c r="O70">
        <v>7.2409378049999997</v>
      </c>
      <c r="P70">
        <f>SUMIFS($E$2:$E$642,$J$2:$J$642,J70,$D$2:$D$642,D70)</f>
        <v>3798902</v>
      </c>
      <c r="Q70">
        <f>SUMIF($D$2:$D$642,D70,$E$2:$E$642)</f>
        <v>241970662</v>
      </c>
      <c r="R70">
        <f t="shared" si="1"/>
        <v>1</v>
      </c>
      <c r="S70">
        <f>O70*R71/R70</f>
        <v>7.2409378049999997</v>
      </c>
    </row>
    <row r="71" spans="1:19" hidden="1" x14ac:dyDescent="0.2">
      <c r="A71">
        <v>612</v>
      </c>
      <c r="B71">
        <v>42660</v>
      </c>
      <c r="C71" t="s">
        <v>35</v>
      </c>
      <c r="D71">
        <v>2017</v>
      </c>
      <c r="E71">
        <v>3867046</v>
      </c>
      <c r="F71" s="1">
        <v>40756</v>
      </c>
      <c r="G71">
        <v>2011</v>
      </c>
      <c r="H71">
        <v>2012</v>
      </c>
      <c r="I71">
        <v>1</v>
      </c>
      <c r="J71">
        <v>11</v>
      </c>
      <c r="K71">
        <v>7.5</v>
      </c>
      <c r="L71">
        <v>3867046</v>
      </c>
      <c r="M71">
        <v>253371069</v>
      </c>
      <c r="N71">
        <v>1.5262382E-2</v>
      </c>
      <c r="O71">
        <v>7.5</v>
      </c>
      <c r="P71">
        <f>SUMIFS($E$2:$E$642,$J$2:$J$642,J71,$D$2:$D$642,D71)</f>
        <v>3867046</v>
      </c>
      <c r="Q71">
        <f>SUMIF($D$2:$D$642,D71,$E$2:$E$642)</f>
        <v>256050932</v>
      </c>
      <c r="R71">
        <f t="shared" si="1"/>
        <v>1</v>
      </c>
      <c r="S71">
        <f>O71*R71/R71</f>
        <v>7.5</v>
      </c>
    </row>
    <row r="72" spans="1:19" hidden="1" x14ac:dyDescent="0.2">
      <c r="A72">
        <v>629</v>
      </c>
      <c r="D72">
        <v>2018</v>
      </c>
      <c r="J72">
        <v>11</v>
      </c>
      <c r="L72">
        <v>3925838.4669999899</v>
      </c>
      <c r="M72">
        <v>206729130</v>
      </c>
      <c r="N72">
        <v>1.8990252999999999E-2</v>
      </c>
      <c r="O72">
        <v>9.3318918750000002</v>
      </c>
      <c r="P72">
        <f>SUMIFS($E$2:$E$642,$J$2:$J$642,J72,$D$2:$D$642,D72)</f>
        <v>0</v>
      </c>
      <c r="Q72">
        <f>SUMIF($D$2:$D$642,D72,$E$2:$E$642)</f>
        <v>0</v>
      </c>
      <c r="R72" t="e">
        <f t="shared" si="1"/>
        <v>#DIV/0!</v>
      </c>
    </row>
    <row r="73" spans="1:19" hidden="1" x14ac:dyDescent="0.2">
      <c r="A73">
        <v>587</v>
      </c>
      <c r="B73">
        <v>38900</v>
      </c>
      <c r="C73" t="s">
        <v>36</v>
      </c>
      <c r="D73">
        <v>2015</v>
      </c>
      <c r="E73">
        <v>2390244</v>
      </c>
      <c r="F73" s="1">
        <v>41852</v>
      </c>
      <c r="G73">
        <v>2014</v>
      </c>
      <c r="H73">
        <v>2015</v>
      </c>
      <c r="I73">
        <v>1</v>
      </c>
      <c r="J73">
        <v>12</v>
      </c>
      <c r="K73">
        <v>7.5</v>
      </c>
      <c r="L73">
        <v>2390244</v>
      </c>
      <c r="M73">
        <v>213074972</v>
      </c>
      <c r="N73">
        <v>1.1217853999999999E-2</v>
      </c>
      <c r="O73">
        <v>6.4689972969999996</v>
      </c>
      <c r="P73">
        <f>SUMIFS($E$2:$E$642,$J$2:$J$642,J73,$D$2:$D$642,D73)</f>
        <v>2390244</v>
      </c>
      <c r="Q73">
        <f>SUMIF($D$2:$D$642,D73,$E$2:$E$642)</f>
        <v>213957148</v>
      </c>
      <c r="R73">
        <f t="shared" si="1"/>
        <v>1</v>
      </c>
      <c r="S73">
        <f>O73*R75/R73</f>
        <v>6.4689972969999996</v>
      </c>
    </row>
    <row r="74" spans="1:19" hidden="1" x14ac:dyDescent="0.2">
      <c r="A74">
        <v>588</v>
      </c>
      <c r="B74">
        <v>38900</v>
      </c>
      <c r="C74" t="s">
        <v>36</v>
      </c>
      <c r="D74">
        <v>2016</v>
      </c>
      <c r="E74">
        <v>2425325</v>
      </c>
      <c r="F74" s="1">
        <v>41852</v>
      </c>
      <c r="G74">
        <v>2014</v>
      </c>
      <c r="H74">
        <v>2015</v>
      </c>
      <c r="I74">
        <v>1</v>
      </c>
      <c r="J74">
        <v>12</v>
      </c>
      <c r="K74">
        <v>7.5</v>
      </c>
      <c r="L74">
        <v>2425325</v>
      </c>
      <c r="M74">
        <v>240308609</v>
      </c>
      <c r="N74">
        <v>1.0092543000000001E-2</v>
      </c>
      <c r="O74">
        <v>7.1902857899999999</v>
      </c>
      <c r="P74">
        <f>SUMIFS($E$2:$E$642,$J$2:$J$642,J74,$D$2:$D$642,D74)</f>
        <v>2425325</v>
      </c>
      <c r="Q74">
        <f>SUMIF($D$2:$D$642,D74,$E$2:$E$642)</f>
        <v>241970662</v>
      </c>
      <c r="R74">
        <f t="shared" si="1"/>
        <v>1</v>
      </c>
      <c r="S74">
        <f>O74*R75/R74</f>
        <v>7.1902857899999999</v>
      </c>
    </row>
    <row r="75" spans="1:19" hidden="1" x14ac:dyDescent="0.2">
      <c r="A75">
        <v>589</v>
      </c>
      <c r="B75">
        <v>38900</v>
      </c>
      <c r="C75" t="s">
        <v>36</v>
      </c>
      <c r="D75">
        <v>2017</v>
      </c>
      <c r="E75">
        <v>2451560</v>
      </c>
      <c r="F75" s="1">
        <v>41852</v>
      </c>
      <c r="G75">
        <v>2014</v>
      </c>
      <c r="H75">
        <v>2015</v>
      </c>
      <c r="I75">
        <v>1</v>
      </c>
      <c r="J75">
        <v>12</v>
      </c>
      <c r="K75">
        <v>7.5</v>
      </c>
      <c r="L75">
        <v>2451560</v>
      </c>
      <c r="M75">
        <v>253371069</v>
      </c>
      <c r="N75">
        <v>9.6757690000000007E-3</v>
      </c>
      <c r="O75">
        <v>7.5</v>
      </c>
      <c r="P75">
        <f>SUMIFS($E$2:$E$642,$J$2:$J$642,J75,$D$2:$D$642,D75)</f>
        <v>2451560</v>
      </c>
      <c r="Q75">
        <f>SUMIF($D$2:$D$642,D75,$E$2:$E$642)</f>
        <v>256050932</v>
      </c>
      <c r="R75">
        <f t="shared" si="1"/>
        <v>1</v>
      </c>
      <c r="S75">
        <f>O75*R75/R75</f>
        <v>7.5</v>
      </c>
    </row>
    <row r="76" spans="1:19" hidden="1" x14ac:dyDescent="0.2">
      <c r="A76">
        <v>630</v>
      </c>
      <c r="D76">
        <v>2018</v>
      </c>
      <c r="J76">
        <v>12</v>
      </c>
      <c r="L76">
        <v>2483692.3330000001</v>
      </c>
      <c r="M76">
        <v>206729130</v>
      </c>
      <c r="N76">
        <v>1.2014235E-2</v>
      </c>
      <c r="O76">
        <v>9.3126199639999996</v>
      </c>
      <c r="P76">
        <f>SUMIFS($E$2:$E$642,$J$2:$J$642,J76,$D$2:$D$642,D76)</f>
        <v>0</v>
      </c>
      <c r="Q76">
        <f>SUMIF($D$2:$D$642,D76,$E$2:$E$642)</f>
        <v>0</v>
      </c>
      <c r="R76" t="e">
        <f t="shared" si="1"/>
        <v>#DIV/0!</v>
      </c>
    </row>
    <row r="77" spans="1:19" hidden="1" x14ac:dyDescent="0.2">
      <c r="A77">
        <v>584</v>
      </c>
      <c r="B77">
        <v>38300</v>
      </c>
      <c r="C77" t="s">
        <v>37</v>
      </c>
      <c r="D77">
        <v>2015</v>
      </c>
      <c r="E77">
        <v>2353045</v>
      </c>
      <c r="F77" s="1">
        <v>41671</v>
      </c>
      <c r="G77">
        <v>2014</v>
      </c>
      <c r="H77">
        <v>2015</v>
      </c>
      <c r="I77">
        <v>1</v>
      </c>
      <c r="J77">
        <v>13</v>
      </c>
      <c r="K77">
        <v>7</v>
      </c>
      <c r="L77">
        <v>2353045</v>
      </c>
      <c r="M77">
        <v>213074972</v>
      </c>
      <c r="N77">
        <v>1.1043272999999999E-2</v>
      </c>
      <c r="O77">
        <v>5.8374916859999999</v>
      </c>
      <c r="P77">
        <f>SUMIFS($E$2:$E$642,$J$2:$J$642,J77,$D$2:$D$642,D77)</f>
        <v>2353045</v>
      </c>
      <c r="Q77">
        <f>SUMIF($D$2:$D$642,D77,$E$2:$E$642)</f>
        <v>213957148</v>
      </c>
      <c r="R77">
        <f t="shared" si="1"/>
        <v>1</v>
      </c>
      <c r="S77">
        <f>O77*R79/R77</f>
        <v>5.8374916859999999</v>
      </c>
    </row>
    <row r="78" spans="1:19" hidden="1" x14ac:dyDescent="0.2">
      <c r="A78">
        <v>585</v>
      </c>
      <c r="B78">
        <v>38300</v>
      </c>
      <c r="C78" t="s">
        <v>37</v>
      </c>
      <c r="D78">
        <v>2016</v>
      </c>
      <c r="E78">
        <v>2342299</v>
      </c>
      <c r="F78" s="1">
        <v>41671</v>
      </c>
      <c r="G78">
        <v>2014</v>
      </c>
      <c r="H78">
        <v>2015</v>
      </c>
      <c r="I78">
        <v>1</v>
      </c>
      <c r="J78">
        <v>13</v>
      </c>
      <c r="K78">
        <v>7</v>
      </c>
      <c r="L78">
        <v>2342299</v>
      </c>
      <c r="M78">
        <v>240308609</v>
      </c>
      <c r="N78">
        <v>9.7470460000000005E-3</v>
      </c>
      <c r="O78">
        <v>6.61380009999999</v>
      </c>
      <c r="P78">
        <f>SUMIFS($E$2:$E$642,$J$2:$J$642,J78,$D$2:$D$642,D78)</f>
        <v>2342299</v>
      </c>
      <c r="Q78">
        <f>SUMIF($D$2:$D$642,D78,$E$2:$E$642)</f>
        <v>241970662</v>
      </c>
      <c r="R78">
        <f t="shared" si="1"/>
        <v>1</v>
      </c>
      <c r="S78">
        <f>O78*R79/R78</f>
        <v>6.61380009999999</v>
      </c>
    </row>
    <row r="79" spans="1:19" hidden="1" x14ac:dyDescent="0.2">
      <c r="A79">
        <v>586</v>
      </c>
      <c r="B79">
        <v>38300</v>
      </c>
      <c r="C79" t="s">
        <v>37</v>
      </c>
      <c r="D79">
        <v>2017</v>
      </c>
      <c r="E79">
        <v>2333367</v>
      </c>
      <c r="F79" s="1">
        <v>41671</v>
      </c>
      <c r="G79">
        <v>2014</v>
      </c>
      <c r="H79">
        <v>2015</v>
      </c>
      <c r="I79">
        <v>1</v>
      </c>
      <c r="J79">
        <v>13</v>
      </c>
      <c r="K79">
        <v>7</v>
      </c>
      <c r="L79">
        <v>2333367</v>
      </c>
      <c r="M79">
        <v>253371069</v>
      </c>
      <c r="N79">
        <v>9.209287E-3</v>
      </c>
      <c r="O79">
        <v>7</v>
      </c>
      <c r="P79">
        <f>SUMIFS($E$2:$E$642,$J$2:$J$642,J79,$D$2:$D$642,D79)</f>
        <v>2333367</v>
      </c>
      <c r="Q79">
        <f>SUMIF($D$2:$D$642,D79,$E$2:$E$642)</f>
        <v>256050932</v>
      </c>
      <c r="R79">
        <f t="shared" si="1"/>
        <v>1</v>
      </c>
      <c r="S79">
        <f>O79*R79/R79</f>
        <v>7</v>
      </c>
    </row>
    <row r="80" spans="1:19" hidden="1" x14ac:dyDescent="0.2">
      <c r="A80">
        <v>631</v>
      </c>
      <c r="D80">
        <v>2018</v>
      </c>
      <c r="J80">
        <v>13</v>
      </c>
      <c r="L80">
        <v>2323225.6669999999</v>
      </c>
      <c r="M80">
        <v>206729130</v>
      </c>
      <c r="N80">
        <v>1.1238018000000001E-2</v>
      </c>
      <c r="O80">
        <v>8.5420425909999995</v>
      </c>
      <c r="P80">
        <f>SUMIFS($E$2:$E$642,$J$2:$J$642,J80,$D$2:$D$642,D80)</f>
        <v>0</v>
      </c>
      <c r="Q80">
        <f>SUMIF($D$2:$D$642,D80,$E$2:$E$642)</f>
        <v>0</v>
      </c>
      <c r="R80" t="e">
        <f t="shared" si="1"/>
        <v>#DIV/0!</v>
      </c>
    </row>
    <row r="81" spans="1:19" hidden="1" x14ac:dyDescent="0.2">
      <c r="A81">
        <v>509</v>
      </c>
      <c r="B81">
        <v>12060</v>
      </c>
      <c r="C81" t="s">
        <v>38</v>
      </c>
      <c r="D81">
        <v>2013</v>
      </c>
      <c r="E81">
        <v>5524693</v>
      </c>
      <c r="F81" s="1">
        <v>41122</v>
      </c>
      <c r="G81">
        <v>2012</v>
      </c>
      <c r="H81">
        <v>2013</v>
      </c>
      <c r="I81">
        <v>1</v>
      </c>
      <c r="J81">
        <v>14</v>
      </c>
      <c r="K81">
        <v>7</v>
      </c>
      <c r="L81">
        <v>5524693</v>
      </c>
      <c r="M81">
        <v>95436888</v>
      </c>
      <c r="N81">
        <v>5.7888444999999997E-2</v>
      </c>
      <c r="O81">
        <v>2.8074199399999999</v>
      </c>
      <c r="P81">
        <f>SUMIFS($E$2:$E$642,$J$2:$J$642,J81,$D$2:$D$642,D81)</f>
        <v>5524693</v>
      </c>
      <c r="Q81">
        <f>SUMIF($D$2:$D$642,D81,$E$2:$E$642)</f>
        <v>95436888</v>
      </c>
      <c r="R81">
        <f t="shared" si="1"/>
        <v>1</v>
      </c>
      <c r="S81">
        <f>O81*R85/R81</f>
        <v>2.8074199399999999</v>
      </c>
    </row>
    <row r="82" spans="1:19" hidden="1" x14ac:dyDescent="0.2">
      <c r="A82">
        <v>510</v>
      </c>
      <c r="B82">
        <v>12060</v>
      </c>
      <c r="C82" t="s">
        <v>38</v>
      </c>
      <c r="D82">
        <v>2014</v>
      </c>
      <c r="E82">
        <v>5611829</v>
      </c>
      <c r="F82" s="1">
        <v>41122</v>
      </c>
      <c r="G82">
        <v>2012</v>
      </c>
      <c r="H82">
        <v>2013</v>
      </c>
      <c r="I82">
        <v>1</v>
      </c>
      <c r="J82">
        <v>14</v>
      </c>
      <c r="K82">
        <v>7</v>
      </c>
      <c r="L82">
        <v>5611829</v>
      </c>
      <c r="M82">
        <v>119360751</v>
      </c>
      <c r="N82">
        <v>4.7015698000000002E-2</v>
      </c>
      <c r="O82">
        <v>3.4566576939999898</v>
      </c>
      <c r="P82">
        <f>SUMIFS($E$2:$E$642,$J$2:$J$642,J82,$D$2:$D$642,D82)</f>
        <v>5611829</v>
      </c>
      <c r="Q82">
        <f>SUMIF($D$2:$D$642,D82,$E$2:$E$642)</f>
        <v>119360751</v>
      </c>
      <c r="R82">
        <f t="shared" si="1"/>
        <v>1</v>
      </c>
      <c r="S82">
        <f>O82*R85/R82</f>
        <v>3.4566576939999898</v>
      </c>
    </row>
    <row r="83" spans="1:19" hidden="1" x14ac:dyDescent="0.2">
      <c r="A83">
        <v>511</v>
      </c>
      <c r="B83">
        <v>12060</v>
      </c>
      <c r="C83" t="s">
        <v>38</v>
      </c>
      <c r="D83">
        <v>2015</v>
      </c>
      <c r="E83">
        <v>5709731</v>
      </c>
      <c r="F83" s="1">
        <v>41122</v>
      </c>
      <c r="G83">
        <v>2012</v>
      </c>
      <c r="H83">
        <v>2013</v>
      </c>
      <c r="I83">
        <v>1</v>
      </c>
      <c r="J83">
        <v>14</v>
      </c>
      <c r="K83">
        <v>7</v>
      </c>
      <c r="L83">
        <v>5709731</v>
      </c>
      <c r="M83">
        <v>213074972</v>
      </c>
      <c r="N83">
        <v>2.6796817000000001E-2</v>
      </c>
      <c r="O83">
        <v>6.0647939820000003</v>
      </c>
      <c r="P83">
        <f>SUMIFS($E$2:$E$642,$J$2:$J$642,J83,$D$2:$D$642,D83)</f>
        <v>5709731</v>
      </c>
      <c r="Q83">
        <f>SUMIF($D$2:$D$642,D83,$E$2:$E$642)</f>
        <v>213957148</v>
      </c>
      <c r="R83">
        <f t="shared" si="1"/>
        <v>1</v>
      </c>
      <c r="S83">
        <f>O83*R85/R83</f>
        <v>6.0647939820000003</v>
      </c>
    </row>
    <row r="84" spans="1:19" hidden="1" x14ac:dyDescent="0.2">
      <c r="A84">
        <v>512</v>
      </c>
      <c r="B84">
        <v>12060</v>
      </c>
      <c r="C84" t="s">
        <v>38</v>
      </c>
      <c r="D84">
        <v>2016</v>
      </c>
      <c r="E84">
        <v>5790210</v>
      </c>
      <c r="F84" s="1">
        <v>41122</v>
      </c>
      <c r="G84">
        <v>2012</v>
      </c>
      <c r="H84">
        <v>2013</v>
      </c>
      <c r="I84">
        <v>1</v>
      </c>
      <c r="J84">
        <v>14</v>
      </c>
      <c r="K84">
        <v>7</v>
      </c>
      <c r="L84">
        <v>5790210</v>
      </c>
      <c r="M84">
        <v>240308609</v>
      </c>
      <c r="N84">
        <v>2.4094892E-2</v>
      </c>
      <c r="O84">
        <v>6.7448807420000003</v>
      </c>
      <c r="P84">
        <f>SUMIFS($E$2:$E$642,$J$2:$J$642,J84,$D$2:$D$642,D84)</f>
        <v>5790210</v>
      </c>
      <c r="Q84">
        <f>SUMIF($D$2:$D$642,D84,$E$2:$E$642)</f>
        <v>241970662</v>
      </c>
      <c r="R84">
        <f t="shared" si="1"/>
        <v>1</v>
      </c>
      <c r="S84">
        <f>O84*R85/R84</f>
        <v>6.7448807420000003</v>
      </c>
    </row>
    <row r="85" spans="1:19" hidden="1" x14ac:dyDescent="0.2">
      <c r="A85">
        <v>513</v>
      </c>
      <c r="B85">
        <v>12060</v>
      </c>
      <c r="C85" t="s">
        <v>38</v>
      </c>
      <c r="D85">
        <v>2017</v>
      </c>
      <c r="E85">
        <v>5882450</v>
      </c>
      <c r="F85" s="1">
        <v>41122</v>
      </c>
      <c r="G85">
        <v>2012</v>
      </c>
      <c r="H85">
        <v>2013</v>
      </c>
      <c r="I85">
        <v>1</v>
      </c>
      <c r="J85">
        <v>14</v>
      </c>
      <c r="K85">
        <v>7</v>
      </c>
      <c r="L85">
        <v>5882450</v>
      </c>
      <c r="M85">
        <v>253371069</v>
      </c>
      <c r="N85">
        <v>2.3216739E-2</v>
      </c>
      <c r="O85">
        <v>7</v>
      </c>
      <c r="P85">
        <f>SUMIFS($E$2:$E$642,$J$2:$J$642,J85,$D$2:$D$642,D85)</f>
        <v>5882450</v>
      </c>
      <c r="Q85">
        <f>SUMIF($D$2:$D$642,D85,$E$2:$E$642)</f>
        <v>256050932</v>
      </c>
      <c r="R85">
        <f t="shared" si="1"/>
        <v>1</v>
      </c>
      <c r="S85">
        <f>O85*R85/R85</f>
        <v>7</v>
      </c>
    </row>
    <row r="86" spans="1:19" hidden="1" x14ac:dyDescent="0.2">
      <c r="A86">
        <v>632</v>
      </c>
      <c r="D86">
        <v>2018</v>
      </c>
      <c r="J86">
        <v>14</v>
      </c>
      <c r="L86">
        <v>5971951.0999999996</v>
      </c>
      <c r="M86">
        <v>206729130</v>
      </c>
      <c r="N86">
        <v>2.8887805999999999E-2</v>
      </c>
      <c r="O86">
        <v>8.7098642339999994</v>
      </c>
      <c r="P86">
        <f>SUMIFS($E$2:$E$642,$J$2:$J$642,J86,$D$2:$D$642,D86)</f>
        <v>0</v>
      </c>
      <c r="Q86">
        <f>SUMIF($D$2:$D$642,D86,$E$2:$E$642)</f>
        <v>0</v>
      </c>
      <c r="R86" t="e">
        <f t="shared" si="1"/>
        <v>#DIV/0!</v>
      </c>
    </row>
    <row r="87" spans="1:19" hidden="1" x14ac:dyDescent="0.2">
      <c r="A87">
        <v>515</v>
      </c>
      <c r="B87">
        <v>12580</v>
      </c>
      <c r="C87" t="s">
        <v>39</v>
      </c>
      <c r="D87">
        <v>2014</v>
      </c>
      <c r="E87">
        <v>2785874</v>
      </c>
      <c r="F87" s="1">
        <v>41275</v>
      </c>
      <c r="G87">
        <v>2013</v>
      </c>
      <c r="H87">
        <v>2014</v>
      </c>
      <c r="I87">
        <v>1</v>
      </c>
      <c r="J87">
        <v>15</v>
      </c>
      <c r="K87">
        <v>6.1</v>
      </c>
      <c r="L87">
        <v>2785874</v>
      </c>
      <c r="M87">
        <v>119360751</v>
      </c>
      <c r="N87">
        <v>2.3339950000000002E-2</v>
      </c>
      <c r="O87">
        <v>2.8966568669999999</v>
      </c>
      <c r="P87">
        <f>SUMIFS($E$2:$E$642,$J$2:$J$642,J87,$D$2:$D$642,D87)</f>
        <v>2785874</v>
      </c>
      <c r="Q87">
        <f>SUMIF($D$2:$D$642,D87,$E$2:$E$642)</f>
        <v>119360751</v>
      </c>
      <c r="R87">
        <f t="shared" si="1"/>
        <v>1</v>
      </c>
      <c r="S87">
        <f>O87*R90/R87</f>
        <v>2.8966568669999999</v>
      </c>
    </row>
    <row r="88" spans="1:19" hidden="1" x14ac:dyDescent="0.2">
      <c r="A88">
        <v>516</v>
      </c>
      <c r="B88">
        <v>12580</v>
      </c>
      <c r="C88" t="s">
        <v>39</v>
      </c>
      <c r="D88">
        <v>2015</v>
      </c>
      <c r="E88">
        <v>2797407</v>
      </c>
      <c r="F88" s="1">
        <v>41275</v>
      </c>
      <c r="G88">
        <v>2013</v>
      </c>
      <c r="H88">
        <v>2014</v>
      </c>
      <c r="I88">
        <v>1</v>
      </c>
      <c r="J88">
        <v>15</v>
      </c>
      <c r="K88">
        <v>6.1</v>
      </c>
      <c r="L88">
        <v>2797407</v>
      </c>
      <c r="M88">
        <v>213074972</v>
      </c>
      <c r="N88">
        <v>1.3128745000000001E-2</v>
      </c>
      <c r="O88">
        <v>5.1496031609999999</v>
      </c>
      <c r="P88">
        <f>SUMIFS($E$2:$E$642,$J$2:$J$642,J88,$D$2:$D$642,D88)</f>
        <v>2797407</v>
      </c>
      <c r="Q88">
        <f>SUMIF($D$2:$D$642,D88,$E$2:$E$642)</f>
        <v>213957148</v>
      </c>
      <c r="R88">
        <f t="shared" si="1"/>
        <v>1</v>
      </c>
      <c r="S88">
        <f>O88*R90/R88</f>
        <v>5.1496031609999999</v>
      </c>
    </row>
    <row r="89" spans="1:19" hidden="1" x14ac:dyDescent="0.2">
      <c r="A89">
        <v>517</v>
      </c>
      <c r="B89">
        <v>12580</v>
      </c>
      <c r="C89" t="s">
        <v>39</v>
      </c>
      <c r="D89">
        <v>2016</v>
      </c>
      <c r="E89">
        <v>2798886</v>
      </c>
      <c r="F89" s="1">
        <v>41275</v>
      </c>
      <c r="G89">
        <v>2013</v>
      </c>
      <c r="H89">
        <v>2014</v>
      </c>
      <c r="I89">
        <v>1</v>
      </c>
      <c r="J89">
        <v>15</v>
      </c>
      <c r="K89">
        <v>6.1</v>
      </c>
      <c r="L89">
        <v>2798886</v>
      </c>
      <c r="M89">
        <v>240308609</v>
      </c>
      <c r="N89">
        <v>1.1647048E-2</v>
      </c>
      <c r="O89">
        <v>5.8047176479999996</v>
      </c>
      <c r="P89">
        <f>SUMIFS($E$2:$E$642,$J$2:$J$642,J89,$D$2:$D$642,D89)</f>
        <v>2798886</v>
      </c>
      <c r="Q89">
        <f>SUMIF($D$2:$D$642,D89,$E$2:$E$642)</f>
        <v>241970662</v>
      </c>
      <c r="R89">
        <f t="shared" si="1"/>
        <v>1</v>
      </c>
      <c r="S89">
        <f>O89*R90/R89</f>
        <v>5.8047176479999996</v>
      </c>
    </row>
    <row r="90" spans="1:19" hidden="1" x14ac:dyDescent="0.2">
      <c r="A90">
        <v>518</v>
      </c>
      <c r="B90">
        <v>12580</v>
      </c>
      <c r="C90" t="s">
        <v>39</v>
      </c>
      <c r="D90">
        <v>2017</v>
      </c>
      <c r="E90">
        <v>2808175</v>
      </c>
      <c r="F90" s="1">
        <v>41275</v>
      </c>
      <c r="G90">
        <v>2013</v>
      </c>
      <c r="H90">
        <v>2014</v>
      </c>
      <c r="I90">
        <v>1</v>
      </c>
      <c r="J90">
        <v>15</v>
      </c>
      <c r="K90">
        <v>6.1</v>
      </c>
      <c r="L90">
        <v>2808175</v>
      </c>
      <c r="M90">
        <v>253371069</v>
      </c>
      <c r="N90">
        <v>1.1083249999999999E-2</v>
      </c>
      <c r="O90">
        <v>6.1</v>
      </c>
      <c r="P90">
        <f>SUMIFS($E$2:$E$642,$J$2:$J$642,J90,$D$2:$D$642,D90)</f>
        <v>2808175</v>
      </c>
      <c r="Q90">
        <f>SUMIF($D$2:$D$642,D90,$E$2:$E$642)</f>
        <v>256050932</v>
      </c>
      <c r="R90">
        <f t="shared" si="1"/>
        <v>1</v>
      </c>
      <c r="S90">
        <f>O90*R90/R90</f>
        <v>6.1</v>
      </c>
    </row>
    <row r="91" spans="1:19" hidden="1" x14ac:dyDescent="0.2">
      <c r="A91">
        <v>633</v>
      </c>
      <c r="D91">
        <v>2018</v>
      </c>
      <c r="J91">
        <v>15</v>
      </c>
      <c r="L91">
        <v>2814681</v>
      </c>
      <c r="M91">
        <v>206729130</v>
      </c>
      <c r="N91">
        <v>1.36153089999999E-2</v>
      </c>
      <c r="O91">
        <v>7.4935946079999898</v>
      </c>
      <c r="P91">
        <f>SUMIFS($E$2:$E$642,$J$2:$J$642,J91,$D$2:$D$642,D91)</f>
        <v>0</v>
      </c>
      <c r="Q91">
        <f>SUMIF($D$2:$D$642,D91,$E$2:$E$642)</f>
        <v>0</v>
      </c>
      <c r="R91" t="e">
        <f t="shared" si="1"/>
        <v>#DIV/0!</v>
      </c>
    </row>
    <row r="92" spans="1:19" hidden="1" x14ac:dyDescent="0.2">
      <c r="A92">
        <v>579</v>
      </c>
      <c r="B92">
        <v>38060</v>
      </c>
      <c r="C92" t="s">
        <v>40</v>
      </c>
      <c r="D92">
        <v>2013</v>
      </c>
      <c r="E92">
        <v>4398762</v>
      </c>
      <c r="F92" s="1">
        <v>41214</v>
      </c>
      <c r="G92">
        <v>2012</v>
      </c>
      <c r="H92">
        <v>2013</v>
      </c>
      <c r="I92">
        <v>1</v>
      </c>
      <c r="J92">
        <v>16</v>
      </c>
      <c r="K92">
        <v>4.5999999999999996</v>
      </c>
      <c r="L92">
        <v>4398762</v>
      </c>
      <c r="M92">
        <v>95436888</v>
      </c>
      <c r="N92">
        <v>4.6090794999999997E-2</v>
      </c>
      <c r="O92">
        <v>1.866013368</v>
      </c>
      <c r="P92">
        <f>SUMIFS($E$2:$E$642,$J$2:$J$642,J92,$D$2:$D$642,D92)</f>
        <v>4398762</v>
      </c>
      <c r="Q92">
        <f>SUMIF($D$2:$D$642,D92,$E$2:$E$642)</f>
        <v>95436888</v>
      </c>
      <c r="R92">
        <f t="shared" si="1"/>
        <v>1</v>
      </c>
      <c r="S92">
        <f>O92*R96/R92</f>
        <v>1.866013368</v>
      </c>
    </row>
    <row r="93" spans="1:19" hidden="1" x14ac:dyDescent="0.2">
      <c r="A93">
        <v>580</v>
      </c>
      <c r="B93">
        <v>38060</v>
      </c>
      <c r="C93" t="s">
        <v>40</v>
      </c>
      <c r="D93">
        <v>2014</v>
      </c>
      <c r="E93">
        <v>4489109</v>
      </c>
      <c r="F93" s="1">
        <v>41214</v>
      </c>
      <c r="G93">
        <v>2012</v>
      </c>
      <c r="H93">
        <v>2013</v>
      </c>
      <c r="I93">
        <v>1</v>
      </c>
      <c r="J93">
        <v>16</v>
      </c>
      <c r="K93">
        <v>4.5999999999999996</v>
      </c>
      <c r="L93">
        <v>4489109</v>
      </c>
      <c r="M93">
        <v>119360751</v>
      </c>
      <c r="N93">
        <v>3.7609590999999998E-2</v>
      </c>
      <c r="O93">
        <v>2.2868113440000002</v>
      </c>
      <c r="P93">
        <f>SUMIFS($E$2:$E$642,$J$2:$J$642,J93,$D$2:$D$642,D93)</f>
        <v>4489109</v>
      </c>
      <c r="Q93">
        <f>SUMIF($D$2:$D$642,D93,$E$2:$E$642)</f>
        <v>119360751</v>
      </c>
      <c r="R93">
        <f t="shared" si="1"/>
        <v>1</v>
      </c>
      <c r="S93">
        <f>O93*R96/R93</f>
        <v>2.2868113440000002</v>
      </c>
    </row>
    <row r="94" spans="1:19" hidden="1" x14ac:dyDescent="0.2">
      <c r="A94">
        <v>581</v>
      </c>
      <c r="B94">
        <v>38060</v>
      </c>
      <c r="C94" t="s">
        <v>40</v>
      </c>
      <c r="D94">
        <v>2015</v>
      </c>
      <c r="E94">
        <v>4574531</v>
      </c>
      <c r="F94" s="1">
        <v>41214</v>
      </c>
      <c r="G94">
        <v>2012</v>
      </c>
      <c r="H94">
        <v>2013</v>
      </c>
      <c r="I94">
        <v>1</v>
      </c>
      <c r="J94">
        <v>16</v>
      </c>
      <c r="K94">
        <v>4.5999999999999996</v>
      </c>
      <c r="L94">
        <v>4574531</v>
      </c>
      <c r="M94">
        <v>213074972</v>
      </c>
      <c r="N94">
        <v>2.1469115E-2</v>
      </c>
      <c r="O94">
        <v>4.0060356610000003</v>
      </c>
      <c r="P94">
        <f>SUMIFS($E$2:$E$642,$J$2:$J$642,J94,$D$2:$D$642,D94)</f>
        <v>4574531</v>
      </c>
      <c r="Q94">
        <f>SUMIF($D$2:$D$642,D94,$E$2:$E$642)</f>
        <v>213957148</v>
      </c>
      <c r="R94">
        <f t="shared" si="1"/>
        <v>1</v>
      </c>
      <c r="S94">
        <f>O94*R96/R94</f>
        <v>4.0060356610000003</v>
      </c>
    </row>
    <row r="95" spans="1:19" hidden="1" x14ac:dyDescent="0.2">
      <c r="A95">
        <v>582</v>
      </c>
      <c r="B95">
        <v>38060</v>
      </c>
      <c r="C95" t="s">
        <v>40</v>
      </c>
      <c r="D95">
        <v>2016</v>
      </c>
      <c r="E95">
        <v>4661537</v>
      </c>
      <c r="F95" s="1">
        <v>41214</v>
      </c>
      <c r="G95">
        <v>2012</v>
      </c>
      <c r="H95">
        <v>2013</v>
      </c>
      <c r="I95">
        <v>1</v>
      </c>
      <c r="J95">
        <v>16</v>
      </c>
      <c r="K95">
        <v>4.5999999999999996</v>
      </c>
      <c r="L95">
        <v>4661537</v>
      </c>
      <c r="M95">
        <v>240308609</v>
      </c>
      <c r="N95">
        <v>1.9398127000000001E-2</v>
      </c>
      <c r="O95">
        <v>4.4337289520000001</v>
      </c>
      <c r="P95">
        <f>SUMIFS($E$2:$E$642,$J$2:$J$642,J95,$D$2:$D$642,D95)</f>
        <v>4661537</v>
      </c>
      <c r="Q95">
        <f>SUMIF($D$2:$D$642,D95,$E$2:$E$642)</f>
        <v>241970662</v>
      </c>
      <c r="R95">
        <f t="shared" si="1"/>
        <v>1</v>
      </c>
      <c r="S95">
        <f>O95*R96/R95</f>
        <v>4.4337289520000001</v>
      </c>
    </row>
    <row r="96" spans="1:19" hidden="1" x14ac:dyDescent="0.2">
      <c r="A96">
        <v>583</v>
      </c>
      <c r="B96">
        <v>38060</v>
      </c>
      <c r="C96" t="s">
        <v>40</v>
      </c>
      <c r="D96">
        <v>2017</v>
      </c>
      <c r="E96">
        <v>4737270</v>
      </c>
      <c r="F96" s="1">
        <v>41214</v>
      </c>
      <c r="G96">
        <v>2012</v>
      </c>
      <c r="H96">
        <v>2013</v>
      </c>
      <c r="I96">
        <v>1</v>
      </c>
      <c r="J96">
        <v>16</v>
      </c>
      <c r="K96">
        <v>4.5999999999999996</v>
      </c>
      <c r="L96">
        <v>4737270</v>
      </c>
      <c r="M96">
        <v>253371069</v>
      </c>
      <c r="N96">
        <v>1.8696964999999999E-2</v>
      </c>
      <c r="O96">
        <v>4.5999999999999996</v>
      </c>
      <c r="P96">
        <f>SUMIFS($E$2:$E$642,$J$2:$J$642,J96,$D$2:$D$642,D96)</f>
        <v>4737270</v>
      </c>
      <c r="Q96">
        <f>SUMIF($D$2:$D$642,D96,$E$2:$E$642)</f>
        <v>256050932</v>
      </c>
      <c r="R96">
        <f t="shared" si="1"/>
        <v>1</v>
      </c>
      <c r="S96">
        <f>O96*R96/R96</f>
        <v>4.5999999999999996</v>
      </c>
    </row>
    <row r="97" spans="1:19" hidden="1" x14ac:dyDescent="0.2">
      <c r="A97">
        <v>634</v>
      </c>
      <c r="D97">
        <v>2018</v>
      </c>
      <c r="J97">
        <v>16</v>
      </c>
      <c r="L97">
        <v>4827075</v>
      </c>
      <c r="M97">
        <v>206729130</v>
      </c>
      <c r="N97">
        <v>2.3349756999999999E-2</v>
      </c>
      <c r="O97">
        <v>5.7447229289999999</v>
      </c>
      <c r="P97">
        <f>SUMIFS($E$2:$E$642,$J$2:$J$642,J97,$D$2:$D$642,D97)</f>
        <v>0</v>
      </c>
      <c r="Q97">
        <f>SUMIF($D$2:$D$642,D97,$E$2:$E$642)</f>
        <v>0</v>
      </c>
      <c r="R97" t="e">
        <f t="shared" si="1"/>
        <v>#DIV/0!</v>
      </c>
    </row>
    <row r="98" spans="1:19" hidden="1" x14ac:dyDescent="0.2">
      <c r="A98">
        <v>542</v>
      </c>
      <c r="B98">
        <v>19100</v>
      </c>
      <c r="C98" t="s">
        <v>41</v>
      </c>
      <c r="D98">
        <v>2013</v>
      </c>
      <c r="E98">
        <v>6812373</v>
      </c>
      <c r="F98" s="1">
        <v>41122</v>
      </c>
      <c r="G98">
        <v>2012</v>
      </c>
      <c r="H98">
        <v>2013</v>
      </c>
      <c r="I98">
        <v>1</v>
      </c>
      <c r="J98">
        <v>17</v>
      </c>
      <c r="K98">
        <v>4.0999999999999996</v>
      </c>
      <c r="L98">
        <v>6812373</v>
      </c>
      <c r="M98">
        <v>95436888</v>
      </c>
      <c r="N98">
        <v>7.1380921E-2</v>
      </c>
      <c r="O98">
        <v>1.6776621789999999</v>
      </c>
      <c r="P98">
        <f>SUMIFS($E$2:$E$642,$J$2:$J$642,J98,$D$2:$D$642,D98)</f>
        <v>6812373</v>
      </c>
      <c r="Q98">
        <f>SUMIF($D$2:$D$642,D98,$E$2:$E$642)</f>
        <v>95436888</v>
      </c>
      <c r="R98">
        <f t="shared" si="1"/>
        <v>1</v>
      </c>
      <c r="S98">
        <f>O98*R102/R98</f>
        <v>1.6776621789999999</v>
      </c>
    </row>
    <row r="99" spans="1:19" hidden="1" x14ac:dyDescent="0.2">
      <c r="A99">
        <v>543</v>
      </c>
      <c r="B99">
        <v>19100</v>
      </c>
      <c r="C99" t="s">
        <v>41</v>
      </c>
      <c r="D99">
        <v>2014</v>
      </c>
      <c r="E99">
        <v>6954003</v>
      </c>
      <c r="F99" s="1">
        <v>41122</v>
      </c>
      <c r="G99">
        <v>2012</v>
      </c>
      <c r="H99">
        <v>2013</v>
      </c>
      <c r="I99">
        <v>1</v>
      </c>
      <c r="J99">
        <v>17</v>
      </c>
      <c r="K99">
        <v>4.0999999999999996</v>
      </c>
      <c r="L99">
        <v>6954003</v>
      </c>
      <c r="M99">
        <v>119360751</v>
      </c>
      <c r="N99">
        <v>5.8260381999999999E-2</v>
      </c>
      <c r="O99">
        <v>2.0554803650000002</v>
      </c>
      <c r="P99">
        <f>SUMIFS($E$2:$E$642,$J$2:$J$642,J99,$D$2:$D$642,D99)</f>
        <v>6954003</v>
      </c>
      <c r="Q99">
        <f>SUMIF($D$2:$D$642,D99,$E$2:$E$642)</f>
        <v>119360751</v>
      </c>
      <c r="R99">
        <f t="shared" si="1"/>
        <v>1</v>
      </c>
      <c r="S99">
        <f>O99*R102/R99</f>
        <v>2.0554803650000002</v>
      </c>
    </row>
    <row r="100" spans="1:19" hidden="1" x14ac:dyDescent="0.2">
      <c r="A100">
        <v>544</v>
      </c>
      <c r="B100">
        <v>19100</v>
      </c>
      <c r="C100" t="s">
        <v>41</v>
      </c>
      <c r="D100">
        <v>2015</v>
      </c>
      <c r="E100">
        <v>7102165</v>
      </c>
      <c r="F100" s="1">
        <v>41122</v>
      </c>
      <c r="G100">
        <v>2012</v>
      </c>
      <c r="H100">
        <v>2013</v>
      </c>
      <c r="I100">
        <v>1</v>
      </c>
      <c r="J100">
        <v>17</v>
      </c>
      <c r="K100">
        <v>4.0999999999999996</v>
      </c>
      <c r="L100">
        <v>7102165</v>
      </c>
      <c r="M100">
        <v>213074972</v>
      </c>
      <c r="N100">
        <v>3.3331764999999999E-2</v>
      </c>
      <c r="O100">
        <v>3.5927611499999998</v>
      </c>
      <c r="P100">
        <f>SUMIFS($E$2:$E$642,$J$2:$J$642,J100,$D$2:$D$642,D100)</f>
        <v>7102165</v>
      </c>
      <c r="Q100">
        <f>SUMIF($D$2:$D$642,D100,$E$2:$E$642)</f>
        <v>213957148</v>
      </c>
      <c r="R100">
        <f t="shared" si="1"/>
        <v>1</v>
      </c>
      <c r="S100">
        <f>O100*R102/R100</f>
        <v>3.5927611499999998</v>
      </c>
    </row>
    <row r="101" spans="1:19" hidden="1" x14ac:dyDescent="0.2">
      <c r="A101">
        <v>545</v>
      </c>
      <c r="B101">
        <v>19100</v>
      </c>
      <c r="C101" t="s">
        <v>41</v>
      </c>
      <c r="D101">
        <v>2016</v>
      </c>
      <c r="E101">
        <v>7232599</v>
      </c>
      <c r="F101" s="1">
        <v>41122</v>
      </c>
      <c r="G101">
        <v>2012</v>
      </c>
      <c r="H101">
        <v>2013</v>
      </c>
      <c r="I101">
        <v>1</v>
      </c>
      <c r="J101">
        <v>17</v>
      </c>
      <c r="K101">
        <v>4.0999999999999996</v>
      </c>
      <c r="L101">
        <v>7232599</v>
      </c>
      <c r="M101">
        <v>240308609</v>
      </c>
      <c r="N101">
        <v>3.00971279999999E-2</v>
      </c>
      <c r="O101">
        <v>3.978887007</v>
      </c>
      <c r="P101">
        <f>SUMIFS($E$2:$E$642,$J$2:$J$642,J101,$D$2:$D$642,D101)</f>
        <v>7232599</v>
      </c>
      <c r="Q101">
        <f>SUMIF($D$2:$D$642,D101,$E$2:$E$642)</f>
        <v>241970662</v>
      </c>
      <c r="R101">
        <f t="shared" si="1"/>
        <v>1</v>
      </c>
      <c r="S101">
        <f>O101*R102/R101</f>
        <v>3.978887007</v>
      </c>
    </row>
    <row r="102" spans="1:19" hidden="1" x14ac:dyDescent="0.2">
      <c r="A102">
        <v>546</v>
      </c>
      <c r="B102">
        <v>19100</v>
      </c>
      <c r="C102" t="s">
        <v>41</v>
      </c>
      <c r="D102">
        <v>2017</v>
      </c>
      <c r="E102">
        <v>7400479</v>
      </c>
      <c r="F102" s="1">
        <v>41122</v>
      </c>
      <c r="G102">
        <v>2012</v>
      </c>
      <c r="H102">
        <v>2013</v>
      </c>
      <c r="I102">
        <v>1</v>
      </c>
      <c r="J102">
        <v>17</v>
      </c>
      <c r="K102">
        <v>4.0999999999999996</v>
      </c>
      <c r="L102">
        <v>7400479</v>
      </c>
      <c r="M102">
        <v>253371069</v>
      </c>
      <c r="N102">
        <v>2.9208066000000001E-2</v>
      </c>
      <c r="O102">
        <v>4.0999999999999996</v>
      </c>
      <c r="P102">
        <f>SUMIFS($E$2:$E$642,$J$2:$J$642,J102,$D$2:$D$642,D102)</f>
        <v>7400479</v>
      </c>
      <c r="Q102">
        <f>SUMIF($D$2:$D$642,D102,$E$2:$E$642)</f>
        <v>256050932</v>
      </c>
      <c r="R102">
        <f t="shared" si="1"/>
        <v>1</v>
      </c>
      <c r="S102">
        <f>O102*R102/R102</f>
        <v>4.0999999999999996</v>
      </c>
    </row>
    <row r="103" spans="1:19" hidden="1" x14ac:dyDescent="0.2">
      <c r="A103">
        <v>635</v>
      </c>
      <c r="D103">
        <v>2018</v>
      </c>
      <c r="J103">
        <v>17</v>
      </c>
      <c r="L103">
        <v>7536766.2000000002</v>
      </c>
      <c r="M103">
        <v>206729130</v>
      </c>
      <c r="N103">
        <v>3.6457204999999999E-2</v>
      </c>
      <c r="O103">
        <v>5.117577357</v>
      </c>
      <c r="P103">
        <f>SUMIFS($E$2:$E$642,$J$2:$J$642,J103,$D$2:$D$642,D103)</f>
        <v>0</v>
      </c>
      <c r="Q103">
        <f>SUMIF($D$2:$D$642,D103,$E$2:$E$642)</f>
        <v>0</v>
      </c>
      <c r="R103" t="e">
        <f t="shared" si="1"/>
        <v>#DIV/0!</v>
      </c>
    </row>
    <row r="104" spans="1:19" hidden="1" x14ac:dyDescent="0.2">
      <c r="A104">
        <v>563</v>
      </c>
      <c r="B104">
        <v>33460</v>
      </c>
      <c r="C104" t="s">
        <v>42</v>
      </c>
      <c r="D104">
        <v>2013</v>
      </c>
      <c r="E104">
        <v>3459146</v>
      </c>
      <c r="F104" s="1">
        <v>41183</v>
      </c>
      <c r="G104">
        <v>2012</v>
      </c>
      <c r="H104">
        <v>2013</v>
      </c>
      <c r="I104">
        <v>1</v>
      </c>
      <c r="J104">
        <v>18</v>
      </c>
      <c r="K104">
        <v>3.6</v>
      </c>
      <c r="L104">
        <v>3459146</v>
      </c>
      <c r="M104">
        <v>95436888</v>
      </c>
      <c r="N104">
        <v>3.6245377000000002E-2</v>
      </c>
      <c r="O104">
        <v>1.411464313</v>
      </c>
      <c r="P104">
        <f>SUMIFS($E$2:$E$642,$J$2:$J$642,J104,$D$2:$D$642,D104)</f>
        <v>3459146</v>
      </c>
      <c r="Q104">
        <f>SUMIF($D$2:$D$642,D104,$E$2:$E$642)</f>
        <v>95436888</v>
      </c>
      <c r="R104">
        <f t="shared" si="1"/>
        <v>1</v>
      </c>
      <c r="S104">
        <f>O104*R108/R104</f>
        <v>1.411464313</v>
      </c>
    </row>
    <row r="105" spans="1:19" hidden="1" x14ac:dyDescent="0.2">
      <c r="A105">
        <v>564</v>
      </c>
      <c r="B105">
        <v>33460</v>
      </c>
      <c r="C105" t="s">
        <v>42</v>
      </c>
      <c r="D105">
        <v>2014</v>
      </c>
      <c r="E105">
        <v>3495176</v>
      </c>
      <c r="F105" s="1">
        <v>41183</v>
      </c>
      <c r="G105">
        <v>2012</v>
      </c>
      <c r="H105">
        <v>2013</v>
      </c>
      <c r="I105">
        <v>1</v>
      </c>
      <c r="J105">
        <v>18</v>
      </c>
      <c r="K105">
        <v>3.6</v>
      </c>
      <c r="L105">
        <v>3495176</v>
      </c>
      <c r="M105">
        <v>119360751</v>
      </c>
      <c r="N105">
        <v>2.9282457000000001E-2</v>
      </c>
      <c r="O105">
        <v>1.747088956</v>
      </c>
      <c r="P105">
        <f>SUMIFS($E$2:$E$642,$J$2:$J$642,J105,$D$2:$D$642,D105)</f>
        <v>3495176</v>
      </c>
      <c r="Q105">
        <f>SUMIF($D$2:$D$642,D105,$E$2:$E$642)</f>
        <v>119360751</v>
      </c>
      <c r="R105">
        <f t="shared" si="1"/>
        <v>1</v>
      </c>
      <c r="S105">
        <f>O105*R108/R105</f>
        <v>1.747088956</v>
      </c>
    </row>
    <row r="106" spans="1:19" hidden="1" x14ac:dyDescent="0.2">
      <c r="A106">
        <v>565</v>
      </c>
      <c r="B106">
        <v>33460</v>
      </c>
      <c r="C106" t="s">
        <v>42</v>
      </c>
      <c r="D106">
        <v>2015</v>
      </c>
      <c r="E106">
        <v>3524583</v>
      </c>
      <c r="F106" s="1">
        <v>41183</v>
      </c>
      <c r="G106">
        <v>2012</v>
      </c>
      <c r="H106">
        <v>2013</v>
      </c>
      <c r="I106">
        <v>1</v>
      </c>
      <c r="J106">
        <v>18</v>
      </c>
      <c r="K106">
        <v>3.6</v>
      </c>
      <c r="L106">
        <v>3524583</v>
      </c>
      <c r="M106">
        <v>213074972</v>
      </c>
      <c r="N106">
        <v>1.6541515999999999E-2</v>
      </c>
      <c r="O106">
        <v>3.0927671449999998</v>
      </c>
      <c r="P106">
        <f>SUMIFS($E$2:$E$642,$J$2:$J$642,J106,$D$2:$D$642,D106)</f>
        <v>3524583</v>
      </c>
      <c r="Q106">
        <f>SUMIF($D$2:$D$642,D106,$E$2:$E$642)</f>
        <v>213957148</v>
      </c>
      <c r="R106">
        <f t="shared" si="1"/>
        <v>1</v>
      </c>
      <c r="S106">
        <f>O106*R108/R106</f>
        <v>3.0927671449999998</v>
      </c>
    </row>
    <row r="107" spans="1:19" hidden="1" x14ac:dyDescent="0.2">
      <c r="A107">
        <v>566</v>
      </c>
      <c r="B107">
        <v>33460</v>
      </c>
      <c r="C107" t="s">
        <v>42</v>
      </c>
      <c r="D107">
        <v>2016</v>
      </c>
      <c r="E107">
        <v>3551036</v>
      </c>
      <c r="F107" s="1">
        <v>41183</v>
      </c>
      <c r="G107">
        <v>2012</v>
      </c>
      <c r="H107">
        <v>2013</v>
      </c>
      <c r="I107">
        <v>1</v>
      </c>
      <c r="J107">
        <v>18</v>
      </c>
      <c r="K107">
        <v>3.6</v>
      </c>
      <c r="L107">
        <v>3551036</v>
      </c>
      <c r="M107">
        <v>240308609</v>
      </c>
      <c r="N107">
        <v>1.4776981999999999E-2</v>
      </c>
      <c r="O107">
        <v>3.4620774539999899</v>
      </c>
      <c r="P107">
        <f>SUMIFS($E$2:$E$642,$J$2:$J$642,J107,$D$2:$D$642,D107)</f>
        <v>3551036</v>
      </c>
      <c r="Q107">
        <f>SUMIF($D$2:$D$642,D107,$E$2:$E$642)</f>
        <v>241970662</v>
      </c>
      <c r="R107">
        <f t="shared" si="1"/>
        <v>1</v>
      </c>
      <c r="S107">
        <f>O107*R108/R107</f>
        <v>3.4620774539999899</v>
      </c>
    </row>
    <row r="108" spans="1:19" hidden="1" x14ac:dyDescent="0.2">
      <c r="A108">
        <v>567</v>
      </c>
      <c r="B108">
        <v>33460</v>
      </c>
      <c r="C108" t="s">
        <v>42</v>
      </c>
      <c r="D108">
        <v>2017</v>
      </c>
      <c r="E108">
        <v>3600618</v>
      </c>
      <c r="F108" s="1">
        <v>41183</v>
      </c>
      <c r="G108">
        <v>2012</v>
      </c>
      <c r="H108">
        <v>2013</v>
      </c>
      <c r="I108">
        <v>1</v>
      </c>
      <c r="J108">
        <v>18</v>
      </c>
      <c r="K108">
        <v>3.6</v>
      </c>
      <c r="L108">
        <v>3600618</v>
      </c>
      <c r="M108">
        <v>253371069</v>
      </c>
      <c r="N108">
        <v>1.4210848999999999E-2</v>
      </c>
      <c r="O108">
        <v>3.6</v>
      </c>
      <c r="P108">
        <f>SUMIFS($E$2:$E$642,$J$2:$J$642,J108,$D$2:$D$642,D108)</f>
        <v>3600618</v>
      </c>
      <c r="Q108">
        <f>SUMIF($D$2:$D$642,D108,$E$2:$E$642)</f>
        <v>256050932</v>
      </c>
      <c r="R108">
        <f t="shared" si="1"/>
        <v>1</v>
      </c>
      <c r="S108">
        <f>O108*R108/R108</f>
        <v>3.6</v>
      </c>
    </row>
    <row r="109" spans="1:19" hidden="1" x14ac:dyDescent="0.2">
      <c r="A109">
        <v>636</v>
      </c>
      <c r="D109">
        <v>2018</v>
      </c>
      <c r="J109">
        <v>18</v>
      </c>
      <c r="L109">
        <v>3627753</v>
      </c>
      <c r="M109">
        <v>206729130</v>
      </c>
      <c r="N109">
        <v>1.7548339999999999E-2</v>
      </c>
      <c r="O109">
        <v>4.4454784500000004</v>
      </c>
      <c r="P109">
        <f>SUMIFS($E$2:$E$642,$J$2:$J$642,J109,$D$2:$D$642,D109)</f>
        <v>0</v>
      </c>
      <c r="Q109">
        <f>SUMIF($D$2:$D$642,D109,$E$2:$E$642)</f>
        <v>0</v>
      </c>
      <c r="R109" t="e">
        <f t="shared" si="1"/>
        <v>#DIV/0!</v>
      </c>
    </row>
    <row r="110" spans="1:19" hidden="1" x14ac:dyDescent="0.2">
      <c r="A110">
        <v>547</v>
      </c>
      <c r="B110">
        <v>19740</v>
      </c>
      <c r="C110" t="s">
        <v>43</v>
      </c>
      <c r="D110">
        <v>2013</v>
      </c>
      <c r="E110">
        <v>2697476</v>
      </c>
      <c r="F110" s="1">
        <v>41122</v>
      </c>
      <c r="G110">
        <v>2012</v>
      </c>
      <c r="H110">
        <v>2013</v>
      </c>
      <c r="I110">
        <v>1</v>
      </c>
      <c r="J110">
        <v>19</v>
      </c>
      <c r="K110">
        <v>3.5</v>
      </c>
      <c r="L110">
        <v>2697476</v>
      </c>
      <c r="M110">
        <v>95436888</v>
      </c>
      <c r="N110">
        <v>2.8264501000000001E-2</v>
      </c>
      <c r="O110">
        <v>1.4115654639999999</v>
      </c>
      <c r="P110">
        <f>SUMIFS($E$2:$E$642,$J$2:$J$642,J110,$D$2:$D$642,D110)</f>
        <v>2697476</v>
      </c>
      <c r="Q110">
        <f>SUMIF($D$2:$D$642,D110,$E$2:$E$642)</f>
        <v>95436888</v>
      </c>
      <c r="R110">
        <f t="shared" si="1"/>
        <v>1</v>
      </c>
      <c r="S110">
        <f>O110*R114/R110</f>
        <v>1.4115654639999999</v>
      </c>
    </row>
    <row r="111" spans="1:19" hidden="1" x14ac:dyDescent="0.2">
      <c r="A111">
        <v>548</v>
      </c>
      <c r="B111">
        <v>19740</v>
      </c>
      <c r="C111" t="s">
        <v>43</v>
      </c>
      <c r="D111">
        <v>2014</v>
      </c>
      <c r="E111">
        <v>2754258</v>
      </c>
      <c r="F111" s="1">
        <v>41122</v>
      </c>
      <c r="G111">
        <v>2012</v>
      </c>
      <c r="H111">
        <v>2013</v>
      </c>
      <c r="I111">
        <v>1</v>
      </c>
      <c r="J111">
        <v>19</v>
      </c>
      <c r="K111">
        <v>3.5</v>
      </c>
      <c r="L111">
        <v>2754258</v>
      </c>
      <c r="M111">
        <v>119360751</v>
      </c>
      <c r="N111">
        <v>2.3075072999999901E-2</v>
      </c>
      <c r="O111">
        <v>1.729017016</v>
      </c>
      <c r="P111">
        <f>SUMIFS($E$2:$E$642,$J$2:$J$642,J111,$D$2:$D$642,D111)</f>
        <v>2754258</v>
      </c>
      <c r="Q111">
        <f>SUMIF($D$2:$D$642,D111,$E$2:$E$642)</f>
        <v>119360751</v>
      </c>
      <c r="R111">
        <f t="shared" si="1"/>
        <v>1</v>
      </c>
      <c r="S111">
        <f>O111*R114/R111</f>
        <v>1.729017016</v>
      </c>
    </row>
    <row r="112" spans="1:19" hidden="1" x14ac:dyDescent="0.2">
      <c r="A112">
        <v>549</v>
      </c>
      <c r="B112">
        <v>19740</v>
      </c>
      <c r="C112" t="s">
        <v>43</v>
      </c>
      <c r="D112">
        <v>2015</v>
      </c>
      <c r="E112">
        <v>2814330</v>
      </c>
      <c r="F112" s="1">
        <v>41122</v>
      </c>
      <c r="G112">
        <v>2012</v>
      </c>
      <c r="H112">
        <v>2013</v>
      </c>
      <c r="I112">
        <v>1</v>
      </c>
      <c r="J112">
        <v>19</v>
      </c>
      <c r="K112">
        <v>3.5</v>
      </c>
      <c r="L112">
        <v>2814330</v>
      </c>
      <c r="M112">
        <v>213074972</v>
      </c>
      <c r="N112">
        <v>1.3208167999999999E-2</v>
      </c>
      <c r="O112">
        <v>3.0206455289999998</v>
      </c>
      <c r="P112">
        <f>SUMIFS($E$2:$E$642,$J$2:$J$642,J112,$D$2:$D$642,D112)</f>
        <v>2814330</v>
      </c>
      <c r="Q112">
        <f>SUMIF($D$2:$D$642,D112,$E$2:$E$642)</f>
        <v>213957148</v>
      </c>
      <c r="R112">
        <f t="shared" si="1"/>
        <v>1</v>
      </c>
      <c r="S112">
        <f>O112*R114/R112</f>
        <v>3.0206455289999998</v>
      </c>
    </row>
    <row r="113" spans="1:19" hidden="1" x14ac:dyDescent="0.2">
      <c r="A113">
        <v>550</v>
      </c>
      <c r="B113">
        <v>19740</v>
      </c>
      <c r="C113" t="s">
        <v>43</v>
      </c>
      <c r="D113">
        <v>2016</v>
      </c>
      <c r="E113">
        <v>2853077</v>
      </c>
      <c r="F113" s="1">
        <v>41122</v>
      </c>
      <c r="G113">
        <v>2012</v>
      </c>
      <c r="H113">
        <v>2013</v>
      </c>
      <c r="I113">
        <v>1</v>
      </c>
      <c r="J113">
        <v>19</v>
      </c>
      <c r="K113">
        <v>3.5</v>
      </c>
      <c r="L113">
        <v>2853077</v>
      </c>
      <c r="M113">
        <v>240308609</v>
      </c>
      <c r="N113">
        <v>1.18725539999999E-2</v>
      </c>
      <c r="O113">
        <v>3.3604557499999999</v>
      </c>
      <c r="P113">
        <f>SUMIFS($E$2:$E$642,$J$2:$J$642,J113,$D$2:$D$642,D113)</f>
        <v>2853077</v>
      </c>
      <c r="Q113">
        <f>SUMIF($D$2:$D$642,D113,$E$2:$E$642)</f>
        <v>241970662</v>
      </c>
      <c r="R113">
        <f t="shared" si="1"/>
        <v>1</v>
      </c>
      <c r="S113">
        <f>O113*R114/R113</f>
        <v>3.3604557499999999</v>
      </c>
    </row>
    <row r="114" spans="1:19" hidden="1" x14ac:dyDescent="0.2">
      <c r="A114">
        <v>551</v>
      </c>
      <c r="B114">
        <v>19740</v>
      </c>
      <c r="C114" t="s">
        <v>43</v>
      </c>
      <c r="D114">
        <v>2017</v>
      </c>
      <c r="E114">
        <v>2888227</v>
      </c>
      <c r="F114" s="1">
        <v>41122</v>
      </c>
      <c r="G114">
        <v>2012</v>
      </c>
      <c r="H114">
        <v>2013</v>
      </c>
      <c r="I114">
        <v>1</v>
      </c>
      <c r="J114">
        <v>19</v>
      </c>
      <c r="K114">
        <v>3.5</v>
      </c>
      <c r="L114">
        <v>2888227</v>
      </c>
      <c r="M114">
        <v>253371069</v>
      </c>
      <c r="N114">
        <v>1.1399197999999999E-2</v>
      </c>
      <c r="O114">
        <v>3.5</v>
      </c>
      <c r="P114">
        <f>SUMIFS($E$2:$E$642,$J$2:$J$642,J114,$D$2:$D$642,D114)</f>
        <v>2888227</v>
      </c>
      <c r="Q114">
        <f>SUMIF($D$2:$D$642,D114,$E$2:$E$642)</f>
        <v>256050932</v>
      </c>
      <c r="R114">
        <f t="shared" si="1"/>
        <v>1</v>
      </c>
      <c r="S114">
        <f>O114*R114/R114</f>
        <v>3.5</v>
      </c>
    </row>
    <row r="115" spans="1:19" hidden="1" x14ac:dyDescent="0.2">
      <c r="A115">
        <v>637</v>
      </c>
      <c r="D115">
        <v>2018</v>
      </c>
      <c r="J115">
        <v>19</v>
      </c>
      <c r="L115">
        <v>2945569.9</v>
      </c>
      <c r="M115">
        <v>206729130</v>
      </c>
      <c r="N115">
        <v>1.4248451000000001E-2</v>
      </c>
      <c r="O115">
        <v>4.374832209</v>
      </c>
      <c r="P115">
        <f>SUMIFS($E$2:$E$642,$J$2:$J$642,J115,$D$2:$D$642,D115)</f>
        <v>0</v>
      </c>
      <c r="Q115">
        <f>SUMIF($D$2:$D$642,D115,$E$2:$E$642)</f>
        <v>0</v>
      </c>
      <c r="R115" t="e">
        <f t="shared" si="1"/>
        <v>#DIV/0!</v>
      </c>
    </row>
    <row r="116" spans="1:19" hidden="1" x14ac:dyDescent="0.2">
      <c r="A116">
        <v>552</v>
      </c>
      <c r="B116">
        <v>26420</v>
      </c>
      <c r="C116" t="s">
        <v>44</v>
      </c>
      <c r="D116">
        <v>2015</v>
      </c>
      <c r="E116">
        <v>6656946</v>
      </c>
      <c r="F116" s="1">
        <v>41671</v>
      </c>
      <c r="G116">
        <v>2014</v>
      </c>
      <c r="H116">
        <v>2015</v>
      </c>
      <c r="I116">
        <v>1</v>
      </c>
      <c r="J116">
        <v>20</v>
      </c>
      <c r="K116">
        <v>2.9</v>
      </c>
      <c r="L116">
        <v>6656946</v>
      </c>
      <c r="M116">
        <v>213074972</v>
      </c>
      <c r="N116">
        <v>3.1242270999999999E-2</v>
      </c>
      <c r="O116">
        <v>2.5250533310000001</v>
      </c>
      <c r="P116">
        <f>SUMIFS($E$2:$E$642,$J$2:$J$642,J116,$D$2:$D$642,D116)</f>
        <v>6656946</v>
      </c>
      <c r="Q116">
        <f>SUMIF($D$2:$D$642,D116,$E$2:$E$642)</f>
        <v>213957148</v>
      </c>
      <c r="R116">
        <f t="shared" si="1"/>
        <v>1</v>
      </c>
      <c r="S116">
        <f>O116*R118/R116</f>
        <v>2.5250533310000001</v>
      </c>
    </row>
    <row r="117" spans="1:19" hidden="1" x14ac:dyDescent="0.2">
      <c r="A117">
        <v>553</v>
      </c>
      <c r="B117">
        <v>26420</v>
      </c>
      <c r="C117" t="s">
        <v>44</v>
      </c>
      <c r="D117">
        <v>2016</v>
      </c>
      <c r="E117">
        <v>6772470</v>
      </c>
      <c r="F117" s="1">
        <v>41671</v>
      </c>
      <c r="G117">
        <v>2014</v>
      </c>
      <c r="H117">
        <v>2015</v>
      </c>
      <c r="I117">
        <v>1</v>
      </c>
      <c r="J117">
        <v>20</v>
      </c>
      <c r="K117">
        <v>2.9</v>
      </c>
      <c r="L117">
        <v>6772470</v>
      </c>
      <c r="M117">
        <v>240308609</v>
      </c>
      <c r="N117">
        <v>2.8182386E-2</v>
      </c>
      <c r="O117">
        <v>2.7992094060000001</v>
      </c>
      <c r="P117">
        <f>SUMIFS($E$2:$E$642,$J$2:$J$642,J117,$D$2:$D$642,D117)</f>
        <v>6772470</v>
      </c>
      <c r="Q117">
        <f>SUMIF($D$2:$D$642,D117,$E$2:$E$642)</f>
        <v>241970662</v>
      </c>
      <c r="R117">
        <f t="shared" si="1"/>
        <v>1</v>
      </c>
      <c r="S117">
        <f>O117*R118/R117</f>
        <v>2.7992094060000001</v>
      </c>
    </row>
    <row r="118" spans="1:19" hidden="1" x14ac:dyDescent="0.2">
      <c r="A118">
        <v>554</v>
      </c>
      <c r="B118">
        <v>26420</v>
      </c>
      <c r="C118" t="s">
        <v>44</v>
      </c>
      <c r="D118">
        <v>2017</v>
      </c>
      <c r="E118">
        <v>6892427</v>
      </c>
      <c r="F118" s="1">
        <v>41671</v>
      </c>
      <c r="G118">
        <v>2014</v>
      </c>
      <c r="H118">
        <v>2015</v>
      </c>
      <c r="I118">
        <v>1</v>
      </c>
      <c r="J118">
        <v>20</v>
      </c>
      <c r="K118">
        <v>2.9</v>
      </c>
      <c r="L118">
        <v>6892427</v>
      </c>
      <c r="M118">
        <v>253371069</v>
      </c>
      <c r="N118">
        <v>2.7202897E-2</v>
      </c>
      <c r="O118">
        <v>2.9</v>
      </c>
      <c r="P118">
        <f>SUMIFS($E$2:$E$642,$J$2:$J$642,J118,$D$2:$D$642,D118)</f>
        <v>6892427</v>
      </c>
      <c r="Q118">
        <f>SUMIF($D$2:$D$642,D118,$E$2:$E$642)</f>
        <v>256050932</v>
      </c>
      <c r="R118">
        <f t="shared" si="1"/>
        <v>1</v>
      </c>
      <c r="S118">
        <f>O118*R118/R118</f>
        <v>2.9</v>
      </c>
    </row>
    <row r="119" spans="1:19" hidden="1" x14ac:dyDescent="0.2">
      <c r="A119">
        <v>638</v>
      </c>
      <c r="D119">
        <v>2018</v>
      </c>
      <c r="J119">
        <v>20</v>
      </c>
      <c r="L119">
        <v>7009428.6670000004</v>
      </c>
      <c r="M119">
        <v>206729130</v>
      </c>
      <c r="N119">
        <v>3.3906341999999999E-2</v>
      </c>
      <c r="O119">
        <v>3.614629512</v>
      </c>
      <c r="P119">
        <f>SUMIFS($E$2:$E$642,$J$2:$J$642,J119,$D$2:$D$642,D119)</f>
        <v>0</v>
      </c>
      <c r="Q119">
        <f>SUMIF($D$2:$D$642,D119,$E$2:$E$642)</f>
        <v>0</v>
      </c>
      <c r="R119" t="e">
        <f t="shared" si="1"/>
        <v>#DIV/0!</v>
      </c>
    </row>
    <row r="120" spans="1:19" hidden="1" x14ac:dyDescent="0.2">
      <c r="A120">
        <v>260</v>
      </c>
      <c r="B120">
        <v>10420</v>
      </c>
      <c r="C120" t="s">
        <v>45</v>
      </c>
      <c r="D120">
        <v>2015</v>
      </c>
      <c r="E120">
        <v>704243</v>
      </c>
      <c r="F120" s="1">
        <v>41974</v>
      </c>
      <c r="G120">
        <v>2014</v>
      </c>
      <c r="H120">
        <v>2015</v>
      </c>
      <c r="I120">
        <v>1</v>
      </c>
      <c r="J120">
        <v>21</v>
      </c>
      <c r="K120">
        <v>4.4000000000000004</v>
      </c>
      <c r="L120">
        <v>72929208</v>
      </c>
      <c r="M120">
        <v>213074972</v>
      </c>
      <c r="N120">
        <v>0.34227017500000001</v>
      </c>
      <c r="O120">
        <v>4.2263376780000002</v>
      </c>
      <c r="P120">
        <f>SUMIFS($E$2:$E$642,$J$2:$J$642,J120,$D$2:$D$642,D120)</f>
        <v>72929208</v>
      </c>
      <c r="Q120">
        <f>SUMIF($D$2:$D$642,D120,$E$2:$E$642)</f>
        <v>213957148</v>
      </c>
      <c r="R120">
        <f t="shared" si="1"/>
        <v>9.6565288354701455E-3</v>
      </c>
      <c r="S120">
        <f>O120*R122/R120</f>
        <v>3.6963470665970966</v>
      </c>
    </row>
    <row r="121" spans="1:19" hidden="1" x14ac:dyDescent="0.2">
      <c r="A121">
        <v>314</v>
      </c>
      <c r="B121">
        <v>10420</v>
      </c>
      <c r="C121" t="s">
        <v>45</v>
      </c>
      <c r="D121">
        <v>2016</v>
      </c>
      <c r="E121">
        <v>702221</v>
      </c>
      <c r="F121" s="1">
        <v>41974</v>
      </c>
      <c r="G121">
        <v>2014</v>
      </c>
      <c r="H121">
        <v>2015</v>
      </c>
      <c r="I121">
        <v>1</v>
      </c>
      <c r="J121">
        <v>21</v>
      </c>
      <c r="K121">
        <v>4.4000000000000004</v>
      </c>
      <c r="L121">
        <v>81851382</v>
      </c>
      <c r="M121">
        <v>240308609</v>
      </c>
      <c r="N121">
        <v>0.34060944500000001</v>
      </c>
      <c r="O121">
        <v>4.2469442869999998</v>
      </c>
      <c r="P121">
        <f>SUMIFS($E$2:$E$642,$J$2:$J$642,J121,$D$2:$D$642,D121)</f>
        <v>81851382</v>
      </c>
      <c r="Q121">
        <f>SUMIF($D$2:$D$642,D121,$E$2:$E$642)</f>
        <v>241970662</v>
      </c>
      <c r="R121">
        <f t="shared" si="1"/>
        <v>8.5792198352863478E-3</v>
      </c>
      <c r="S121">
        <f>O121*R122/R121</f>
        <v>4.1807900406079872</v>
      </c>
    </row>
    <row r="122" spans="1:19" hidden="1" x14ac:dyDescent="0.2">
      <c r="A122">
        <v>380</v>
      </c>
      <c r="B122">
        <v>10420</v>
      </c>
      <c r="C122" t="s">
        <v>45</v>
      </c>
      <c r="D122">
        <v>2017</v>
      </c>
      <c r="E122">
        <v>703505</v>
      </c>
      <c r="F122" s="1">
        <v>41974</v>
      </c>
      <c r="G122">
        <v>2014</v>
      </c>
      <c r="H122">
        <v>2015</v>
      </c>
      <c r="I122">
        <v>1</v>
      </c>
      <c r="J122">
        <v>21</v>
      </c>
      <c r="K122">
        <v>4.4000000000000004</v>
      </c>
      <c r="L122">
        <v>83298580</v>
      </c>
      <c r="M122">
        <v>253371069</v>
      </c>
      <c r="N122">
        <v>0.328761213</v>
      </c>
      <c r="O122">
        <v>4.4000000000000004</v>
      </c>
      <c r="P122">
        <f>SUMIFS($E$2:$E$642,$J$2:$J$642,J122,$D$2:$D$642,D122)</f>
        <v>83298580</v>
      </c>
      <c r="Q122">
        <f>SUMIF($D$2:$D$642,D122,$E$2:$E$642)</f>
        <v>256050932</v>
      </c>
      <c r="R122">
        <f t="shared" si="1"/>
        <v>8.4455821455779925E-3</v>
      </c>
      <c r="S122">
        <f>O122*R122/R122</f>
        <v>4.4000000000000004</v>
      </c>
    </row>
    <row r="123" spans="1:19" hidden="1" x14ac:dyDescent="0.2">
      <c r="A123">
        <v>261</v>
      </c>
      <c r="B123">
        <v>10740</v>
      </c>
      <c r="C123" t="s">
        <v>46</v>
      </c>
      <c r="D123">
        <v>2015</v>
      </c>
      <c r="E123">
        <v>906209</v>
      </c>
      <c r="F123" s="1">
        <v>41760</v>
      </c>
      <c r="G123">
        <v>2014</v>
      </c>
      <c r="H123">
        <v>2015</v>
      </c>
      <c r="I123">
        <v>1</v>
      </c>
      <c r="J123">
        <v>21</v>
      </c>
      <c r="K123">
        <v>4.4000000000000004</v>
      </c>
      <c r="L123">
        <v>72929208</v>
      </c>
      <c r="M123">
        <v>213074972</v>
      </c>
      <c r="N123">
        <v>0.34227017500000001</v>
      </c>
      <c r="O123">
        <v>4.2263376780000002</v>
      </c>
      <c r="P123">
        <f>SUMIFS($E$2:$E$642,$J$2:$J$642,J123,$D$2:$D$642,D123)</f>
        <v>72929208</v>
      </c>
      <c r="Q123">
        <f>SUMIF($D$2:$D$642,D123,$E$2:$E$642)</f>
        <v>213957148</v>
      </c>
      <c r="R123">
        <f t="shared" si="1"/>
        <v>1.2425871949685783E-2</v>
      </c>
      <c r="S123">
        <f>O123*R125/R123</f>
        <v>3.7284150092261603</v>
      </c>
    </row>
    <row r="124" spans="1:19" hidden="1" x14ac:dyDescent="0.2">
      <c r="A124">
        <v>315</v>
      </c>
      <c r="B124">
        <v>10740</v>
      </c>
      <c r="C124" t="s">
        <v>46</v>
      </c>
      <c r="D124">
        <v>2016</v>
      </c>
      <c r="E124">
        <v>913924</v>
      </c>
      <c r="F124" s="1">
        <v>41760</v>
      </c>
      <c r="G124">
        <v>2014</v>
      </c>
      <c r="H124">
        <v>2015</v>
      </c>
      <c r="I124">
        <v>1</v>
      </c>
      <c r="J124">
        <v>21</v>
      </c>
      <c r="K124">
        <v>4.4000000000000004</v>
      </c>
      <c r="L124">
        <v>81851382</v>
      </c>
      <c r="M124">
        <v>240308609</v>
      </c>
      <c r="N124">
        <v>0.34060944500000001</v>
      </c>
      <c r="O124">
        <v>4.2469442869999998</v>
      </c>
      <c r="P124">
        <f>SUMIFS($E$2:$E$642,$J$2:$J$642,J124,$D$2:$D$642,D124)</f>
        <v>81851382</v>
      </c>
      <c r="Q124">
        <f>SUMIF($D$2:$D$642,D124,$E$2:$E$642)</f>
        <v>241970662</v>
      </c>
      <c r="R124">
        <f t="shared" si="1"/>
        <v>1.1165651424187316E-2</v>
      </c>
      <c r="S124">
        <f>O124*R125/R124</f>
        <v>4.1694562964991793</v>
      </c>
    </row>
    <row r="125" spans="1:19" hidden="1" x14ac:dyDescent="0.2">
      <c r="A125">
        <v>381</v>
      </c>
      <c r="B125">
        <v>10740</v>
      </c>
      <c r="C125" t="s">
        <v>46</v>
      </c>
      <c r="D125">
        <v>2017</v>
      </c>
      <c r="E125">
        <v>913113</v>
      </c>
      <c r="F125" s="1">
        <v>41760</v>
      </c>
      <c r="G125">
        <v>2014</v>
      </c>
      <c r="H125">
        <v>2015</v>
      </c>
      <c r="I125">
        <v>1</v>
      </c>
      <c r="J125">
        <v>21</v>
      </c>
      <c r="K125">
        <v>4.4000000000000004</v>
      </c>
      <c r="L125">
        <v>83298580</v>
      </c>
      <c r="M125">
        <v>253371069</v>
      </c>
      <c r="N125">
        <v>0.328761213</v>
      </c>
      <c r="O125">
        <v>4.4000000000000004</v>
      </c>
      <c r="P125">
        <f>SUMIFS($E$2:$E$642,$J$2:$J$642,J125,$D$2:$D$642,D125)</f>
        <v>83298580</v>
      </c>
      <c r="Q125">
        <f>SUMIF($D$2:$D$642,D125,$E$2:$E$642)</f>
        <v>256050932</v>
      </c>
      <c r="R125">
        <f t="shared" si="1"/>
        <v>1.096192756227057E-2</v>
      </c>
      <c r="S125">
        <f>O125*R125/R125</f>
        <v>4.4000000000000004</v>
      </c>
    </row>
    <row r="126" spans="1:19" hidden="1" x14ac:dyDescent="0.2">
      <c r="A126">
        <v>316</v>
      </c>
      <c r="B126">
        <v>10900</v>
      </c>
      <c r="C126" t="s">
        <v>47</v>
      </c>
      <c r="D126">
        <v>2016</v>
      </c>
      <c r="E126">
        <v>835652</v>
      </c>
      <c r="F126" s="1">
        <v>42036</v>
      </c>
      <c r="G126">
        <v>2015</v>
      </c>
      <c r="H126">
        <v>2016</v>
      </c>
      <c r="I126">
        <v>1</v>
      </c>
      <c r="J126">
        <v>21</v>
      </c>
      <c r="K126">
        <v>4.4000000000000004</v>
      </c>
      <c r="L126">
        <v>81851382</v>
      </c>
      <c r="M126">
        <v>240308609</v>
      </c>
      <c r="N126">
        <v>0.34060944500000001</v>
      </c>
      <c r="O126">
        <v>4.2469442869999998</v>
      </c>
      <c r="P126">
        <f>SUMIFS($E$2:$E$642,$J$2:$J$642,J126,$D$2:$D$642,D126)</f>
        <v>81851382</v>
      </c>
      <c r="Q126">
        <f>SUMIF($D$2:$D$642,D126,$E$2:$E$642)</f>
        <v>241970662</v>
      </c>
      <c r="R126">
        <f t="shared" si="1"/>
        <v>1.0209381681545707E-2</v>
      </c>
      <c r="S126">
        <f>O126*R127/R126</f>
        <v>4.1976195888381751</v>
      </c>
    </row>
    <row r="127" spans="1:19" hidden="1" x14ac:dyDescent="0.2">
      <c r="A127">
        <v>382</v>
      </c>
      <c r="B127">
        <v>10900</v>
      </c>
      <c r="C127" t="s">
        <v>47</v>
      </c>
      <c r="D127">
        <v>2017</v>
      </c>
      <c r="E127">
        <v>840550</v>
      </c>
      <c r="F127" s="1">
        <v>42036</v>
      </c>
      <c r="G127">
        <v>2015</v>
      </c>
      <c r="H127">
        <v>2016</v>
      </c>
      <c r="I127">
        <v>1</v>
      </c>
      <c r="J127">
        <v>21</v>
      </c>
      <c r="K127">
        <v>4.4000000000000004</v>
      </c>
      <c r="L127">
        <v>83298580</v>
      </c>
      <c r="M127">
        <v>253371069</v>
      </c>
      <c r="N127">
        <v>0.328761213</v>
      </c>
      <c r="O127">
        <v>4.4000000000000004</v>
      </c>
      <c r="P127">
        <f>SUMIFS($E$2:$E$642,$J$2:$J$642,J127,$D$2:$D$642,D127)</f>
        <v>83298580</v>
      </c>
      <c r="Q127">
        <f>SUMIF($D$2:$D$642,D127,$E$2:$E$642)</f>
        <v>256050932</v>
      </c>
      <c r="R127">
        <f t="shared" si="1"/>
        <v>1.0090808270681205E-2</v>
      </c>
      <c r="S127">
        <f>O127*R127/R127</f>
        <v>4.4000000000000004</v>
      </c>
    </row>
    <row r="128" spans="1:19" hidden="1" x14ac:dyDescent="0.2">
      <c r="A128">
        <v>262</v>
      </c>
      <c r="B128">
        <v>11460</v>
      </c>
      <c r="C128" t="s">
        <v>48</v>
      </c>
      <c r="D128">
        <v>2015</v>
      </c>
      <c r="E128">
        <v>358880</v>
      </c>
      <c r="F128" s="1">
        <v>41730</v>
      </c>
      <c r="G128">
        <v>2014</v>
      </c>
      <c r="H128">
        <v>2015</v>
      </c>
      <c r="I128">
        <v>1</v>
      </c>
      <c r="J128">
        <v>21</v>
      </c>
      <c r="K128">
        <v>4.4000000000000004</v>
      </c>
      <c r="L128">
        <v>72929208</v>
      </c>
      <c r="M128">
        <v>213074972</v>
      </c>
      <c r="N128">
        <v>0.34227017500000001</v>
      </c>
      <c r="O128">
        <v>4.2263376780000002</v>
      </c>
      <c r="P128">
        <f>SUMIFS($E$2:$E$642,$J$2:$J$642,J128,$D$2:$D$642,D128)</f>
        <v>72929208</v>
      </c>
      <c r="Q128">
        <f>SUMIF($D$2:$D$642,D128,$E$2:$E$642)</f>
        <v>213957148</v>
      </c>
      <c r="R128">
        <f t="shared" si="1"/>
        <v>4.9209364785642541E-3</v>
      </c>
      <c r="S128">
        <f>O128*R130/R128</f>
        <v>3.7904104155317415</v>
      </c>
    </row>
    <row r="129" spans="1:19" hidden="1" x14ac:dyDescent="0.2">
      <c r="A129">
        <v>317</v>
      </c>
      <c r="B129">
        <v>11460</v>
      </c>
      <c r="C129" t="s">
        <v>48</v>
      </c>
      <c r="D129">
        <v>2016</v>
      </c>
      <c r="E129">
        <v>364709</v>
      </c>
      <c r="F129" s="1">
        <v>41730</v>
      </c>
      <c r="G129">
        <v>2014</v>
      </c>
      <c r="H129">
        <v>2015</v>
      </c>
      <c r="I129">
        <v>1</v>
      </c>
      <c r="J129">
        <v>21</v>
      </c>
      <c r="K129">
        <v>4.4000000000000004</v>
      </c>
      <c r="L129">
        <v>81851382</v>
      </c>
      <c r="M129">
        <v>240308609</v>
      </c>
      <c r="N129">
        <v>0.34060944500000001</v>
      </c>
      <c r="O129">
        <v>4.2469442869999998</v>
      </c>
      <c r="P129">
        <f>SUMIFS($E$2:$E$642,$J$2:$J$642,J129,$D$2:$D$642,D129)</f>
        <v>81851382</v>
      </c>
      <c r="Q129">
        <f>SUMIF($D$2:$D$642,D129,$E$2:$E$642)</f>
        <v>241970662</v>
      </c>
      <c r="R129">
        <f t="shared" si="1"/>
        <v>4.455746391673631E-3</v>
      </c>
      <c r="S129">
        <f>O129*R130/R129</f>
        <v>4.2065485134415157</v>
      </c>
    </row>
    <row r="130" spans="1:19" hidden="1" x14ac:dyDescent="0.2">
      <c r="A130">
        <v>383</v>
      </c>
      <c r="B130">
        <v>11460</v>
      </c>
      <c r="C130" t="s">
        <v>48</v>
      </c>
      <c r="D130">
        <v>2017</v>
      </c>
      <c r="E130">
        <v>367627</v>
      </c>
      <c r="F130" s="1">
        <v>41730</v>
      </c>
      <c r="G130">
        <v>2014</v>
      </c>
      <c r="H130">
        <v>2015</v>
      </c>
      <c r="I130">
        <v>1</v>
      </c>
      <c r="J130">
        <v>21</v>
      </c>
      <c r="K130">
        <v>4.4000000000000004</v>
      </c>
      <c r="L130">
        <v>83298580</v>
      </c>
      <c r="M130">
        <v>253371069</v>
      </c>
      <c r="N130">
        <v>0.328761213</v>
      </c>
      <c r="O130">
        <v>4.4000000000000004</v>
      </c>
      <c r="P130">
        <f>SUMIFS($E$2:$E$642,$J$2:$J$642,J130,$D$2:$D$642,D130)</f>
        <v>83298580</v>
      </c>
      <c r="Q130">
        <f>SUMIF($D$2:$D$642,D130,$E$2:$E$642)</f>
        <v>256050932</v>
      </c>
      <c r="R130">
        <f t="shared" si="1"/>
        <v>4.4133645495517447E-3</v>
      </c>
      <c r="S130">
        <f>O130*R130/R130</f>
        <v>4.4000000000000004</v>
      </c>
    </row>
    <row r="131" spans="1:19" hidden="1" x14ac:dyDescent="0.2">
      <c r="A131">
        <v>263</v>
      </c>
      <c r="B131">
        <v>12100</v>
      </c>
      <c r="C131" t="s">
        <v>49</v>
      </c>
      <c r="D131">
        <v>2015</v>
      </c>
      <c r="E131">
        <v>274219</v>
      </c>
      <c r="F131" s="1">
        <v>41760</v>
      </c>
      <c r="G131">
        <v>2014</v>
      </c>
      <c r="H131">
        <v>2015</v>
      </c>
      <c r="I131">
        <v>1</v>
      </c>
      <c r="J131">
        <v>21</v>
      </c>
      <c r="K131">
        <v>4.4000000000000004</v>
      </c>
      <c r="L131">
        <v>72929208</v>
      </c>
      <c r="M131">
        <v>213074972</v>
      </c>
      <c r="N131">
        <v>0.34227017500000001</v>
      </c>
      <c r="O131">
        <v>4.2263376780000002</v>
      </c>
      <c r="P131">
        <f>SUMIFS($E$2:$E$642,$J$2:$J$642,J131,$D$2:$D$642,D131)</f>
        <v>72929208</v>
      </c>
      <c r="Q131">
        <f>SUMIF($D$2:$D$642,D131,$E$2:$E$642)</f>
        <v>213957148</v>
      </c>
      <c r="R131">
        <f t="shared" ref="R131:R194" si="2">E131/P131</f>
        <v>3.7600709992627371E-3</v>
      </c>
      <c r="S131">
        <f>O131*R133/R131</f>
        <v>3.6421883200262579</v>
      </c>
    </row>
    <row r="132" spans="1:19" hidden="1" x14ac:dyDescent="0.2">
      <c r="A132">
        <v>318</v>
      </c>
      <c r="B132">
        <v>12100</v>
      </c>
      <c r="C132" t="s">
        <v>49</v>
      </c>
      <c r="D132">
        <v>2016</v>
      </c>
      <c r="E132">
        <v>270991</v>
      </c>
      <c r="F132" s="1">
        <v>41760</v>
      </c>
      <c r="G132">
        <v>2014</v>
      </c>
      <c r="H132">
        <v>2015</v>
      </c>
      <c r="I132">
        <v>1</v>
      </c>
      <c r="J132">
        <v>21</v>
      </c>
      <c r="K132">
        <v>4.4000000000000004</v>
      </c>
      <c r="L132">
        <v>81851382</v>
      </c>
      <c r="M132">
        <v>240308609</v>
      </c>
      <c r="N132">
        <v>0.34060944500000001</v>
      </c>
      <c r="O132">
        <v>4.2469442869999998</v>
      </c>
      <c r="P132">
        <f>SUMIFS($E$2:$E$642,$J$2:$J$642,J132,$D$2:$D$642,D132)</f>
        <v>81851382</v>
      </c>
      <c r="Q132">
        <f>SUMIF($D$2:$D$642,D132,$E$2:$E$642)</f>
        <v>241970662</v>
      </c>
      <c r="R132">
        <f t="shared" si="2"/>
        <v>3.3107687784672958E-3</v>
      </c>
      <c r="S132">
        <f>O132*R133/R132</f>
        <v>4.1566356879856698</v>
      </c>
    </row>
    <row r="133" spans="1:19" hidden="1" x14ac:dyDescent="0.2">
      <c r="A133">
        <v>384</v>
      </c>
      <c r="B133">
        <v>12100</v>
      </c>
      <c r="C133" t="s">
        <v>49</v>
      </c>
      <c r="D133">
        <v>2017</v>
      </c>
      <c r="E133">
        <v>269918</v>
      </c>
      <c r="F133" s="1">
        <v>41760</v>
      </c>
      <c r="G133">
        <v>2014</v>
      </c>
      <c r="H133">
        <v>2015</v>
      </c>
      <c r="I133">
        <v>1</v>
      </c>
      <c r="J133">
        <v>21</v>
      </c>
      <c r="K133">
        <v>4.4000000000000004</v>
      </c>
      <c r="L133">
        <v>83298580</v>
      </c>
      <c r="M133">
        <v>253371069</v>
      </c>
      <c r="N133">
        <v>0.328761213</v>
      </c>
      <c r="O133">
        <v>4.4000000000000004</v>
      </c>
      <c r="P133">
        <f>SUMIFS($E$2:$E$642,$J$2:$J$642,J133,$D$2:$D$642,D133)</f>
        <v>83298580</v>
      </c>
      <c r="Q133">
        <f>SUMIF($D$2:$D$642,D133,$E$2:$E$642)</f>
        <v>256050932</v>
      </c>
      <c r="R133">
        <f t="shared" si="2"/>
        <v>3.240367362804984E-3</v>
      </c>
      <c r="S133">
        <f>O133*R133/R133</f>
        <v>4.4000000000000004</v>
      </c>
    </row>
    <row r="134" spans="1:19" hidden="1" x14ac:dyDescent="0.2">
      <c r="A134">
        <v>264</v>
      </c>
      <c r="B134">
        <v>12420</v>
      </c>
      <c r="C134" t="s">
        <v>50</v>
      </c>
      <c r="D134">
        <v>2015</v>
      </c>
      <c r="E134">
        <v>2000860</v>
      </c>
      <c r="F134" s="1">
        <v>41791</v>
      </c>
      <c r="G134">
        <v>2014</v>
      </c>
      <c r="H134">
        <v>2015</v>
      </c>
      <c r="I134">
        <v>1</v>
      </c>
      <c r="J134">
        <v>21</v>
      </c>
      <c r="K134">
        <v>4.4000000000000004</v>
      </c>
      <c r="L134">
        <v>72929208</v>
      </c>
      <c r="M134">
        <v>213074972</v>
      </c>
      <c r="N134">
        <v>0.34227017500000001</v>
      </c>
      <c r="O134">
        <v>4.2263376780000002</v>
      </c>
      <c r="P134">
        <f>SUMIFS($E$2:$E$642,$J$2:$J$642,J134,$D$2:$D$642,D134)</f>
        <v>72929208</v>
      </c>
      <c r="Q134">
        <f>SUMIF($D$2:$D$642,D134,$E$2:$E$642)</f>
        <v>213957148</v>
      </c>
      <c r="R134">
        <f t="shared" si="2"/>
        <v>2.7435646908437562E-2</v>
      </c>
      <c r="S134">
        <f>O134*R136/R134</f>
        <v>3.9128350984285944</v>
      </c>
    </row>
    <row r="135" spans="1:19" hidden="1" x14ac:dyDescent="0.2">
      <c r="A135">
        <v>319</v>
      </c>
      <c r="B135">
        <v>12420</v>
      </c>
      <c r="C135" t="s">
        <v>50</v>
      </c>
      <c r="D135">
        <v>2016</v>
      </c>
      <c r="E135">
        <v>2056405</v>
      </c>
      <c r="F135" s="1">
        <v>41791</v>
      </c>
      <c r="G135">
        <v>2014</v>
      </c>
      <c r="H135">
        <v>2015</v>
      </c>
      <c r="I135">
        <v>1</v>
      </c>
      <c r="J135">
        <v>21</v>
      </c>
      <c r="K135">
        <v>4.4000000000000004</v>
      </c>
      <c r="L135">
        <v>81851382</v>
      </c>
      <c r="M135">
        <v>240308609</v>
      </c>
      <c r="N135">
        <v>0.34060944500000001</v>
      </c>
      <c r="O135">
        <v>4.2469442869999998</v>
      </c>
      <c r="P135">
        <f>SUMIFS($E$2:$E$642,$J$2:$J$642,J135,$D$2:$D$642,D135)</f>
        <v>81851382</v>
      </c>
      <c r="Q135">
        <f>SUMIF($D$2:$D$642,D135,$E$2:$E$642)</f>
        <v>241970662</v>
      </c>
      <c r="R135">
        <f t="shared" si="2"/>
        <v>2.5123644216538701E-2</v>
      </c>
      <c r="S135">
        <f>O135*R136/R135</f>
        <v>4.2937473467039444</v>
      </c>
    </row>
    <row r="136" spans="1:19" hidden="1" x14ac:dyDescent="0.2">
      <c r="A136">
        <v>385</v>
      </c>
      <c r="B136">
        <v>12420</v>
      </c>
      <c r="C136" t="s">
        <v>50</v>
      </c>
      <c r="D136">
        <v>2017</v>
      </c>
      <c r="E136">
        <v>2115827</v>
      </c>
      <c r="F136" s="1">
        <v>41791</v>
      </c>
      <c r="G136">
        <v>2014</v>
      </c>
      <c r="H136">
        <v>2015</v>
      </c>
      <c r="I136">
        <v>1</v>
      </c>
      <c r="J136">
        <v>21</v>
      </c>
      <c r="K136">
        <v>4.4000000000000004</v>
      </c>
      <c r="L136">
        <v>83298580</v>
      </c>
      <c r="M136">
        <v>253371069</v>
      </c>
      <c r="N136">
        <v>0.328761213</v>
      </c>
      <c r="O136">
        <v>4.4000000000000004</v>
      </c>
      <c r="P136">
        <f>SUMIFS($E$2:$E$642,$J$2:$J$642,J136,$D$2:$D$642,D136)</f>
        <v>83298580</v>
      </c>
      <c r="Q136">
        <f>SUMIF($D$2:$D$642,D136,$E$2:$E$642)</f>
        <v>256050932</v>
      </c>
      <c r="R136">
        <f t="shared" si="2"/>
        <v>2.5400517031622868E-2</v>
      </c>
      <c r="S136">
        <f>O136*R136/R136</f>
        <v>4.4000000000000004</v>
      </c>
    </row>
    <row r="137" spans="1:19" hidden="1" x14ac:dyDescent="0.2">
      <c r="A137">
        <v>320</v>
      </c>
      <c r="B137">
        <v>12700</v>
      </c>
      <c r="C137" t="s">
        <v>51</v>
      </c>
      <c r="D137">
        <v>2016</v>
      </c>
      <c r="E137">
        <v>214276</v>
      </c>
      <c r="F137" s="1">
        <v>42125</v>
      </c>
      <c r="G137">
        <v>2015</v>
      </c>
      <c r="H137">
        <v>2016</v>
      </c>
      <c r="I137">
        <v>1</v>
      </c>
      <c r="J137">
        <v>21</v>
      </c>
      <c r="K137">
        <v>4.4000000000000004</v>
      </c>
      <c r="L137">
        <v>81851382</v>
      </c>
      <c r="M137">
        <v>240308609</v>
      </c>
      <c r="N137">
        <v>0.34060944500000001</v>
      </c>
      <c r="O137">
        <v>4.2469442869999998</v>
      </c>
      <c r="P137">
        <f>SUMIFS($E$2:$E$642,$J$2:$J$642,J137,$D$2:$D$642,D137)</f>
        <v>81851382</v>
      </c>
      <c r="Q137">
        <f>SUMIF($D$2:$D$642,D137,$E$2:$E$642)</f>
        <v>241970662</v>
      </c>
      <c r="R137">
        <f t="shared" si="2"/>
        <v>2.6178666109754872E-3</v>
      </c>
      <c r="S137">
        <f>O137*R138/R137</f>
        <v>4.1569557626531823</v>
      </c>
    </row>
    <row r="138" spans="1:19" hidden="1" x14ac:dyDescent="0.2">
      <c r="A138">
        <v>386</v>
      </c>
      <c r="B138">
        <v>12700</v>
      </c>
      <c r="C138" t="s">
        <v>51</v>
      </c>
      <c r="D138">
        <v>2017</v>
      </c>
      <c r="E138">
        <v>213444</v>
      </c>
      <c r="F138" s="1">
        <v>42125</v>
      </c>
      <c r="G138">
        <v>2015</v>
      </c>
      <c r="H138">
        <v>2016</v>
      </c>
      <c r="I138">
        <v>1</v>
      </c>
      <c r="J138">
        <v>21</v>
      </c>
      <c r="K138">
        <v>4.4000000000000004</v>
      </c>
      <c r="L138">
        <v>83298580</v>
      </c>
      <c r="M138">
        <v>253371069</v>
      </c>
      <c r="N138">
        <v>0.328761213</v>
      </c>
      <c r="O138">
        <v>4.4000000000000004</v>
      </c>
      <c r="P138">
        <f>SUMIFS($E$2:$E$642,$J$2:$J$642,J138,$D$2:$D$642,D138)</f>
        <v>83298580</v>
      </c>
      <c r="Q138">
        <f>SUMIF($D$2:$D$642,D138,$E$2:$E$642)</f>
        <v>256050932</v>
      </c>
      <c r="R138">
        <f t="shared" si="2"/>
        <v>2.5623966218871917E-3</v>
      </c>
      <c r="S138">
        <f>O138*R138/R138</f>
        <v>4.4000000000000004</v>
      </c>
    </row>
    <row r="139" spans="1:19" hidden="1" x14ac:dyDescent="0.2">
      <c r="A139">
        <v>321</v>
      </c>
      <c r="B139">
        <v>13820</v>
      </c>
      <c r="C139" t="s">
        <v>52</v>
      </c>
      <c r="D139">
        <v>2016</v>
      </c>
      <c r="E139">
        <v>1147417</v>
      </c>
      <c r="F139" s="1">
        <v>42339</v>
      </c>
      <c r="G139">
        <v>2015</v>
      </c>
      <c r="H139">
        <v>2016</v>
      </c>
      <c r="I139">
        <v>1</v>
      </c>
      <c r="J139">
        <v>21</v>
      </c>
      <c r="K139">
        <v>4.4000000000000004</v>
      </c>
      <c r="L139">
        <v>81851382</v>
      </c>
      <c r="M139">
        <v>240308609</v>
      </c>
      <c r="N139">
        <v>0.34060944500000001</v>
      </c>
      <c r="O139">
        <v>4.2469442869999998</v>
      </c>
      <c r="P139">
        <f>SUMIFS($E$2:$E$642,$J$2:$J$642,J139,$D$2:$D$642,D139)</f>
        <v>81851382</v>
      </c>
      <c r="Q139">
        <f>SUMIF($D$2:$D$642,D139,$E$2:$E$642)</f>
        <v>241970662</v>
      </c>
      <c r="R139">
        <f t="shared" si="2"/>
        <v>1.4018297210913312E-2</v>
      </c>
      <c r="S139">
        <f>O139*R140/R139</f>
        <v>4.1818519224775104</v>
      </c>
    </row>
    <row r="140" spans="1:19" hidden="1" x14ac:dyDescent="0.2">
      <c r="A140">
        <v>387</v>
      </c>
      <c r="B140">
        <v>13820</v>
      </c>
      <c r="C140" t="s">
        <v>52</v>
      </c>
      <c r="D140">
        <v>2017</v>
      </c>
      <c r="E140">
        <v>1149807</v>
      </c>
      <c r="F140" s="1">
        <v>42339</v>
      </c>
      <c r="G140">
        <v>2015</v>
      </c>
      <c r="H140">
        <v>2016</v>
      </c>
      <c r="I140">
        <v>1</v>
      </c>
      <c r="J140">
        <v>21</v>
      </c>
      <c r="K140">
        <v>4.4000000000000004</v>
      </c>
      <c r="L140">
        <v>83298580</v>
      </c>
      <c r="M140">
        <v>253371069</v>
      </c>
      <c r="N140">
        <v>0.328761213</v>
      </c>
      <c r="O140">
        <v>4.4000000000000004</v>
      </c>
      <c r="P140">
        <f>SUMIFS($E$2:$E$642,$J$2:$J$642,J140,$D$2:$D$642,D140)</f>
        <v>83298580</v>
      </c>
      <c r="Q140">
        <f>SUMIF($D$2:$D$642,D140,$E$2:$E$642)</f>
        <v>256050932</v>
      </c>
      <c r="R140">
        <f t="shared" si="2"/>
        <v>1.3803440586862345E-2</v>
      </c>
      <c r="S140">
        <f>O140*R140/R140</f>
        <v>4.4000000000000004</v>
      </c>
    </row>
    <row r="141" spans="1:19" hidden="1" x14ac:dyDescent="0.2">
      <c r="A141">
        <v>265</v>
      </c>
      <c r="B141">
        <v>14500</v>
      </c>
      <c r="C141" t="s">
        <v>53</v>
      </c>
      <c r="D141">
        <v>2015</v>
      </c>
      <c r="E141">
        <v>319372</v>
      </c>
      <c r="F141" s="1">
        <v>41671</v>
      </c>
      <c r="G141">
        <v>2014</v>
      </c>
      <c r="H141">
        <v>2015</v>
      </c>
      <c r="I141">
        <v>1</v>
      </c>
      <c r="J141">
        <v>21</v>
      </c>
      <c r="K141">
        <v>4.4000000000000004</v>
      </c>
      <c r="L141">
        <v>72929208</v>
      </c>
      <c r="M141">
        <v>213074972</v>
      </c>
      <c r="N141">
        <v>0.34227017500000001</v>
      </c>
      <c r="O141">
        <v>4.2263376780000002</v>
      </c>
      <c r="P141">
        <f>SUMIFS($E$2:$E$642,$J$2:$J$642,J141,$D$2:$D$642,D141)</f>
        <v>72929208</v>
      </c>
      <c r="Q141">
        <f>SUMIF($D$2:$D$642,D141,$E$2:$E$642)</f>
        <v>213957148</v>
      </c>
      <c r="R141">
        <f t="shared" si="2"/>
        <v>4.3792056537896315E-3</v>
      </c>
      <c r="S141">
        <f>O141*R143/R141</f>
        <v>3.7366276786358319</v>
      </c>
    </row>
    <row r="142" spans="1:19" hidden="1" x14ac:dyDescent="0.2">
      <c r="A142">
        <v>322</v>
      </c>
      <c r="B142">
        <v>14500</v>
      </c>
      <c r="C142" t="s">
        <v>53</v>
      </c>
      <c r="D142">
        <v>2016</v>
      </c>
      <c r="E142">
        <v>322226</v>
      </c>
      <c r="F142" s="1">
        <v>41671</v>
      </c>
      <c r="G142">
        <v>2014</v>
      </c>
      <c r="H142">
        <v>2015</v>
      </c>
      <c r="I142">
        <v>1</v>
      </c>
      <c r="J142">
        <v>21</v>
      </c>
      <c r="K142">
        <v>4.4000000000000004</v>
      </c>
      <c r="L142">
        <v>81851382</v>
      </c>
      <c r="M142">
        <v>240308609</v>
      </c>
      <c r="N142">
        <v>0.34060944500000001</v>
      </c>
      <c r="O142">
        <v>4.2469442869999998</v>
      </c>
      <c r="P142">
        <f>SUMIFS($E$2:$E$642,$J$2:$J$642,J142,$D$2:$D$642,D142)</f>
        <v>81851382</v>
      </c>
      <c r="Q142">
        <f>SUMIF($D$2:$D$642,D142,$E$2:$E$642)</f>
        <v>241970662</v>
      </c>
      <c r="R142">
        <f t="shared" si="2"/>
        <v>3.9367203354000796E-3</v>
      </c>
      <c r="S142">
        <f>O142*R143/R142</f>
        <v>4.1768893818838047</v>
      </c>
    </row>
    <row r="143" spans="1:19" hidden="1" x14ac:dyDescent="0.2">
      <c r="A143">
        <v>388</v>
      </c>
      <c r="B143">
        <v>14500</v>
      </c>
      <c r="C143" t="s">
        <v>53</v>
      </c>
      <c r="D143">
        <v>2017</v>
      </c>
      <c r="E143">
        <v>322514</v>
      </c>
      <c r="F143" s="1">
        <v>41671</v>
      </c>
      <c r="G143">
        <v>2014</v>
      </c>
      <c r="H143">
        <v>2015</v>
      </c>
      <c r="I143">
        <v>1</v>
      </c>
      <c r="J143">
        <v>21</v>
      </c>
      <c r="K143">
        <v>4.4000000000000004</v>
      </c>
      <c r="L143">
        <v>83298580</v>
      </c>
      <c r="M143">
        <v>253371069</v>
      </c>
      <c r="N143">
        <v>0.328761213</v>
      </c>
      <c r="O143">
        <v>4.4000000000000004</v>
      </c>
      <c r="P143">
        <f>SUMIFS($E$2:$E$642,$J$2:$J$642,J143,$D$2:$D$642,D143)</f>
        <v>83298580</v>
      </c>
      <c r="Q143">
        <f>SUMIF($D$2:$D$642,D143,$E$2:$E$642)</f>
        <v>256050932</v>
      </c>
      <c r="R143">
        <f t="shared" si="2"/>
        <v>3.8717826882523087E-3</v>
      </c>
      <c r="S143">
        <f t="shared" ref="S143:S144" si="3">O143*R143/R143</f>
        <v>4.4000000000000004</v>
      </c>
    </row>
    <row r="144" spans="1:19" hidden="1" x14ac:dyDescent="0.2">
      <c r="A144">
        <v>389</v>
      </c>
      <c r="B144">
        <v>14740</v>
      </c>
      <c r="C144" t="s">
        <v>54</v>
      </c>
      <c r="D144">
        <v>2017</v>
      </c>
      <c r="E144">
        <v>266414</v>
      </c>
      <c r="F144" s="1">
        <v>42491</v>
      </c>
      <c r="G144">
        <v>2016</v>
      </c>
      <c r="H144">
        <v>2017</v>
      </c>
      <c r="I144">
        <v>1</v>
      </c>
      <c r="J144">
        <v>21</v>
      </c>
      <c r="K144">
        <v>4.4000000000000004</v>
      </c>
      <c r="L144">
        <v>83298580</v>
      </c>
      <c r="M144">
        <v>253371069</v>
      </c>
      <c r="N144">
        <v>0.328761213</v>
      </c>
      <c r="O144">
        <v>4.4000000000000004</v>
      </c>
      <c r="P144">
        <f>SUMIFS($E$2:$E$642,$J$2:$J$642,J144,$D$2:$D$642,D144)</f>
        <v>83298580</v>
      </c>
      <c r="Q144">
        <f>SUMIF($D$2:$D$642,D144,$E$2:$E$642)</f>
        <v>256050932</v>
      </c>
      <c r="R144">
        <f t="shared" si="2"/>
        <v>3.1983018197909254E-3</v>
      </c>
      <c r="S144">
        <f t="shared" si="3"/>
        <v>4.4000000000000004</v>
      </c>
    </row>
    <row r="145" spans="1:19" hidden="1" x14ac:dyDescent="0.2">
      <c r="A145">
        <v>266</v>
      </c>
      <c r="B145">
        <v>14860</v>
      </c>
      <c r="C145" t="s">
        <v>55</v>
      </c>
      <c r="D145">
        <v>2015</v>
      </c>
      <c r="E145">
        <v>948053</v>
      </c>
      <c r="F145" s="1">
        <v>41730</v>
      </c>
      <c r="G145">
        <v>2014</v>
      </c>
      <c r="H145">
        <v>2015</v>
      </c>
      <c r="I145">
        <v>1</v>
      </c>
      <c r="J145">
        <v>21</v>
      </c>
      <c r="K145">
        <v>4.4000000000000004</v>
      </c>
      <c r="L145">
        <v>72929208</v>
      </c>
      <c r="M145">
        <v>213074972</v>
      </c>
      <c r="N145">
        <v>0.34227017500000001</v>
      </c>
      <c r="O145">
        <v>4.2263376780000002</v>
      </c>
      <c r="P145">
        <f>SUMIFS($E$2:$E$642,$J$2:$J$642,J145,$D$2:$D$642,D145)</f>
        <v>72929208</v>
      </c>
      <c r="Q145">
        <f>SUMIF($D$2:$D$642,D145,$E$2:$E$642)</f>
        <v>213957148</v>
      </c>
      <c r="R145">
        <f t="shared" si="2"/>
        <v>1.2999633836692701E-2</v>
      </c>
      <c r="S145">
        <f>O145*R147/R145</f>
        <v>3.7075154092285851</v>
      </c>
    </row>
    <row r="146" spans="1:19" hidden="1" x14ac:dyDescent="0.2">
      <c r="A146">
        <v>323</v>
      </c>
      <c r="B146">
        <v>14860</v>
      </c>
      <c r="C146" t="s">
        <v>55</v>
      </c>
      <c r="D146">
        <v>2016</v>
      </c>
      <c r="E146">
        <v>944177</v>
      </c>
      <c r="F146" s="1">
        <v>41730</v>
      </c>
      <c r="G146">
        <v>2014</v>
      </c>
      <c r="H146">
        <v>2015</v>
      </c>
      <c r="I146">
        <v>1</v>
      </c>
      <c r="J146">
        <v>21</v>
      </c>
      <c r="K146">
        <v>4.4000000000000004</v>
      </c>
      <c r="L146">
        <v>81851382</v>
      </c>
      <c r="M146">
        <v>240308609</v>
      </c>
      <c r="N146">
        <v>0.34060944500000001</v>
      </c>
      <c r="O146">
        <v>4.2469442869999998</v>
      </c>
      <c r="P146">
        <f>SUMIFS($E$2:$E$642,$J$2:$J$642,J146,$D$2:$D$642,D146)</f>
        <v>81851382</v>
      </c>
      <c r="Q146">
        <f>SUMIF($D$2:$D$642,D146,$E$2:$E$642)</f>
        <v>241970662</v>
      </c>
      <c r="R146">
        <f t="shared" si="2"/>
        <v>1.1535260333173116E-2</v>
      </c>
      <c r="S146">
        <f>O146*R147/R146</f>
        <v>4.1985473387142829</v>
      </c>
    </row>
    <row r="147" spans="1:19" hidden="1" x14ac:dyDescent="0.2">
      <c r="A147">
        <v>390</v>
      </c>
      <c r="B147">
        <v>14860</v>
      </c>
      <c r="C147" t="s">
        <v>55</v>
      </c>
      <c r="D147">
        <v>2017</v>
      </c>
      <c r="E147">
        <v>949921</v>
      </c>
      <c r="F147" s="1">
        <v>41730</v>
      </c>
      <c r="G147">
        <v>2014</v>
      </c>
      <c r="H147">
        <v>2015</v>
      </c>
      <c r="I147">
        <v>1</v>
      </c>
      <c r="J147">
        <v>21</v>
      </c>
      <c r="K147">
        <v>4.4000000000000004</v>
      </c>
      <c r="L147">
        <v>83298580</v>
      </c>
      <c r="M147">
        <v>253371069</v>
      </c>
      <c r="N147">
        <v>0.328761213</v>
      </c>
      <c r="O147">
        <v>4.4000000000000004</v>
      </c>
      <c r="P147">
        <f>SUMIFS($E$2:$E$642,$J$2:$J$642,J147,$D$2:$D$642,D147)</f>
        <v>83298580</v>
      </c>
      <c r="Q147">
        <f>SUMIF($D$2:$D$642,D147,$E$2:$E$642)</f>
        <v>256050932</v>
      </c>
      <c r="R147">
        <f t="shared" si="2"/>
        <v>1.1403807844023272E-2</v>
      </c>
      <c r="S147">
        <f>O147*R147/R147</f>
        <v>4.4000000000000004</v>
      </c>
    </row>
    <row r="148" spans="1:19" hidden="1" x14ac:dyDescent="0.2">
      <c r="A148">
        <v>324</v>
      </c>
      <c r="B148">
        <v>16580</v>
      </c>
      <c r="C148" t="s">
        <v>56</v>
      </c>
      <c r="D148">
        <v>2016</v>
      </c>
      <c r="E148">
        <v>239872</v>
      </c>
      <c r="F148" s="1">
        <v>42036</v>
      </c>
      <c r="G148">
        <v>2015</v>
      </c>
      <c r="H148">
        <v>2016</v>
      </c>
      <c r="I148">
        <v>1</v>
      </c>
      <c r="J148">
        <v>21</v>
      </c>
      <c r="K148">
        <v>4.4000000000000004</v>
      </c>
      <c r="L148">
        <v>81851382</v>
      </c>
      <c r="M148">
        <v>240308609</v>
      </c>
      <c r="N148">
        <v>0.34060944500000001</v>
      </c>
      <c r="O148">
        <v>4.2469442869999998</v>
      </c>
      <c r="P148">
        <f>SUMIFS($E$2:$E$642,$J$2:$J$642,J148,$D$2:$D$642,D148)</f>
        <v>81851382</v>
      </c>
      <c r="Q148">
        <f>SUMIF($D$2:$D$642,D148,$E$2:$E$642)</f>
        <v>241970662</v>
      </c>
      <c r="R148">
        <f t="shared" si="2"/>
        <v>2.9305797182508169E-3</v>
      </c>
      <c r="S148">
        <f>O148*R149/R148</f>
        <v>4.1927838003255511</v>
      </c>
    </row>
    <row r="149" spans="1:19" hidden="1" x14ac:dyDescent="0.2">
      <c r="A149">
        <v>391</v>
      </c>
      <c r="B149">
        <v>16580</v>
      </c>
      <c r="C149" t="s">
        <v>56</v>
      </c>
      <c r="D149">
        <v>2017</v>
      </c>
      <c r="E149">
        <v>241000</v>
      </c>
      <c r="F149" s="1">
        <v>42036</v>
      </c>
      <c r="G149">
        <v>2015</v>
      </c>
      <c r="H149">
        <v>2016</v>
      </c>
      <c r="I149">
        <v>1</v>
      </c>
      <c r="J149">
        <v>21</v>
      </c>
      <c r="K149">
        <v>4.4000000000000004</v>
      </c>
      <c r="L149">
        <v>83298580</v>
      </c>
      <c r="M149">
        <v>253371069</v>
      </c>
      <c r="N149">
        <v>0.328761213</v>
      </c>
      <c r="O149">
        <v>4.4000000000000004</v>
      </c>
      <c r="P149">
        <f>SUMIFS($E$2:$E$642,$J$2:$J$642,J149,$D$2:$D$642,D149)</f>
        <v>83298580</v>
      </c>
      <c r="Q149">
        <f>SUMIF($D$2:$D$642,D149,$E$2:$E$642)</f>
        <v>256050932</v>
      </c>
      <c r="R149">
        <f t="shared" si="2"/>
        <v>2.8932065828733214E-3</v>
      </c>
      <c r="S149">
        <f>O149*R149/R149</f>
        <v>4.4000000000000004</v>
      </c>
    </row>
    <row r="150" spans="1:19" x14ac:dyDescent="0.2">
      <c r="A150">
        <v>525</v>
      </c>
      <c r="B150">
        <v>16740</v>
      </c>
      <c r="C150" t="s">
        <v>57</v>
      </c>
      <c r="D150">
        <v>2014</v>
      </c>
      <c r="E150">
        <v>2380314</v>
      </c>
      <c r="F150" s="1">
        <v>41518</v>
      </c>
      <c r="G150">
        <v>2013</v>
      </c>
      <c r="H150">
        <v>2014</v>
      </c>
      <c r="I150">
        <v>1</v>
      </c>
      <c r="J150">
        <v>21</v>
      </c>
      <c r="K150">
        <v>4.4000000000000004</v>
      </c>
      <c r="L150">
        <v>20063673</v>
      </c>
      <c r="M150">
        <v>119360751</v>
      </c>
      <c r="N150">
        <v>0.168092718</v>
      </c>
      <c r="O150">
        <v>8.6056633439999999</v>
      </c>
      <c r="P150">
        <f>SUMIFS($E$2:$E$642,$J$2:$J$642,J150,$D$2:$D$642,D150)</f>
        <v>20063673</v>
      </c>
      <c r="Q150">
        <f>SUMIF($D$2:$D$642,D150,$E$2:$E$642)</f>
        <v>119360751</v>
      </c>
      <c r="R150">
        <f t="shared" si="2"/>
        <v>0.1186379981372304</v>
      </c>
      <c r="S150">
        <f>O150*R153/R150</f>
        <v>2.1990585015314701</v>
      </c>
    </row>
    <row r="151" spans="1:19" hidden="1" x14ac:dyDescent="0.2">
      <c r="A151">
        <v>267</v>
      </c>
      <c r="B151">
        <v>16740</v>
      </c>
      <c r="C151" t="s">
        <v>57</v>
      </c>
      <c r="D151">
        <v>2015</v>
      </c>
      <c r="E151">
        <v>2426363</v>
      </c>
      <c r="F151" s="1">
        <v>41518</v>
      </c>
      <c r="G151">
        <v>2013</v>
      </c>
      <c r="H151">
        <v>2014</v>
      </c>
      <c r="I151">
        <v>1</v>
      </c>
      <c r="J151">
        <v>21</v>
      </c>
      <c r="K151">
        <v>4.4000000000000004</v>
      </c>
      <c r="L151">
        <v>72929208</v>
      </c>
      <c r="M151">
        <v>213074972</v>
      </c>
      <c r="N151">
        <v>0.34227017500000001</v>
      </c>
      <c r="O151">
        <v>4.2263376780000002</v>
      </c>
      <c r="P151">
        <f>SUMIFS($E$2:$E$642,$J$2:$J$642,J151,$D$2:$D$642,D151)</f>
        <v>72929208</v>
      </c>
      <c r="Q151">
        <f>SUMIF($D$2:$D$642,D151,$E$2:$E$642)</f>
        <v>213957148</v>
      </c>
      <c r="R151">
        <f t="shared" si="2"/>
        <v>3.3270113121206528E-2</v>
      </c>
      <c r="S151">
        <f>O151*R153/R151</f>
        <v>3.8511120665300091</v>
      </c>
    </row>
    <row r="152" spans="1:19" hidden="1" x14ac:dyDescent="0.2">
      <c r="A152">
        <v>325</v>
      </c>
      <c r="B152">
        <v>16740</v>
      </c>
      <c r="C152" t="s">
        <v>57</v>
      </c>
      <c r="D152">
        <v>2016</v>
      </c>
      <c r="E152">
        <v>2474314</v>
      </c>
      <c r="F152" s="1">
        <v>41518</v>
      </c>
      <c r="G152">
        <v>2013</v>
      </c>
      <c r="H152">
        <v>2014</v>
      </c>
      <c r="I152">
        <v>1</v>
      </c>
      <c r="J152">
        <v>21</v>
      </c>
      <c r="K152">
        <v>4.4000000000000004</v>
      </c>
      <c r="L152">
        <v>81851382</v>
      </c>
      <c r="M152">
        <v>240308609</v>
      </c>
      <c r="N152">
        <v>0.34060944500000001</v>
      </c>
      <c r="O152">
        <v>4.2469442869999998</v>
      </c>
      <c r="P152">
        <f>SUMIFS($E$2:$E$642,$J$2:$J$642,J152,$D$2:$D$642,D152)</f>
        <v>81851382</v>
      </c>
      <c r="Q152">
        <f>SUMIF($D$2:$D$642,D152,$E$2:$E$642)</f>
        <v>241970662</v>
      </c>
      <c r="R152">
        <f t="shared" si="2"/>
        <v>3.0229349090281701E-2</v>
      </c>
      <c r="S152">
        <f>O152*R153/R152</f>
        <v>4.2591605236324286</v>
      </c>
    </row>
    <row r="153" spans="1:19" hidden="1" x14ac:dyDescent="0.2">
      <c r="A153">
        <v>392</v>
      </c>
      <c r="B153">
        <v>16740</v>
      </c>
      <c r="C153" t="s">
        <v>57</v>
      </c>
      <c r="D153">
        <v>2017</v>
      </c>
      <c r="E153">
        <v>2525305</v>
      </c>
      <c r="F153" s="1">
        <v>41518</v>
      </c>
      <c r="G153">
        <v>2013</v>
      </c>
      <c r="H153">
        <v>2014</v>
      </c>
      <c r="I153">
        <v>1</v>
      </c>
      <c r="J153">
        <v>21</v>
      </c>
      <c r="K153">
        <v>4.4000000000000004</v>
      </c>
      <c r="L153">
        <v>83298580</v>
      </c>
      <c r="M153">
        <v>253371069</v>
      </c>
      <c r="N153">
        <v>0.328761213</v>
      </c>
      <c r="O153">
        <v>4.4000000000000004</v>
      </c>
      <c r="P153">
        <f>SUMIFS($E$2:$E$642,$J$2:$J$642,J153,$D$2:$D$642,D153)</f>
        <v>83298580</v>
      </c>
      <c r="Q153">
        <f>SUMIF($D$2:$D$642,D153,$E$2:$E$642)</f>
        <v>256050932</v>
      </c>
      <c r="R153">
        <f t="shared" si="2"/>
        <v>3.0316303111049433E-2</v>
      </c>
      <c r="S153">
        <f>O153*R153/R153</f>
        <v>4.4000000000000004</v>
      </c>
    </row>
    <row r="154" spans="1:19" hidden="1" x14ac:dyDescent="0.2">
      <c r="A154">
        <v>268</v>
      </c>
      <c r="B154">
        <v>17140</v>
      </c>
      <c r="C154" t="s">
        <v>58</v>
      </c>
      <c r="D154">
        <v>2015</v>
      </c>
      <c r="E154">
        <v>2159329</v>
      </c>
      <c r="F154" s="1">
        <v>41699</v>
      </c>
      <c r="G154">
        <v>2014</v>
      </c>
      <c r="H154">
        <v>2015</v>
      </c>
      <c r="I154">
        <v>1</v>
      </c>
      <c r="J154">
        <v>21</v>
      </c>
      <c r="K154">
        <v>4.4000000000000004</v>
      </c>
      <c r="L154">
        <v>72929208</v>
      </c>
      <c r="M154">
        <v>213074972</v>
      </c>
      <c r="N154">
        <v>0.34227017500000001</v>
      </c>
      <c r="O154">
        <v>4.2263376780000002</v>
      </c>
      <c r="P154">
        <f>SUMIFS($E$2:$E$642,$J$2:$J$642,J154,$D$2:$D$642,D154)</f>
        <v>72929208</v>
      </c>
      <c r="Q154">
        <f>SUMIF($D$2:$D$642,D154,$E$2:$E$642)</f>
        <v>213957148</v>
      </c>
      <c r="R154">
        <f t="shared" si="2"/>
        <v>2.9608562319777283E-2</v>
      </c>
      <c r="S154">
        <f>O154*R156/R154</f>
        <v>3.7369248130045385</v>
      </c>
    </row>
    <row r="155" spans="1:19" hidden="1" x14ac:dyDescent="0.2">
      <c r="A155">
        <v>326</v>
      </c>
      <c r="B155">
        <v>17140</v>
      </c>
      <c r="C155" t="s">
        <v>58</v>
      </c>
      <c r="D155">
        <v>2016</v>
      </c>
      <c r="E155">
        <v>2161441</v>
      </c>
      <c r="F155" s="1">
        <v>41699</v>
      </c>
      <c r="G155">
        <v>2014</v>
      </c>
      <c r="H155">
        <v>2015</v>
      </c>
      <c r="I155">
        <v>1</v>
      </c>
      <c r="J155">
        <v>21</v>
      </c>
      <c r="K155">
        <v>4.4000000000000004</v>
      </c>
      <c r="L155">
        <v>81851382</v>
      </c>
      <c r="M155">
        <v>240308609</v>
      </c>
      <c r="N155">
        <v>0.34060944500000001</v>
      </c>
      <c r="O155">
        <v>4.2469442869999998</v>
      </c>
      <c r="P155">
        <f>SUMIFS($E$2:$E$642,$J$2:$J$642,J155,$D$2:$D$642,D155)</f>
        <v>81851382</v>
      </c>
      <c r="Q155">
        <f>SUMIF($D$2:$D$642,D155,$E$2:$E$642)</f>
        <v>241970662</v>
      </c>
      <c r="R155">
        <f t="shared" si="2"/>
        <v>2.6406896831625885E-2</v>
      </c>
      <c r="S155">
        <f>O155*R156/R155</f>
        <v>4.2104322315850986</v>
      </c>
    </row>
    <row r="156" spans="1:19" hidden="1" x14ac:dyDescent="0.2">
      <c r="A156">
        <v>393</v>
      </c>
      <c r="B156">
        <v>17140</v>
      </c>
      <c r="C156" t="s">
        <v>58</v>
      </c>
      <c r="D156">
        <v>2017</v>
      </c>
      <c r="E156">
        <v>2180746</v>
      </c>
      <c r="F156" s="1">
        <v>41699</v>
      </c>
      <c r="G156">
        <v>2014</v>
      </c>
      <c r="H156">
        <v>2015</v>
      </c>
      <c r="I156">
        <v>1</v>
      </c>
      <c r="J156">
        <v>21</v>
      </c>
      <c r="K156">
        <v>4.4000000000000004</v>
      </c>
      <c r="L156">
        <v>83298580</v>
      </c>
      <c r="M156">
        <v>253371069</v>
      </c>
      <c r="N156">
        <v>0.328761213</v>
      </c>
      <c r="O156">
        <v>4.4000000000000004</v>
      </c>
      <c r="P156">
        <f>SUMIFS($E$2:$E$642,$J$2:$J$642,J156,$D$2:$D$642,D156)</f>
        <v>83298580</v>
      </c>
      <c r="Q156">
        <f>SUMIF($D$2:$D$642,D156,$E$2:$E$642)</f>
        <v>256050932</v>
      </c>
      <c r="R156">
        <f t="shared" si="2"/>
        <v>2.6179870053006905E-2</v>
      </c>
      <c r="S156">
        <f>O156*R156/R156</f>
        <v>4.4000000000000004</v>
      </c>
    </row>
    <row r="157" spans="1:19" hidden="1" x14ac:dyDescent="0.2">
      <c r="A157">
        <v>269</v>
      </c>
      <c r="B157">
        <v>17460</v>
      </c>
      <c r="C157" t="s">
        <v>59</v>
      </c>
      <c r="D157">
        <v>2015</v>
      </c>
      <c r="E157">
        <v>2060810</v>
      </c>
      <c r="F157" s="1">
        <v>41730</v>
      </c>
      <c r="G157">
        <v>2014</v>
      </c>
      <c r="H157">
        <v>2015</v>
      </c>
      <c r="I157">
        <v>1</v>
      </c>
      <c r="J157">
        <v>21</v>
      </c>
      <c r="K157">
        <v>4.4000000000000004</v>
      </c>
      <c r="L157">
        <v>72929208</v>
      </c>
      <c r="M157">
        <v>213074972</v>
      </c>
      <c r="N157">
        <v>0.34227017500000001</v>
      </c>
      <c r="O157">
        <v>4.2263376780000002</v>
      </c>
      <c r="P157">
        <f>SUMIFS($E$2:$E$642,$J$2:$J$642,J157,$D$2:$D$642,D157)</f>
        <v>72929208</v>
      </c>
      <c r="Q157">
        <f>SUMIF($D$2:$D$642,D157,$E$2:$E$642)</f>
        <v>213957148</v>
      </c>
      <c r="R157">
        <f t="shared" si="2"/>
        <v>2.825767695159942E-2</v>
      </c>
      <c r="S157">
        <f>O157*R159/R157</f>
        <v>3.6966946654083617</v>
      </c>
    </row>
    <row r="158" spans="1:19" hidden="1" x14ac:dyDescent="0.2">
      <c r="A158">
        <v>327</v>
      </c>
      <c r="B158">
        <v>17460</v>
      </c>
      <c r="C158" t="s">
        <v>59</v>
      </c>
      <c r="D158">
        <v>2016</v>
      </c>
      <c r="E158">
        <v>2055612</v>
      </c>
      <c r="F158" s="1">
        <v>41730</v>
      </c>
      <c r="G158">
        <v>2014</v>
      </c>
      <c r="H158">
        <v>2015</v>
      </c>
      <c r="I158">
        <v>1</v>
      </c>
      <c r="J158">
        <v>21</v>
      </c>
      <c r="K158">
        <v>4.4000000000000004</v>
      </c>
      <c r="L158">
        <v>81851382</v>
      </c>
      <c r="M158">
        <v>240308609</v>
      </c>
      <c r="N158">
        <v>0.34060944500000001</v>
      </c>
      <c r="O158">
        <v>4.2469442869999998</v>
      </c>
      <c r="P158">
        <f>SUMIFS($E$2:$E$642,$J$2:$J$642,J158,$D$2:$D$642,D158)</f>
        <v>81851382</v>
      </c>
      <c r="Q158">
        <f>SUMIF($D$2:$D$642,D158,$E$2:$E$642)</f>
        <v>241970662</v>
      </c>
      <c r="R158">
        <f t="shared" si="2"/>
        <v>2.5113955925631166E-2</v>
      </c>
      <c r="S158">
        <f>O158*R159/R158</f>
        <v>4.1797208644415811</v>
      </c>
    </row>
    <row r="159" spans="1:19" hidden="1" x14ac:dyDescent="0.2">
      <c r="A159">
        <v>394</v>
      </c>
      <c r="B159">
        <v>17460</v>
      </c>
      <c r="C159" t="s">
        <v>59</v>
      </c>
      <c r="D159">
        <v>2017</v>
      </c>
      <c r="E159">
        <v>2058844</v>
      </c>
      <c r="F159" s="1">
        <v>41730</v>
      </c>
      <c r="G159">
        <v>2014</v>
      </c>
      <c r="H159">
        <v>2015</v>
      </c>
      <c r="I159">
        <v>1</v>
      </c>
      <c r="J159">
        <v>21</v>
      </c>
      <c r="K159">
        <v>4.4000000000000004</v>
      </c>
      <c r="L159">
        <v>83298580</v>
      </c>
      <c r="M159">
        <v>253371069</v>
      </c>
      <c r="N159">
        <v>0.328761213</v>
      </c>
      <c r="O159">
        <v>4.4000000000000004</v>
      </c>
      <c r="P159">
        <f>SUMIFS($E$2:$E$642,$J$2:$J$642,J159,$D$2:$D$642,D159)</f>
        <v>83298580</v>
      </c>
      <c r="Q159">
        <f>SUMIF($D$2:$D$642,D159,$E$2:$E$642)</f>
        <v>256050932</v>
      </c>
      <c r="R159">
        <f t="shared" si="2"/>
        <v>2.4716435742361993E-2</v>
      </c>
      <c r="S159">
        <f>O159*R159/R159</f>
        <v>4.4000000000000004</v>
      </c>
    </row>
    <row r="160" spans="1:19" x14ac:dyDescent="0.2">
      <c r="A160">
        <v>526</v>
      </c>
      <c r="B160">
        <v>18140</v>
      </c>
      <c r="C160" t="s">
        <v>60</v>
      </c>
      <c r="D160">
        <v>2014</v>
      </c>
      <c r="E160">
        <v>1994536</v>
      </c>
      <c r="F160" s="1">
        <v>41609</v>
      </c>
      <c r="G160">
        <v>2013</v>
      </c>
      <c r="H160">
        <v>2014</v>
      </c>
      <c r="I160">
        <v>1</v>
      </c>
      <c r="J160">
        <v>21</v>
      </c>
      <c r="K160">
        <v>4.4000000000000004</v>
      </c>
      <c r="L160">
        <v>20063673</v>
      </c>
      <c r="M160">
        <v>119360751</v>
      </c>
      <c r="N160">
        <v>0.168092718</v>
      </c>
      <c r="O160">
        <v>8.6056633439999999</v>
      </c>
      <c r="P160">
        <f>SUMIFS($E$2:$E$642,$J$2:$J$642,J160,$D$2:$D$642,D160)</f>
        <v>20063673</v>
      </c>
      <c r="Q160">
        <f>SUMIF($D$2:$D$642,D160,$E$2:$E$642)</f>
        <v>119360751</v>
      </c>
      <c r="R160">
        <f t="shared" si="2"/>
        <v>9.9410312359058089E-2</v>
      </c>
      <c r="S160">
        <f>O160*R163/R160</f>
        <v>2.160291491406634</v>
      </c>
    </row>
    <row r="161" spans="1:19" hidden="1" x14ac:dyDescent="0.2">
      <c r="A161">
        <v>270</v>
      </c>
      <c r="B161">
        <v>18140</v>
      </c>
      <c r="C161" t="s">
        <v>60</v>
      </c>
      <c r="D161">
        <v>2015</v>
      </c>
      <c r="E161">
        <v>2021632</v>
      </c>
      <c r="F161" s="1">
        <v>41609</v>
      </c>
      <c r="G161">
        <v>2013</v>
      </c>
      <c r="H161">
        <v>2014</v>
      </c>
      <c r="I161">
        <v>1</v>
      </c>
      <c r="J161">
        <v>21</v>
      </c>
      <c r="K161">
        <v>4.4000000000000004</v>
      </c>
      <c r="L161">
        <v>72929208</v>
      </c>
      <c r="M161">
        <v>213074972</v>
      </c>
      <c r="N161">
        <v>0.34227017500000001</v>
      </c>
      <c r="O161">
        <v>4.2263376780000002</v>
      </c>
      <c r="P161">
        <f>SUMIFS($E$2:$E$642,$J$2:$J$642,J161,$D$2:$D$642,D161)</f>
        <v>72929208</v>
      </c>
      <c r="Q161">
        <f>SUMIF($D$2:$D$642,D161,$E$2:$E$642)</f>
        <v>213957148</v>
      </c>
      <c r="R161">
        <f t="shared" si="2"/>
        <v>2.77204710628422E-2</v>
      </c>
      <c r="S161">
        <f>O161*R163/R161</f>
        <v>3.8047228673780213</v>
      </c>
    </row>
    <row r="162" spans="1:19" hidden="1" x14ac:dyDescent="0.2">
      <c r="A162">
        <v>328</v>
      </c>
      <c r="B162">
        <v>18140</v>
      </c>
      <c r="C162" t="s">
        <v>60</v>
      </c>
      <c r="D162">
        <v>2016</v>
      </c>
      <c r="E162">
        <v>2041520</v>
      </c>
      <c r="F162" s="1">
        <v>41609</v>
      </c>
      <c r="G162">
        <v>2013</v>
      </c>
      <c r="H162">
        <v>2014</v>
      </c>
      <c r="I162">
        <v>1</v>
      </c>
      <c r="J162">
        <v>21</v>
      </c>
      <c r="K162">
        <v>4.4000000000000004</v>
      </c>
      <c r="L162">
        <v>81851382</v>
      </c>
      <c r="M162">
        <v>240308609</v>
      </c>
      <c r="N162">
        <v>0.34060944500000001</v>
      </c>
      <c r="O162">
        <v>4.2469442869999998</v>
      </c>
      <c r="P162">
        <f>SUMIFS($E$2:$E$642,$J$2:$J$642,J162,$D$2:$D$642,D162)</f>
        <v>81851382</v>
      </c>
      <c r="Q162">
        <f>SUMIF($D$2:$D$642,D162,$E$2:$E$642)</f>
        <v>241970662</v>
      </c>
      <c r="R162">
        <f t="shared" si="2"/>
        <v>2.4941790231470983E-2</v>
      </c>
      <c r="S162">
        <f>O162*R163/R162</f>
        <v>4.2492118369189518</v>
      </c>
    </row>
    <row r="163" spans="1:19" hidden="1" x14ac:dyDescent="0.2">
      <c r="A163">
        <v>395</v>
      </c>
      <c r="B163">
        <v>18140</v>
      </c>
      <c r="C163" t="s">
        <v>60</v>
      </c>
      <c r="D163">
        <v>2017</v>
      </c>
      <c r="E163">
        <v>2078725</v>
      </c>
      <c r="F163" s="1">
        <v>41609</v>
      </c>
      <c r="G163">
        <v>2013</v>
      </c>
      <c r="H163">
        <v>2014</v>
      </c>
      <c r="I163">
        <v>1</v>
      </c>
      <c r="J163">
        <v>21</v>
      </c>
      <c r="K163">
        <v>4.4000000000000004</v>
      </c>
      <c r="L163">
        <v>83298580</v>
      </c>
      <c r="M163">
        <v>253371069</v>
      </c>
      <c r="N163">
        <v>0.328761213</v>
      </c>
      <c r="O163">
        <v>4.4000000000000004</v>
      </c>
      <c r="P163">
        <f>SUMIFS($E$2:$E$642,$J$2:$J$642,J163,$D$2:$D$642,D163)</f>
        <v>83298580</v>
      </c>
      <c r="Q163">
        <f>SUMIF($D$2:$D$642,D163,$E$2:$E$642)</f>
        <v>256050932</v>
      </c>
      <c r="R163">
        <f t="shared" si="2"/>
        <v>2.4955107277939193E-2</v>
      </c>
      <c r="S163">
        <f>O163*R163/R163</f>
        <v>4.4000000000000004</v>
      </c>
    </row>
    <row r="164" spans="1:19" hidden="1" x14ac:dyDescent="0.2">
      <c r="A164">
        <v>271</v>
      </c>
      <c r="B164">
        <v>19380</v>
      </c>
      <c r="C164" t="s">
        <v>61</v>
      </c>
      <c r="D164">
        <v>2015</v>
      </c>
      <c r="E164">
        <v>800909</v>
      </c>
      <c r="F164" s="1">
        <v>41913</v>
      </c>
      <c r="G164">
        <v>2014</v>
      </c>
      <c r="H164">
        <v>2015</v>
      </c>
      <c r="I164">
        <v>1</v>
      </c>
      <c r="J164">
        <v>21</v>
      </c>
      <c r="K164">
        <v>4.4000000000000004</v>
      </c>
      <c r="L164">
        <v>72929208</v>
      </c>
      <c r="M164">
        <v>213074972</v>
      </c>
      <c r="N164">
        <v>0.34227017500000001</v>
      </c>
      <c r="O164">
        <v>4.2263376780000002</v>
      </c>
      <c r="P164">
        <f>SUMIFS($E$2:$E$642,$J$2:$J$642,J164,$D$2:$D$642,D164)</f>
        <v>72929208</v>
      </c>
      <c r="Q164">
        <f>SUMIF($D$2:$D$642,D164,$E$2:$E$642)</f>
        <v>213957148</v>
      </c>
      <c r="R164">
        <f t="shared" si="2"/>
        <v>1.0982006002313915E-2</v>
      </c>
      <c r="S164">
        <f>O164*R166/R164</f>
        <v>3.7118070753514911</v>
      </c>
    </row>
    <row r="165" spans="1:19" hidden="1" x14ac:dyDescent="0.2">
      <c r="A165">
        <v>329</v>
      </c>
      <c r="B165">
        <v>19380</v>
      </c>
      <c r="C165" t="s">
        <v>61</v>
      </c>
      <c r="D165">
        <v>2016</v>
      </c>
      <c r="E165">
        <v>800683</v>
      </c>
      <c r="F165" s="1">
        <v>41913</v>
      </c>
      <c r="G165">
        <v>2014</v>
      </c>
      <c r="H165">
        <v>2015</v>
      </c>
      <c r="I165">
        <v>1</v>
      </c>
      <c r="J165">
        <v>21</v>
      </c>
      <c r="K165">
        <v>4.4000000000000004</v>
      </c>
      <c r="L165">
        <v>81851382</v>
      </c>
      <c r="M165">
        <v>240308609</v>
      </c>
      <c r="N165">
        <v>0.34060944500000001</v>
      </c>
      <c r="O165">
        <v>4.2469442869999998</v>
      </c>
      <c r="P165">
        <f>SUMIFS($E$2:$E$642,$J$2:$J$642,J165,$D$2:$D$642,D165)</f>
        <v>81851382</v>
      </c>
      <c r="Q165">
        <f>SUMIF($D$2:$D$642,D165,$E$2:$E$642)</f>
        <v>241970662</v>
      </c>
      <c r="R165">
        <f t="shared" si="2"/>
        <v>9.7821561522321021E-3</v>
      </c>
      <c r="S165">
        <f>O165*R166/R165</f>
        <v>4.1874038793834139</v>
      </c>
    </row>
    <row r="166" spans="1:19" hidden="1" x14ac:dyDescent="0.2">
      <c r="A166">
        <v>396</v>
      </c>
      <c r="B166">
        <v>19380</v>
      </c>
      <c r="C166" t="s">
        <v>61</v>
      </c>
      <c r="D166">
        <v>2017</v>
      </c>
      <c r="E166">
        <v>803416</v>
      </c>
      <c r="F166" s="1">
        <v>41913</v>
      </c>
      <c r="G166">
        <v>2014</v>
      </c>
      <c r="H166">
        <v>2015</v>
      </c>
      <c r="I166">
        <v>1</v>
      </c>
      <c r="J166">
        <v>21</v>
      </c>
      <c r="K166">
        <v>4.4000000000000004</v>
      </c>
      <c r="L166">
        <v>83298580</v>
      </c>
      <c r="M166">
        <v>253371069</v>
      </c>
      <c r="N166">
        <v>0.328761213</v>
      </c>
      <c r="O166">
        <v>4.4000000000000004</v>
      </c>
      <c r="P166">
        <f>SUMIFS($E$2:$E$642,$J$2:$J$642,J166,$D$2:$D$642,D166)</f>
        <v>83298580</v>
      </c>
      <c r="Q166">
        <f>SUMIF($D$2:$D$642,D166,$E$2:$E$642)</f>
        <v>256050932</v>
      </c>
      <c r="R166">
        <f t="shared" si="2"/>
        <v>9.6450143567873552E-3</v>
      </c>
      <c r="S166">
        <f>O166*R166/R166</f>
        <v>4.4000000000000004</v>
      </c>
    </row>
    <row r="167" spans="1:19" hidden="1" x14ac:dyDescent="0.2">
      <c r="A167">
        <v>272</v>
      </c>
      <c r="B167">
        <v>19660</v>
      </c>
      <c r="C167" t="s">
        <v>62</v>
      </c>
      <c r="D167">
        <v>2015</v>
      </c>
      <c r="E167">
        <v>623279</v>
      </c>
      <c r="F167" s="1">
        <v>41974</v>
      </c>
      <c r="G167">
        <v>2014</v>
      </c>
      <c r="H167">
        <v>2015</v>
      </c>
      <c r="I167">
        <v>1</v>
      </c>
      <c r="J167">
        <v>21</v>
      </c>
      <c r="K167">
        <v>4.4000000000000004</v>
      </c>
      <c r="L167">
        <v>72929208</v>
      </c>
      <c r="M167">
        <v>213074972</v>
      </c>
      <c r="N167">
        <v>0.34227017500000001</v>
      </c>
      <c r="O167">
        <v>4.2263376780000002</v>
      </c>
      <c r="P167">
        <f>SUMIFS($E$2:$E$642,$J$2:$J$642,J167,$D$2:$D$642,D167)</f>
        <v>72929208</v>
      </c>
      <c r="Q167">
        <f>SUMIF($D$2:$D$642,D167,$E$2:$E$642)</f>
        <v>213957148</v>
      </c>
      <c r="R167">
        <f t="shared" si="2"/>
        <v>8.5463563514908865E-3</v>
      </c>
      <c r="S167">
        <f>O167*R169/R167</f>
        <v>3.8541219063698331</v>
      </c>
    </row>
    <row r="168" spans="1:19" hidden="1" x14ac:dyDescent="0.2">
      <c r="A168">
        <v>330</v>
      </c>
      <c r="B168">
        <v>19660</v>
      </c>
      <c r="C168" t="s">
        <v>62</v>
      </c>
      <c r="D168">
        <v>2016</v>
      </c>
      <c r="E168">
        <v>637674</v>
      </c>
      <c r="F168" s="1">
        <v>41974</v>
      </c>
      <c r="G168">
        <v>2014</v>
      </c>
      <c r="H168">
        <v>2015</v>
      </c>
      <c r="I168">
        <v>1</v>
      </c>
      <c r="J168">
        <v>21</v>
      </c>
      <c r="K168">
        <v>4.4000000000000004</v>
      </c>
      <c r="L168">
        <v>81851382</v>
      </c>
      <c r="M168">
        <v>240308609</v>
      </c>
      <c r="N168">
        <v>0.34060944500000001</v>
      </c>
      <c r="O168">
        <v>4.2469442869999998</v>
      </c>
      <c r="P168">
        <f>SUMIFS($E$2:$E$642,$J$2:$J$642,J168,$D$2:$D$642,D168)</f>
        <v>81851382</v>
      </c>
      <c r="Q168">
        <f>SUMIF($D$2:$D$642,D168,$E$2:$E$642)</f>
        <v>241970662</v>
      </c>
      <c r="R168">
        <f t="shared" si="2"/>
        <v>7.7906320506598162E-3</v>
      </c>
      <c r="S168">
        <f>O168*R169/R168</f>
        <v>4.2486027086283329</v>
      </c>
    </row>
    <row r="169" spans="1:19" hidden="1" x14ac:dyDescent="0.2">
      <c r="A169">
        <v>397</v>
      </c>
      <c r="B169">
        <v>19660</v>
      </c>
      <c r="C169" t="s">
        <v>62</v>
      </c>
      <c r="D169">
        <v>2017</v>
      </c>
      <c r="E169">
        <v>649202</v>
      </c>
      <c r="F169" s="1">
        <v>41974</v>
      </c>
      <c r="G169">
        <v>2014</v>
      </c>
      <c r="H169">
        <v>2015</v>
      </c>
      <c r="I169">
        <v>1</v>
      </c>
      <c r="J169">
        <v>21</v>
      </c>
      <c r="K169">
        <v>4.4000000000000004</v>
      </c>
      <c r="L169">
        <v>83298580</v>
      </c>
      <c r="M169">
        <v>253371069</v>
      </c>
      <c r="N169">
        <v>0.328761213</v>
      </c>
      <c r="O169">
        <v>4.4000000000000004</v>
      </c>
      <c r="P169">
        <f>SUMIFS($E$2:$E$642,$J$2:$J$642,J169,$D$2:$D$642,D169)</f>
        <v>83298580</v>
      </c>
      <c r="Q169">
        <f>SUMIF($D$2:$D$642,D169,$E$2:$E$642)</f>
        <v>256050932</v>
      </c>
      <c r="R169">
        <f t="shared" si="2"/>
        <v>7.7936742739191951E-3</v>
      </c>
      <c r="S169">
        <f>O169*R169/R169</f>
        <v>4.4000000000000004</v>
      </c>
    </row>
    <row r="170" spans="1:19" x14ac:dyDescent="0.2">
      <c r="A170">
        <v>527</v>
      </c>
      <c r="B170">
        <v>19820</v>
      </c>
      <c r="C170" t="s">
        <v>63</v>
      </c>
      <c r="D170">
        <v>2014</v>
      </c>
      <c r="E170">
        <v>4296611</v>
      </c>
      <c r="F170" s="1">
        <v>41334</v>
      </c>
      <c r="G170">
        <v>2013</v>
      </c>
      <c r="H170">
        <v>2014</v>
      </c>
      <c r="I170">
        <v>1</v>
      </c>
      <c r="J170">
        <v>21</v>
      </c>
      <c r="K170">
        <v>4.4000000000000004</v>
      </c>
      <c r="L170">
        <v>20063673</v>
      </c>
      <c r="M170">
        <v>119360751</v>
      </c>
      <c r="N170">
        <v>0.168092718</v>
      </c>
      <c r="O170">
        <v>8.6056633439999999</v>
      </c>
      <c r="P170">
        <f>SUMIFS($E$2:$E$642,$J$2:$J$642,J170,$D$2:$D$642,D170)</f>
        <v>20063673</v>
      </c>
      <c r="Q170">
        <f>SUMIF($D$2:$D$642,D170,$E$2:$E$642)</f>
        <v>119360751</v>
      </c>
      <c r="R170">
        <f t="shared" si="2"/>
        <v>0.21414877525167003</v>
      </c>
      <c r="S170">
        <f>O170*R173/R170</f>
        <v>2.0807064763159517</v>
      </c>
    </row>
    <row r="171" spans="1:19" hidden="1" x14ac:dyDescent="0.2">
      <c r="A171">
        <v>273</v>
      </c>
      <c r="B171">
        <v>19820</v>
      </c>
      <c r="C171" t="s">
        <v>63</v>
      </c>
      <c r="D171">
        <v>2015</v>
      </c>
      <c r="E171">
        <v>4302043</v>
      </c>
      <c r="F171" s="1">
        <v>41334</v>
      </c>
      <c r="G171">
        <v>2013</v>
      </c>
      <c r="H171">
        <v>2014</v>
      </c>
      <c r="I171">
        <v>1</v>
      </c>
      <c r="J171">
        <v>21</v>
      </c>
      <c r="K171">
        <v>4.4000000000000004</v>
      </c>
      <c r="L171">
        <v>72929208</v>
      </c>
      <c r="M171">
        <v>213074972</v>
      </c>
      <c r="N171">
        <v>0.34227017500000001</v>
      </c>
      <c r="O171">
        <v>4.2263376780000002</v>
      </c>
      <c r="P171">
        <f>SUMIFS($E$2:$E$642,$J$2:$J$642,J171,$D$2:$D$642,D171)</f>
        <v>72929208</v>
      </c>
      <c r="Q171">
        <f>SUMIF($D$2:$D$642,D171,$E$2:$E$642)</f>
        <v>213957148</v>
      </c>
      <c r="R171">
        <f t="shared" si="2"/>
        <v>5.8989300967041899E-2</v>
      </c>
      <c r="S171">
        <f>O171*R173/R171</f>
        <v>3.7096505882134609</v>
      </c>
    </row>
    <row r="172" spans="1:19" hidden="1" x14ac:dyDescent="0.2">
      <c r="A172">
        <v>331</v>
      </c>
      <c r="B172">
        <v>19820</v>
      </c>
      <c r="C172" t="s">
        <v>63</v>
      </c>
      <c r="D172">
        <v>2016</v>
      </c>
      <c r="E172">
        <v>4297617</v>
      </c>
      <c r="F172" s="1">
        <v>41334</v>
      </c>
      <c r="G172">
        <v>2013</v>
      </c>
      <c r="H172">
        <v>2014</v>
      </c>
      <c r="I172">
        <v>1</v>
      </c>
      <c r="J172">
        <v>21</v>
      </c>
      <c r="K172">
        <v>4.4000000000000004</v>
      </c>
      <c r="L172">
        <v>81851382</v>
      </c>
      <c r="M172">
        <v>240308609</v>
      </c>
      <c r="N172">
        <v>0.34060944500000001</v>
      </c>
      <c r="O172">
        <v>4.2469442869999998</v>
      </c>
      <c r="P172">
        <f>SUMIFS($E$2:$E$642,$J$2:$J$642,J172,$D$2:$D$642,D172)</f>
        <v>81851382</v>
      </c>
      <c r="Q172">
        <f>SUMIF($D$2:$D$642,D172,$E$2:$E$642)</f>
        <v>241970662</v>
      </c>
      <c r="R172">
        <f t="shared" si="2"/>
        <v>5.2505124470592322E-2</v>
      </c>
      <c r="S172">
        <f>O172*R173/R172</f>
        <v>4.1880989401191933</v>
      </c>
    </row>
    <row r="173" spans="1:19" hidden="1" x14ac:dyDescent="0.2">
      <c r="A173">
        <v>398</v>
      </c>
      <c r="B173">
        <v>19820</v>
      </c>
      <c r="C173" t="s">
        <v>63</v>
      </c>
      <c r="D173">
        <v>2017</v>
      </c>
      <c r="E173">
        <v>4313002</v>
      </c>
      <c r="F173" s="1">
        <v>41334</v>
      </c>
      <c r="G173">
        <v>2013</v>
      </c>
      <c r="H173">
        <v>2014</v>
      </c>
      <c r="I173">
        <v>1</v>
      </c>
      <c r="J173">
        <v>21</v>
      </c>
      <c r="K173">
        <v>4.4000000000000004</v>
      </c>
      <c r="L173">
        <v>83298580</v>
      </c>
      <c r="M173">
        <v>253371069</v>
      </c>
      <c r="N173">
        <v>0.328761213</v>
      </c>
      <c r="O173">
        <v>4.4000000000000004</v>
      </c>
      <c r="P173">
        <f>SUMIFS($E$2:$E$642,$J$2:$J$642,J173,$D$2:$D$642,D173)</f>
        <v>83298580</v>
      </c>
      <c r="Q173">
        <f>SUMIF($D$2:$D$642,D173,$E$2:$E$642)</f>
        <v>256050932</v>
      </c>
      <c r="R173">
        <f t="shared" si="2"/>
        <v>5.1777617337534443E-2</v>
      </c>
      <c r="S173">
        <f>O173*R173/R173</f>
        <v>4.4000000000000004</v>
      </c>
    </row>
    <row r="174" spans="1:19" hidden="1" x14ac:dyDescent="0.2">
      <c r="A174">
        <v>274</v>
      </c>
      <c r="B174">
        <v>20500</v>
      </c>
      <c r="C174" t="s">
        <v>64</v>
      </c>
      <c r="D174">
        <v>2015</v>
      </c>
      <c r="E174">
        <v>552493</v>
      </c>
      <c r="F174" s="1">
        <v>41791</v>
      </c>
      <c r="G174">
        <v>2014</v>
      </c>
      <c r="H174">
        <v>2015</v>
      </c>
      <c r="I174">
        <v>1</v>
      </c>
      <c r="J174">
        <v>21</v>
      </c>
      <c r="K174">
        <v>4.4000000000000004</v>
      </c>
      <c r="L174">
        <v>72929208</v>
      </c>
      <c r="M174">
        <v>213074972</v>
      </c>
      <c r="N174">
        <v>0.34227017500000001</v>
      </c>
      <c r="O174">
        <v>4.2263376780000002</v>
      </c>
      <c r="P174">
        <f>SUMIFS($E$2:$E$642,$J$2:$J$642,J174,$D$2:$D$642,D174)</f>
        <v>72929208</v>
      </c>
      <c r="Q174">
        <f>SUMIF($D$2:$D$642,D174,$E$2:$E$642)</f>
        <v>213957148</v>
      </c>
      <c r="R174">
        <f t="shared" si="2"/>
        <v>7.5757438638302506E-3</v>
      </c>
      <c r="S174">
        <f>O174*R176/R174</f>
        <v>3.8002491915563343</v>
      </c>
    </row>
    <row r="175" spans="1:19" hidden="1" x14ac:dyDescent="0.2">
      <c r="A175">
        <v>332</v>
      </c>
      <c r="B175">
        <v>20500</v>
      </c>
      <c r="C175" t="s">
        <v>64</v>
      </c>
      <c r="D175">
        <v>2016</v>
      </c>
      <c r="E175">
        <v>559535</v>
      </c>
      <c r="F175" s="1">
        <v>41791</v>
      </c>
      <c r="G175">
        <v>2014</v>
      </c>
      <c r="H175">
        <v>2015</v>
      </c>
      <c r="I175">
        <v>1</v>
      </c>
      <c r="J175">
        <v>21</v>
      </c>
      <c r="K175">
        <v>4.4000000000000004</v>
      </c>
      <c r="L175">
        <v>81851382</v>
      </c>
      <c r="M175">
        <v>240308609</v>
      </c>
      <c r="N175">
        <v>0.34060944500000001</v>
      </c>
      <c r="O175">
        <v>4.2469442869999998</v>
      </c>
      <c r="P175">
        <f>SUMIFS($E$2:$E$642,$J$2:$J$642,J175,$D$2:$D$642,D175)</f>
        <v>81851382</v>
      </c>
      <c r="Q175">
        <f>SUMIF($D$2:$D$642,D175,$E$2:$E$642)</f>
        <v>241970662</v>
      </c>
      <c r="R175">
        <f t="shared" si="2"/>
        <v>6.8359872042233812E-3</v>
      </c>
      <c r="S175">
        <f>O175*R176/R175</f>
        <v>4.2320275584917955</v>
      </c>
    </row>
    <row r="176" spans="1:19" hidden="1" x14ac:dyDescent="0.2">
      <c r="A176">
        <v>399</v>
      </c>
      <c r="B176">
        <v>20500</v>
      </c>
      <c r="C176" t="s">
        <v>64</v>
      </c>
      <c r="D176">
        <v>2017</v>
      </c>
      <c r="E176">
        <v>567428</v>
      </c>
      <c r="F176" s="1">
        <v>41791</v>
      </c>
      <c r="G176">
        <v>2014</v>
      </c>
      <c r="H176">
        <v>2015</v>
      </c>
      <c r="I176">
        <v>1</v>
      </c>
      <c r="J176">
        <v>21</v>
      </c>
      <c r="K176">
        <v>4.4000000000000004</v>
      </c>
      <c r="L176">
        <v>83298580</v>
      </c>
      <c r="M176">
        <v>253371069</v>
      </c>
      <c r="N176">
        <v>0.328761213</v>
      </c>
      <c r="O176">
        <v>4.4000000000000004</v>
      </c>
      <c r="P176">
        <f>SUMIFS($E$2:$E$642,$J$2:$J$642,J176,$D$2:$D$642,D176)</f>
        <v>83298580</v>
      </c>
      <c r="Q176">
        <f>SUMIF($D$2:$D$642,D176,$E$2:$E$642)</f>
        <v>256050932</v>
      </c>
      <c r="R176">
        <f t="shared" si="2"/>
        <v>6.8119768668325441E-3</v>
      </c>
      <c r="S176">
        <f>O176*R176/R176</f>
        <v>4.4000000000000004</v>
      </c>
    </row>
    <row r="177" spans="1:19" hidden="1" x14ac:dyDescent="0.2">
      <c r="A177">
        <v>275</v>
      </c>
      <c r="B177">
        <v>21340</v>
      </c>
      <c r="C177" t="s">
        <v>65</v>
      </c>
      <c r="D177">
        <v>2015</v>
      </c>
      <c r="E177">
        <v>838019</v>
      </c>
      <c r="F177" s="1">
        <v>41821</v>
      </c>
      <c r="G177">
        <v>2014</v>
      </c>
      <c r="H177">
        <v>2015</v>
      </c>
      <c r="I177">
        <v>1</v>
      </c>
      <c r="J177">
        <v>21</v>
      </c>
      <c r="K177">
        <v>4.4000000000000004</v>
      </c>
      <c r="L177">
        <v>72929208</v>
      </c>
      <c r="M177">
        <v>213074972</v>
      </c>
      <c r="N177">
        <v>0.34227017500000001</v>
      </c>
      <c r="O177">
        <v>4.2263376780000002</v>
      </c>
      <c r="P177">
        <f>SUMIFS($E$2:$E$642,$J$2:$J$642,J177,$D$2:$D$642,D177)</f>
        <v>72929208</v>
      </c>
      <c r="Q177">
        <f>SUMIF($D$2:$D$642,D177,$E$2:$E$642)</f>
        <v>213957148</v>
      </c>
      <c r="R177">
        <f t="shared" si="2"/>
        <v>1.1490855625362064E-2</v>
      </c>
      <c r="S177">
        <f>O177*R179/R177</f>
        <v>3.7207917877345427</v>
      </c>
    </row>
    <row r="178" spans="1:19" hidden="1" x14ac:dyDescent="0.2">
      <c r="A178">
        <v>333</v>
      </c>
      <c r="B178">
        <v>21340</v>
      </c>
      <c r="C178" t="s">
        <v>65</v>
      </c>
      <c r="D178">
        <v>2016</v>
      </c>
      <c r="E178">
        <v>842114</v>
      </c>
      <c r="F178" s="1">
        <v>41821</v>
      </c>
      <c r="G178">
        <v>2014</v>
      </c>
      <c r="H178">
        <v>2015</v>
      </c>
      <c r="I178">
        <v>1</v>
      </c>
      <c r="J178">
        <v>21</v>
      </c>
      <c r="K178">
        <v>4.4000000000000004</v>
      </c>
      <c r="L178">
        <v>81851382</v>
      </c>
      <c r="M178">
        <v>240308609</v>
      </c>
      <c r="N178">
        <v>0.34060944500000001</v>
      </c>
      <c r="O178">
        <v>4.2469442869999998</v>
      </c>
      <c r="P178">
        <f>SUMIFS($E$2:$E$642,$J$2:$J$642,J178,$D$2:$D$642,D178)</f>
        <v>81851382</v>
      </c>
      <c r="Q178">
        <f>SUMIF($D$2:$D$642,D178,$E$2:$E$642)</f>
        <v>241970662</v>
      </c>
      <c r="R178">
        <f t="shared" si="2"/>
        <v>1.0288329646040675E-2</v>
      </c>
      <c r="S178">
        <f>O178*R179/R178</f>
        <v>4.1759494734385338</v>
      </c>
    </row>
    <row r="179" spans="1:19" hidden="1" x14ac:dyDescent="0.2">
      <c r="A179">
        <v>400</v>
      </c>
      <c r="B179">
        <v>21340</v>
      </c>
      <c r="C179" t="s">
        <v>65</v>
      </c>
      <c r="D179">
        <v>2017</v>
      </c>
      <c r="E179">
        <v>842677</v>
      </c>
      <c r="F179" s="1">
        <v>41821</v>
      </c>
      <c r="G179">
        <v>2014</v>
      </c>
      <c r="H179">
        <v>2015</v>
      </c>
      <c r="I179">
        <v>1</v>
      </c>
      <c r="J179">
        <v>21</v>
      </c>
      <c r="K179">
        <v>4.4000000000000004</v>
      </c>
      <c r="L179">
        <v>83298580</v>
      </c>
      <c r="M179">
        <v>253371069</v>
      </c>
      <c r="N179">
        <v>0.328761213</v>
      </c>
      <c r="O179">
        <v>4.4000000000000004</v>
      </c>
      <c r="P179">
        <f>SUMIFS($E$2:$E$642,$J$2:$J$642,J179,$D$2:$D$642,D179)</f>
        <v>83298580</v>
      </c>
      <c r="Q179">
        <f>SUMIF($D$2:$D$642,D179,$E$2:$E$642)</f>
        <v>256050932</v>
      </c>
      <c r="R179">
        <f t="shared" si="2"/>
        <v>1.0116342919651211E-2</v>
      </c>
      <c r="S179">
        <f>O179*R179/R179</f>
        <v>4.4000000000000004</v>
      </c>
    </row>
    <row r="180" spans="1:19" hidden="1" x14ac:dyDescent="0.2">
      <c r="A180">
        <v>276</v>
      </c>
      <c r="B180">
        <v>23420</v>
      </c>
      <c r="C180" t="s">
        <v>66</v>
      </c>
      <c r="D180">
        <v>2015</v>
      </c>
      <c r="E180">
        <v>974861</v>
      </c>
      <c r="F180" s="1">
        <v>41671</v>
      </c>
      <c r="G180">
        <v>2014</v>
      </c>
      <c r="H180">
        <v>2015</v>
      </c>
      <c r="I180">
        <v>1</v>
      </c>
      <c r="J180">
        <v>21</v>
      </c>
      <c r="K180">
        <v>4.4000000000000004</v>
      </c>
      <c r="L180">
        <v>72929208</v>
      </c>
      <c r="M180">
        <v>213074972</v>
      </c>
      <c r="N180">
        <v>0.34227017500000001</v>
      </c>
      <c r="O180">
        <v>4.2263376780000002</v>
      </c>
      <c r="P180">
        <f>SUMIFS($E$2:$E$642,$J$2:$J$642,J180,$D$2:$D$642,D180)</f>
        <v>72929208</v>
      </c>
      <c r="Q180">
        <f>SUMIF($D$2:$D$642,D180,$E$2:$E$642)</f>
        <v>213957148</v>
      </c>
      <c r="R180">
        <f t="shared" si="2"/>
        <v>1.3367223184433868E-2</v>
      </c>
      <c r="S180">
        <f>O180*R182/R180</f>
        <v>3.7548591470149746</v>
      </c>
    </row>
    <row r="181" spans="1:19" hidden="1" x14ac:dyDescent="0.2">
      <c r="A181">
        <v>334</v>
      </c>
      <c r="B181">
        <v>23420</v>
      </c>
      <c r="C181" t="s">
        <v>66</v>
      </c>
      <c r="D181">
        <v>2016</v>
      </c>
      <c r="E181">
        <v>979915</v>
      </c>
      <c r="F181" s="1">
        <v>41671</v>
      </c>
      <c r="G181">
        <v>2014</v>
      </c>
      <c r="H181">
        <v>2015</v>
      </c>
      <c r="I181">
        <v>1</v>
      </c>
      <c r="J181">
        <v>21</v>
      </c>
      <c r="K181">
        <v>4.4000000000000004</v>
      </c>
      <c r="L181">
        <v>81851382</v>
      </c>
      <c r="M181">
        <v>240308609</v>
      </c>
      <c r="N181">
        <v>0.34060944500000001</v>
      </c>
      <c r="O181">
        <v>4.2469442869999998</v>
      </c>
      <c r="P181">
        <f>SUMIFS($E$2:$E$642,$J$2:$J$642,J181,$D$2:$D$642,D181)</f>
        <v>81851382</v>
      </c>
      <c r="Q181">
        <f>SUMIF($D$2:$D$642,D181,$E$2:$E$642)</f>
        <v>241970662</v>
      </c>
      <c r="R181">
        <f t="shared" si="2"/>
        <v>1.1971880939041444E-2</v>
      </c>
      <c r="S181">
        <f>O181*R182/R181</f>
        <v>4.2129356993070495</v>
      </c>
    </row>
    <row r="182" spans="1:19" hidden="1" x14ac:dyDescent="0.2">
      <c r="A182">
        <v>401</v>
      </c>
      <c r="B182">
        <v>23420</v>
      </c>
      <c r="C182" t="s">
        <v>66</v>
      </c>
      <c r="D182">
        <v>2017</v>
      </c>
      <c r="E182">
        <v>989255</v>
      </c>
      <c r="F182" s="1">
        <v>41671</v>
      </c>
      <c r="G182">
        <v>2014</v>
      </c>
      <c r="H182">
        <v>2015</v>
      </c>
      <c r="I182">
        <v>1</v>
      </c>
      <c r="J182">
        <v>21</v>
      </c>
      <c r="K182">
        <v>4.4000000000000004</v>
      </c>
      <c r="L182">
        <v>83298580</v>
      </c>
      <c r="M182">
        <v>253371069</v>
      </c>
      <c r="N182">
        <v>0.328761213</v>
      </c>
      <c r="O182">
        <v>4.4000000000000004</v>
      </c>
      <c r="P182">
        <f>SUMIFS($E$2:$E$642,$J$2:$J$642,J182,$D$2:$D$642,D182)</f>
        <v>83298580</v>
      </c>
      <c r="Q182">
        <f>SUMIF($D$2:$D$642,D182,$E$2:$E$642)</f>
        <v>256050932</v>
      </c>
      <c r="R182">
        <f t="shared" si="2"/>
        <v>1.1876012772366587E-2</v>
      </c>
      <c r="S182">
        <f>O182*R182/R182</f>
        <v>4.4000000000000004</v>
      </c>
    </row>
    <row r="183" spans="1:19" hidden="1" x14ac:dyDescent="0.2">
      <c r="A183">
        <v>277</v>
      </c>
      <c r="B183">
        <v>24340</v>
      </c>
      <c r="C183" t="s">
        <v>67</v>
      </c>
      <c r="D183">
        <v>2015</v>
      </c>
      <c r="E183">
        <v>1038583</v>
      </c>
      <c r="F183" s="1">
        <v>41852</v>
      </c>
      <c r="G183">
        <v>2014</v>
      </c>
      <c r="H183">
        <v>2015</v>
      </c>
      <c r="I183">
        <v>1</v>
      </c>
      <c r="J183">
        <v>21</v>
      </c>
      <c r="K183">
        <v>4.4000000000000004</v>
      </c>
      <c r="L183">
        <v>72929208</v>
      </c>
      <c r="M183">
        <v>213074972</v>
      </c>
      <c r="N183">
        <v>0.34227017500000001</v>
      </c>
      <c r="O183">
        <v>4.2263376780000002</v>
      </c>
      <c r="P183">
        <f>SUMIFS($E$2:$E$642,$J$2:$J$642,J183,$D$2:$D$642,D183)</f>
        <v>72929208</v>
      </c>
      <c r="Q183">
        <f>SUMIF($D$2:$D$642,D183,$E$2:$E$642)</f>
        <v>213957148</v>
      </c>
      <c r="R183">
        <f t="shared" si="2"/>
        <v>1.4240974617467393E-2</v>
      </c>
      <c r="S183">
        <f>O183*R185/R183</f>
        <v>3.7733681727862072</v>
      </c>
    </row>
    <row r="184" spans="1:19" hidden="1" x14ac:dyDescent="0.2">
      <c r="A184">
        <v>335</v>
      </c>
      <c r="B184">
        <v>24340</v>
      </c>
      <c r="C184" t="s">
        <v>67</v>
      </c>
      <c r="D184">
        <v>2016</v>
      </c>
      <c r="E184">
        <v>1047099</v>
      </c>
      <c r="F184" s="1">
        <v>41852</v>
      </c>
      <c r="G184">
        <v>2014</v>
      </c>
      <c r="H184">
        <v>2015</v>
      </c>
      <c r="I184">
        <v>1</v>
      </c>
      <c r="J184">
        <v>21</v>
      </c>
      <c r="K184">
        <v>4.4000000000000004</v>
      </c>
      <c r="L184">
        <v>81851382</v>
      </c>
      <c r="M184">
        <v>240308609</v>
      </c>
      <c r="N184">
        <v>0.34060944500000001</v>
      </c>
      <c r="O184">
        <v>4.2469442869999998</v>
      </c>
      <c r="P184">
        <f>SUMIFS($E$2:$E$642,$J$2:$J$642,J184,$D$2:$D$642,D184)</f>
        <v>81851382</v>
      </c>
      <c r="Q184">
        <f>SUMIF($D$2:$D$642,D184,$E$2:$E$642)</f>
        <v>241970662</v>
      </c>
      <c r="R184">
        <f t="shared" si="2"/>
        <v>1.2792685650683332E-2</v>
      </c>
      <c r="S184">
        <f>O184*R185/R184</f>
        <v>4.2210406666905005</v>
      </c>
    </row>
    <row r="185" spans="1:19" hidden="1" x14ac:dyDescent="0.2">
      <c r="A185">
        <v>402</v>
      </c>
      <c r="B185">
        <v>24340</v>
      </c>
      <c r="C185" t="s">
        <v>67</v>
      </c>
      <c r="D185">
        <v>2017</v>
      </c>
      <c r="E185">
        <v>1059113</v>
      </c>
      <c r="F185" s="1">
        <v>41852</v>
      </c>
      <c r="G185">
        <v>2014</v>
      </c>
      <c r="H185">
        <v>2015</v>
      </c>
      <c r="I185">
        <v>1</v>
      </c>
      <c r="J185">
        <v>21</v>
      </c>
      <c r="K185">
        <v>4.4000000000000004</v>
      </c>
      <c r="L185">
        <v>83298580</v>
      </c>
      <c r="M185">
        <v>253371069</v>
      </c>
      <c r="N185">
        <v>0.328761213</v>
      </c>
      <c r="O185">
        <v>4.4000000000000004</v>
      </c>
      <c r="P185">
        <f>SUMIFS($E$2:$E$642,$J$2:$J$642,J185,$D$2:$D$642,D185)</f>
        <v>83298580</v>
      </c>
      <c r="Q185">
        <f>SUMIF($D$2:$D$642,D185,$E$2:$E$642)</f>
        <v>256050932</v>
      </c>
      <c r="R185">
        <f t="shared" si="2"/>
        <v>1.2714658521189677E-2</v>
      </c>
      <c r="S185">
        <f>O185*R185/R185</f>
        <v>4.4000000000000004</v>
      </c>
    </row>
    <row r="186" spans="1:19" hidden="1" x14ac:dyDescent="0.2">
      <c r="A186">
        <v>336</v>
      </c>
      <c r="B186">
        <v>25420</v>
      </c>
      <c r="C186" t="s">
        <v>68</v>
      </c>
      <c r="D186">
        <v>2016</v>
      </c>
      <c r="E186">
        <v>568033</v>
      </c>
      <c r="F186" s="1">
        <v>42036</v>
      </c>
      <c r="G186">
        <v>2015</v>
      </c>
      <c r="H186">
        <v>2016</v>
      </c>
      <c r="I186">
        <v>1</v>
      </c>
      <c r="J186">
        <v>21</v>
      </c>
      <c r="K186">
        <v>4.4000000000000004</v>
      </c>
      <c r="L186">
        <v>81851382</v>
      </c>
      <c r="M186">
        <v>240308609</v>
      </c>
      <c r="N186">
        <v>0.34060944500000001</v>
      </c>
      <c r="O186">
        <v>4.2469442869999998</v>
      </c>
      <c r="P186">
        <f>SUMIFS($E$2:$E$642,$J$2:$J$642,J186,$D$2:$D$642,D186)</f>
        <v>81851382</v>
      </c>
      <c r="Q186">
        <f>SUMIF($D$2:$D$642,D186,$E$2:$E$642)</f>
        <v>241970662</v>
      </c>
      <c r="R186">
        <f t="shared" si="2"/>
        <v>6.9398095196486721E-3</v>
      </c>
      <c r="S186">
        <f>O186*R187/R186</f>
        <v>4.2015911551505045</v>
      </c>
    </row>
    <row r="187" spans="1:19" hidden="1" x14ac:dyDescent="0.2">
      <c r="A187">
        <v>403</v>
      </c>
      <c r="B187">
        <v>25420</v>
      </c>
      <c r="C187" t="s">
        <v>68</v>
      </c>
      <c r="D187">
        <v>2017</v>
      </c>
      <c r="E187">
        <v>571903</v>
      </c>
      <c r="F187" s="1">
        <v>42036</v>
      </c>
      <c r="G187">
        <v>2015</v>
      </c>
      <c r="H187">
        <v>2016</v>
      </c>
      <c r="I187">
        <v>1</v>
      </c>
      <c r="J187">
        <v>21</v>
      </c>
      <c r="K187">
        <v>4.4000000000000004</v>
      </c>
      <c r="L187">
        <v>83298580</v>
      </c>
      <c r="M187">
        <v>253371069</v>
      </c>
      <c r="N187">
        <v>0.328761213</v>
      </c>
      <c r="O187">
        <v>4.4000000000000004</v>
      </c>
      <c r="P187">
        <f>SUMIFS($E$2:$E$642,$J$2:$J$642,J187,$D$2:$D$642,D187)</f>
        <v>83298580</v>
      </c>
      <c r="Q187">
        <f>SUMIF($D$2:$D$642,D187,$E$2:$E$642)</f>
        <v>256050932</v>
      </c>
      <c r="R187">
        <f t="shared" si="2"/>
        <v>6.8656992712240713E-3</v>
      </c>
      <c r="S187">
        <f>O187*R187/R187</f>
        <v>4.4000000000000004</v>
      </c>
    </row>
    <row r="188" spans="1:19" hidden="1" x14ac:dyDescent="0.2">
      <c r="A188">
        <v>278</v>
      </c>
      <c r="B188">
        <v>25540</v>
      </c>
      <c r="C188" t="s">
        <v>69</v>
      </c>
      <c r="D188">
        <v>2015</v>
      </c>
      <c r="E188">
        <v>1211324</v>
      </c>
      <c r="F188" s="1">
        <v>41821</v>
      </c>
      <c r="G188">
        <v>2014</v>
      </c>
      <c r="H188">
        <v>2015</v>
      </c>
      <c r="I188">
        <v>1</v>
      </c>
      <c r="J188">
        <v>21</v>
      </c>
      <c r="K188">
        <v>4.4000000000000004</v>
      </c>
      <c r="L188">
        <v>72929208</v>
      </c>
      <c r="M188">
        <v>213074972</v>
      </c>
      <c r="N188">
        <v>0.34227017500000001</v>
      </c>
      <c r="O188">
        <v>4.2263376780000002</v>
      </c>
      <c r="P188">
        <f>SUMIFS($E$2:$E$642,$J$2:$J$642,J188,$D$2:$D$642,D188)</f>
        <v>72929208</v>
      </c>
      <c r="Q188">
        <f>SUMIF($D$2:$D$642,D188,$E$2:$E$642)</f>
        <v>213957148</v>
      </c>
      <c r="R188">
        <f t="shared" si="2"/>
        <v>1.6609586655596205E-2</v>
      </c>
      <c r="S188">
        <f>O188*R190/R188</f>
        <v>3.6969714073047237</v>
      </c>
    </row>
    <row r="189" spans="1:19" hidden="1" x14ac:dyDescent="0.2">
      <c r="A189">
        <v>337</v>
      </c>
      <c r="B189">
        <v>25540</v>
      </c>
      <c r="C189" t="s">
        <v>69</v>
      </c>
      <c r="D189">
        <v>2016</v>
      </c>
      <c r="E189">
        <v>1206836</v>
      </c>
      <c r="F189" s="1">
        <v>41821</v>
      </c>
      <c r="G189">
        <v>2014</v>
      </c>
      <c r="H189">
        <v>2015</v>
      </c>
      <c r="I189">
        <v>1</v>
      </c>
      <c r="J189">
        <v>21</v>
      </c>
      <c r="K189">
        <v>4.4000000000000004</v>
      </c>
      <c r="L189">
        <v>81851382</v>
      </c>
      <c r="M189">
        <v>240308609</v>
      </c>
      <c r="N189">
        <v>0.34060944500000001</v>
      </c>
      <c r="O189">
        <v>4.2469442869999998</v>
      </c>
      <c r="P189">
        <f>SUMIFS($E$2:$E$642,$J$2:$J$642,J189,$D$2:$D$642,D189)</f>
        <v>81851382</v>
      </c>
      <c r="Q189">
        <f>SUMIF($D$2:$D$642,D189,$E$2:$E$642)</f>
        <v>241970662</v>
      </c>
      <c r="R189">
        <f t="shared" si="2"/>
        <v>1.4744234862155413E-2</v>
      </c>
      <c r="S189">
        <f>O189*R190/R189</f>
        <v>4.1849959932311922</v>
      </c>
    </row>
    <row r="190" spans="1:19" hidden="1" x14ac:dyDescent="0.2">
      <c r="A190">
        <v>404</v>
      </c>
      <c r="B190">
        <v>25540</v>
      </c>
      <c r="C190" t="s">
        <v>69</v>
      </c>
      <c r="D190">
        <v>2017</v>
      </c>
      <c r="E190">
        <v>1210259</v>
      </c>
      <c r="F190" s="1">
        <v>41821</v>
      </c>
      <c r="G190">
        <v>2014</v>
      </c>
      <c r="H190">
        <v>2015</v>
      </c>
      <c r="I190">
        <v>1</v>
      </c>
      <c r="J190">
        <v>21</v>
      </c>
      <c r="K190">
        <v>4.4000000000000004</v>
      </c>
      <c r="L190">
        <v>83298580</v>
      </c>
      <c r="M190">
        <v>253371069</v>
      </c>
      <c r="N190">
        <v>0.328761213</v>
      </c>
      <c r="O190">
        <v>4.4000000000000004</v>
      </c>
      <c r="P190">
        <f>SUMIFS($E$2:$E$642,$J$2:$J$642,J190,$D$2:$D$642,D190)</f>
        <v>83298580</v>
      </c>
      <c r="Q190">
        <f>SUMIF($D$2:$D$642,D190,$E$2:$E$642)</f>
        <v>256050932</v>
      </c>
      <c r="R190">
        <f t="shared" si="2"/>
        <v>1.4529167243907399E-2</v>
      </c>
      <c r="S190">
        <f>O190*R190/R190</f>
        <v>4.4000000000000004</v>
      </c>
    </row>
    <row r="191" spans="1:19" x14ac:dyDescent="0.2">
      <c r="A191">
        <v>528</v>
      </c>
      <c r="B191">
        <v>26900</v>
      </c>
      <c r="C191" t="s">
        <v>70</v>
      </c>
      <c r="D191">
        <v>2014</v>
      </c>
      <c r="E191">
        <v>1972241</v>
      </c>
      <c r="F191" s="1">
        <v>41426</v>
      </c>
      <c r="G191">
        <v>2013</v>
      </c>
      <c r="H191">
        <v>2014</v>
      </c>
      <c r="I191">
        <v>1</v>
      </c>
      <c r="J191">
        <v>21</v>
      </c>
      <c r="K191">
        <v>4.4000000000000004</v>
      </c>
      <c r="L191">
        <v>20063673</v>
      </c>
      <c r="M191">
        <v>119360751</v>
      </c>
      <c r="N191">
        <v>0.168092718</v>
      </c>
      <c r="O191">
        <v>8.6056633439999999</v>
      </c>
      <c r="P191">
        <f>SUMIFS($E$2:$E$642,$J$2:$J$642,J191,$D$2:$D$642,D191)</f>
        <v>20063673</v>
      </c>
      <c r="Q191">
        <f>SUMIF($D$2:$D$642,D191,$E$2:$E$642)</f>
        <v>119360751</v>
      </c>
      <c r="R191">
        <f t="shared" si="2"/>
        <v>9.8299100070061943E-2</v>
      </c>
      <c r="S191">
        <f>O191*R194/R191</f>
        <v>2.1304120113903871</v>
      </c>
    </row>
    <row r="192" spans="1:19" hidden="1" x14ac:dyDescent="0.2">
      <c r="A192">
        <v>279</v>
      </c>
      <c r="B192">
        <v>26900</v>
      </c>
      <c r="C192" t="s">
        <v>70</v>
      </c>
      <c r="D192">
        <v>2015</v>
      </c>
      <c r="E192">
        <v>1988152</v>
      </c>
      <c r="F192" s="1">
        <v>41426</v>
      </c>
      <c r="G192">
        <v>2013</v>
      </c>
      <c r="H192">
        <v>2014</v>
      </c>
      <c r="I192">
        <v>1</v>
      </c>
      <c r="J192">
        <v>21</v>
      </c>
      <c r="K192">
        <v>4.4000000000000004</v>
      </c>
      <c r="L192">
        <v>72929208</v>
      </c>
      <c r="M192">
        <v>213074972</v>
      </c>
      <c r="N192">
        <v>0.34227017500000001</v>
      </c>
      <c r="O192">
        <v>4.2263376780000002</v>
      </c>
      <c r="P192">
        <f>SUMIFS($E$2:$E$642,$J$2:$J$642,J192,$D$2:$D$642,D192)</f>
        <v>72929208</v>
      </c>
      <c r="Q192">
        <f>SUMIF($D$2:$D$642,D192,$E$2:$E$642)</f>
        <v>213957148</v>
      </c>
      <c r="R192">
        <f t="shared" si="2"/>
        <v>2.7261395735985506E-2</v>
      </c>
      <c r="S192">
        <f>O192*R194/R192</f>
        <v>3.7726359416694679</v>
      </c>
    </row>
    <row r="193" spans="1:19" hidden="1" x14ac:dyDescent="0.2">
      <c r="A193">
        <v>338</v>
      </c>
      <c r="B193">
        <v>26900</v>
      </c>
      <c r="C193" t="s">
        <v>70</v>
      </c>
      <c r="D193">
        <v>2016</v>
      </c>
      <c r="E193">
        <v>2001737</v>
      </c>
      <c r="F193" s="1">
        <v>41426</v>
      </c>
      <c r="G193">
        <v>2013</v>
      </c>
      <c r="H193">
        <v>2014</v>
      </c>
      <c r="I193">
        <v>1</v>
      </c>
      <c r="J193">
        <v>21</v>
      </c>
      <c r="K193">
        <v>4.4000000000000004</v>
      </c>
      <c r="L193">
        <v>81851382</v>
      </c>
      <c r="M193">
        <v>240308609</v>
      </c>
      <c r="N193">
        <v>0.34060944500000001</v>
      </c>
      <c r="O193">
        <v>4.2469442869999998</v>
      </c>
      <c r="P193">
        <f>SUMIFS($E$2:$E$642,$J$2:$J$642,J193,$D$2:$D$642,D193)</f>
        <v>81851382</v>
      </c>
      <c r="Q193">
        <f>SUMIF($D$2:$D$642,D193,$E$2:$E$642)</f>
        <v>241970662</v>
      </c>
      <c r="R193">
        <f t="shared" si="2"/>
        <v>2.4455750789888923E-2</v>
      </c>
      <c r="S193">
        <f>O193*R194/R193</f>
        <v>4.2259500081096295</v>
      </c>
    </row>
    <row r="194" spans="1:19" hidden="1" x14ac:dyDescent="0.2">
      <c r="A194">
        <v>405</v>
      </c>
      <c r="B194">
        <v>26900</v>
      </c>
      <c r="C194" t="s">
        <v>70</v>
      </c>
      <c r="D194">
        <v>2017</v>
      </c>
      <c r="E194">
        <v>2027059</v>
      </c>
      <c r="F194" s="1">
        <v>41426</v>
      </c>
      <c r="G194">
        <v>2013</v>
      </c>
      <c r="H194">
        <v>2014</v>
      </c>
      <c r="I194">
        <v>1</v>
      </c>
      <c r="J194">
        <v>21</v>
      </c>
      <c r="K194">
        <v>4.4000000000000004</v>
      </c>
      <c r="L194">
        <v>83298580</v>
      </c>
      <c r="M194">
        <v>253371069</v>
      </c>
      <c r="N194">
        <v>0.328761213</v>
      </c>
      <c r="O194">
        <v>4.4000000000000004</v>
      </c>
      <c r="P194">
        <f>SUMIFS($E$2:$E$642,$J$2:$J$642,J194,$D$2:$D$642,D194)</f>
        <v>83298580</v>
      </c>
      <c r="Q194">
        <f>SUMIF($D$2:$D$642,D194,$E$2:$E$642)</f>
        <v>256050932</v>
      </c>
      <c r="R194">
        <f t="shared" si="2"/>
        <v>2.4334856608600051E-2</v>
      </c>
      <c r="S194">
        <f>O194*R194/R194</f>
        <v>4.4000000000000004</v>
      </c>
    </row>
    <row r="195" spans="1:19" hidden="1" x14ac:dyDescent="0.2">
      <c r="A195">
        <v>280</v>
      </c>
      <c r="B195">
        <v>27260</v>
      </c>
      <c r="C195" t="s">
        <v>71</v>
      </c>
      <c r="D195">
        <v>2015</v>
      </c>
      <c r="E195">
        <v>1449481</v>
      </c>
      <c r="F195" s="1">
        <v>41640</v>
      </c>
      <c r="G195">
        <v>2014</v>
      </c>
      <c r="H195">
        <v>2015</v>
      </c>
      <c r="I195">
        <v>1</v>
      </c>
      <c r="J195">
        <v>21</v>
      </c>
      <c r="K195">
        <v>4.4000000000000004</v>
      </c>
      <c r="L195">
        <v>72929208</v>
      </c>
      <c r="M195">
        <v>213074972</v>
      </c>
      <c r="N195">
        <v>0.34227017500000001</v>
      </c>
      <c r="O195">
        <v>4.2263376780000002</v>
      </c>
      <c r="P195">
        <f>SUMIFS($E$2:$E$642,$J$2:$J$642,J195,$D$2:$D$642,D195)</f>
        <v>72929208</v>
      </c>
      <c r="Q195">
        <f>SUMIF($D$2:$D$642,D195,$E$2:$E$642)</f>
        <v>213957148</v>
      </c>
      <c r="R195">
        <f t="shared" ref="R195:R258" si="4">E195/P195</f>
        <v>1.9875178131647884E-2</v>
      </c>
      <c r="S195">
        <f>O195*R197/R195</f>
        <v>3.8419021043223536</v>
      </c>
    </row>
    <row r="196" spans="1:19" hidden="1" x14ac:dyDescent="0.2">
      <c r="A196">
        <v>339</v>
      </c>
      <c r="B196">
        <v>27260</v>
      </c>
      <c r="C196" t="s">
        <v>71</v>
      </c>
      <c r="D196">
        <v>2016</v>
      </c>
      <c r="E196">
        <v>1478212</v>
      </c>
      <c r="F196" s="1">
        <v>41640</v>
      </c>
      <c r="G196">
        <v>2014</v>
      </c>
      <c r="H196">
        <v>2015</v>
      </c>
      <c r="I196">
        <v>1</v>
      </c>
      <c r="J196">
        <v>21</v>
      </c>
      <c r="K196">
        <v>4.4000000000000004</v>
      </c>
      <c r="L196">
        <v>81851382</v>
      </c>
      <c r="M196">
        <v>240308609</v>
      </c>
      <c r="N196">
        <v>0.34060944500000001</v>
      </c>
      <c r="O196">
        <v>4.2469442869999998</v>
      </c>
      <c r="P196">
        <f>SUMIFS($E$2:$E$642,$J$2:$J$642,J196,$D$2:$D$642,D196)</f>
        <v>81851382</v>
      </c>
      <c r="Q196">
        <f>SUMIF($D$2:$D$642,D196,$E$2:$E$642)</f>
        <v>241970662</v>
      </c>
      <c r="R196">
        <f t="shared" si="4"/>
        <v>1.8059707287532419E-2</v>
      </c>
      <c r="S196">
        <f>O196*R197/R196</f>
        <v>4.2487285726964865</v>
      </c>
    </row>
    <row r="197" spans="1:19" hidden="1" x14ac:dyDescent="0.2">
      <c r="A197">
        <v>406</v>
      </c>
      <c r="B197">
        <v>27260</v>
      </c>
      <c r="C197" t="s">
        <v>71</v>
      </c>
      <c r="D197">
        <v>2017</v>
      </c>
      <c r="E197">
        <v>1504980</v>
      </c>
      <c r="F197" s="1">
        <v>41640</v>
      </c>
      <c r="G197">
        <v>2014</v>
      </c>
      <c r="H197">
        <v>2015</v>
      </c>
      <c r="I197">
        <v>1</v>
      </c>
      <c r="J197">
        <v>21</v>
      </c>
      <c r="K197">
        <v>4.4000000000000004</v>
      </c>
      <c r="L197">
        <v>83298580</v>
      </c>
      <c r="M197">
        <v>253371069</v>
      </c>
      <c r="N197">
        <v>0.328761213</v>
      </c>
      <c r="O197">
        <v>4.4000000000000004</v>
      </c>
      <c r="P197">
        <f>SUMIFS($E$2:$E$642,$J$2:$J$642,J197,$D$2:$D$642,D197)</f>
        <v>83298580</v>
      </c>
      <c r="Q197">
        <f>SUMIF($D$2:$D$642,D197,$E$2:$E$642)</f>
        <v>256050932</v>
      </c>
      <c r="R197">
        <f t="shared" si="4"/>
        <v>1.8067294784616977E-2</v>
      </c>
      <c r="S197">
        <f>O197*R197/R197</f>
        <v>4.4000000000000004</v>
      </c>
    </row>
    <row r="198" spans="1:19" hidden="1" x14ac:dyDescent="0.2">
      <c r="A198">
        <v>281</v>
      </c>
      <c r="B198">
        <v>28140</v>
      </c>
      <c r="C198" t="s">
        <v>72</v>
      </c>
      <c r="D198">
        <v>2015</v>
      </c>
      <c r="E198">
        <v>2088269</v>
      </c>
      <c r="F198" s="1">
        <v>41760</v>
      </c>
      <c r="G198">
        <v>2014</v>
      </c>
      <c r="H198">
        <v>2015</v>
      </c>
      <c r="I198">
        <v>1</v>
      </c>
      <c r="J198">
        <v>21</v>
      </c>
      <c r="K198">
        <v>4.4000000000000004</v>
      </c>
      <c r="L198">
        <v>72929208</v>
      </c>
      <c r="M198">
        <v>213074972</v>
      </c>
      <c r="N198">
        <v>0.34227017500000001</v>
      </c>
      <c r="O198">
        <v>4.2263376780000002</v>
      </c>
      <c r="P198">
        <f>SUMIFS($E$2:$E$642,$J$2:$J$642,J198,$D$2:$D$642,D198)</f>
        <v>72929208</v>
      </c>
      <c r="Q198">
        <f>SUMIF($D$2:$D$642,D198,$E$2:$E$642)</f>
        <v>213957148</v>
      </c>
      <c r="R198">
        <f t="shared" si="4"/>
        <v>2.8634192764029467E-2</v>
      </c>
      <c r="S198">
        <f>O198*R200/R198</f>
        <v>3.7687550467764268</v>
      </c>
    </row>
    <row r="199" spans="1:19" hidden="1" x14ac:dyDescent="0.2">
      <c r="A199">
        <v>340</v>
      </c>
      <c r="B199">
        <v>28140</v>
      </c>
      <c r="C199" t="s">
        <v>72</v>
      </c>
      <c r="D199">
        <v>2016</v>
      </c>
      <c r="E199">
        <v>2104115</v>
      </c>
      <c r="F199" s="1">
        <v>41760</v>
      </c>
      <c r="G199">
        <v>2014</v>
      </c>
      <c r="H199">
        <v>2015</v>
      </c>
      <c r="I199">
        <v>1</v>
      </c>
      <c r="J199">
        <v>21</v>
      </c>
      <c r="K199">
        <v>4.4000000000000004</v>
      </c>
      <c r="L199">
        <v>81851382</v>
      </c>
      <c r="M199">
        <v>240308609</v>
      </c>
      <c r="N199">
        <v>0.34060944500000001</v>
      </c>
      <c r="O199">
        <v>4.2469442869999998</v>
      </c>
      <c r="P199">
        <f>SUMIFS($E$2:$E$642,$J$2:$J$642,J199,$D$2:$D$642,D199)</f>
        <v>81851382</v>
      </c>
      <c r="Q199">
        <f>SUMIF($D$2:$D$642,D199,$E$2:$E$642)</f>
        <v>241970662</v>
      </c>
      <c r="R199">
        <f t="shared" si="4"/>
        <v>2.5706529915402038E-2</v>
      </c>
      <c r="S199">
        <f>O199*R200/R199</f>
        <v>4.2184389634819404</v>
      </c>
    </row>
    <row r="200" spans="1:19" hidden="1" x14ac:dyDescent="0.2">
      <c r="A200">
        <v>407</v>
      </c>
      <c r="B200">
        <v>28140</v>
      </c>
      <c r="C200" t="s">
        <v>72</v>
      </c>
      <c r="D200">
        <v>2017</v>
      </c>
      <c r="E200">
        <v>2126945</v>
      </c>
      <c r="F200" s="1">
        <v>41760</v>
      </c>
      <c r="G200">
        <v>2014</v>
      </c>
      <c r="H200">
        <v>2015</v>
      </c>
      <c r="I200">
        <v>1</v>
      </c>
      <c r="J200">
        <v>21</v>
      </c>
      <c r="K200">
        <v>4.4000000000000004</v>
      </c>
      <c r="L200">
        <v>83298580</v>
      </c>
      <c r="M200">
        <v>253371069</v>
      </c>
      <c r="N200">
        <v>0.328761213</v>
      </c>
      <c r="O200">
        <v>4.4000000000000004</v>
      </c>
      <c r="P200">
        <f>SUMIFS($E$2:$E$642,$J$2:$J$642,J200,$D$2:$D$642,D200)</f>
        <v>83298580</v>
      </c>
      <c r="Q200">
        <f>SUMIF($D$2:$D$642,D200,$E$2:$E$642)</f>
        <v>256050932</v>
      </c>
      <c r="R200">
        <f t="shared" si="4"/>
        <v>2.5533988694645213E-2</v>
      </c>
      <c r="S200">
        <f t="shared" ref="S200:S201" si="5">O200*R200/R200</f>
        <v>4.4000000000000004</v>
      </c>
    </row>
    <row r="201" spans="1:19" hidden="1" x14ac:dyDescent="0.2">
      <c r="A201">
        <v>408</v>
      </c>
      <c r="B201">
        <v>28420</v>
      </c>
      <c r="C201" t="s">
        <v>73</v>
      </c>
      <c r="D201">
        <v>2017</v>
      </c>
      <c r="E201">
        <v>290296</v>
      </c>
      <c r="F201" s="1">
        <v>42705</v>
      </c>
      <c r="G201">
        <v>2016</v>
      </c>
      <c r="H201">
        <v>2017</v>
      </c>
      <c r="I201">
        <v>1</v>
      </c>
      <c r="J201">
        <v>21</v>
      </c>
      <c r="K201">
        <v>4.4000000000000004</v>
      </c>
      <c r="L201">
        <v>83298580</v>
      </c>
      <c r="M201">
        <v>253371069</v>
      </c>
      <c r="N201">
        <v>0.328761213</v>
      </c>
      <c r="O201">
        <v>4.4000000000000004</v>
      </c>
      <c r="P201">
        <f>SUMIFS($E$2:$E$642,$J$2:$J$642,J201,$D$2:$D$642,D201)</f>
        <v>83298580</v>
      </c>
      <c r="Q201">
        <f>SUMIF($D$2:$D$642,D201,$E$2:$E$642)</f>
        <v>256050932</v>
      </c>
      <c r="R201">
        <f t="shared" si="4"/>
        <v>3.4850053866464469E-3</v>
      </c>
      <c r="S201">
        <f t="shared" si="5"/>
        <v>4.4000000000000004</v>
      </c>
    </row>
    <row r="202" spans="1:19" hidden="1" x14ac:dyDescent="0.2">
      <c r="A202">
        <v>341</v>
      </c>
      <c r="B202">
        <v>29540</v>
      </c>
      <c r="C202" t="s">
        <v>74</v>
      </c>
      <c r="D202">
        <v>2016</v>
      </c>
      <c r="E202">
        <v>538500</v>
      </c>
      <c r="F202" s="1">
        <v>42095</v>
      </c>
      <c r="G202">
        <v>2015</v>
      </c>
      <c r="H202">
        <v>2016</v>
      </c>
      <c r="I202">
        <v>1</v>
      </c>
      <c r="J202">
        <v>21</v>
      </c>
      <c r="K202">
        <v>4.4000000000000004</v>
      </c>
      <c r="L202">
        <v>81851382</v>
      </c>
      <c r="M202">
        <v>240308609</v>
      </c>
      <c r="N202">
        <v>0.34060944500000001</v>
      </c>
      <c r="O202">
        <v>4.2469442869999998</v>
      </c>
      <c r="P202">
        <f>SUMIFS($E$2:$E$642,$J$2:$J$642,J202,$D$2:$D$642,D202)</f>
        <v>81851382</v>
      </c>
      <c r="Q202">
        <f>SUMIF($D$2:$D$642,D202,$E$2:$E$642)</f>
        <v>241970662</v>
      </c>
      <c r="R202">
        <f t="shared" si="4"/>
        <v>6.5789970412472691E-3</v>
      </c>
      <c r="S202">
        <f>O202*R203/R202</f>
        <v>4.2072809723020388</v>
      </c>
    </row>
    <row r="203" spans="1:19" hidden="1" x14ac:dyDescent="0.2">
      <c r="A203">
        <v>409</v>
      </c>
      <c r="B203">
        <v>29540</v>
      </c>
      <c r="C203" t="s">
        <v>74</v>
      </c>
      <c r="D203">
        <v>2017</v>
      </c>
      <c r="E203">
        <v>542903</v>
      </c>
      <c r="F203" s="1">
        <v>42095</v>
      </c>
      <c r="G203">
        <v>2015</v>
      </c>
      <c r="H203">
        <v>2016</v>
      </c>
      <c r="I203">
        <v>1</v>
      </c>
      <c r="J203">
        <v>21</v>
      </c>
      <c r="K203">
        <v>4.4000000000000004</v>
      </c>
      <c r="L203">
        <v>83298580</v>
      </c>
      <c r="M203">
        <v>253371069</v>
      </c>
      <c r="N203">
        <v>0.328761213</v>
      </c>
      <c r="O203">
        <v>4.4000000000000004</v>
      </c>
      <c r="P203">
        <f>SUMIFS($E$2:$E$642,$J$2:$J$642,J203,$D$2:$D$642,D203)</f>
        <v>83298580</v>
      </c>
      <c r="Q203">
        <f>SUMIF($D$2:$D$642,D203,$E$2:$E$642)</f>
        <v>256050932</v>
      </c>
      <c r="R203">
        <f t="shared" si="4"/>
        <v>6.5175540807538377E-3</v>
      </c>
      <c r="S203">
        <f>O203*R203/R203</f>
        <v>4.4000000000000004</v>
      </c>
    </row>
    <row r="204" spans="1:19" hidden="1" x14ac:dyDescent="0.2">
      <c r="A204">
        <v>282</v>
      </c>
      <c r="B204">
        <v>29620</v>
      </c>
      <c r="C204" t="s">
        <v>75</v>
      </c>
      <c r="D204">
        <v>2015</v>
      </c>
      <c r="E204">
        <v>472276</v>
      </c>
      <c r="F204" s="1">
        <v>41852</v>
      </c>
      <c r="G204">
        <v>2014</v>
      </c>
      <c r="H204">
        <v>2015</v>
      </c>
      <c r="I204">
        <v>1</v>
      </c>
      <c r="J204">
        <v>21</v>
      </c>
      <c r="K204">
        <v>4.4000000000000004</v>
      </c>
      <c r="L204">
        <v>72929208</v>
      </c>
      <c r="M204">
        <v>213074972</v>
      </c>
      <c r="N204">
        <v>0.34227017500000001</v>
      </c>
      <c r="O204">
        <v>4.2263376780000002</v>
      </c>
      <c r="P204">
        <f>SUMIFS($E$2:$E$642,$J$2:$J$642,J204,$D$2:$D$642,D204)</f>
        <v>72929208</v>
      </c>
      <c r="Q204">
        <f>SUMIF($D$2:$D$642,D204,$E$2:$E$642)</f>
        <v>213957148</v>
      </c>
      <c r="R204">
        <f t="shared" si="4"/>
        <v>6.4758141895631168E-3</v>
      </c>
      <c r="S204">
        <f>O204*R206/R204</f>
        <v>3.7423762983832538</v>
      </c>
    </row>
    <row r="205" spans="1:19" hidden="1" x14ac:dyDescent="0.2">
      <c r="A205">
        <v>342</v>
      </c>
      <c r="B205">
        <v>29620</v>
      </c>
      <c r="C205" t="s">
        <v>75</v>
      </c>
      <c r="D205">
        <v>2016</v>
      </c>
      <c r="E205">
        <v>475099</v>
      </c>
      <c r="F205" s="1">
        <v>41852</v>
      </c>
      <c r="G205">
        <v>2014</v>
      </c>
      <c r="H205">
        <v>2015</v>
      </c>
      <c r="I205">
        <v>1</v>
      </c>
      <c r="J205">
        <v>21</v>
      </c>
      <c r="K205">
        <v>4.4000000000000004</v>
      </c>
      <c r="L205">
        <v>81851382</v>
      </c>
      <c r="M205">
        <v>240308609</v>
      </c>
      <c r="N205">
        <v>0.34060944500000001</v>
      </c>
      <c r="O205">
        <v>4.2469442869999998</v>
      </c>
      <c r="P205">
        <f>SUMIFS($E$2:$E$642,$J$2:$J$642,J205,$D$2:$D$642,D205)</f>
        <v>81851382</v>
      </c>
      <c r="Q205">
        <f>SUMIF($D$2:$D$642,D205,$E$2:$E$642)</f>
        <v>241970662</v>
      </c>
      <c r="R205">
        <f t="shared" si="4"/>
        <v>5.8044102419675695E-3</v>
      </c>
      <c r="S205">
        <f>O205*R206/R205</f>
        <v>4.1956195797148474</v>
      </c>
    </row>
    <row r="206" spans="1:19" hidden="1" x14ac:dyDescent="0.2">
      <c r="A206">
        <v>410</v>
      </c>
      <c r="B206">
        <v>29620</v>
      </c>
      <c r="C206" t="s">
        <v>75</v>
      </c>
      <c r="D206">
        <v>2017</v>
      </c>
      <c r="E206">
        <v>477656</v>
      </c>
      <c r="F206" s="1">
        <v>41852</v>
      </c>
      <c r="G206">
        <v>2014</v>
      </c>
      <c r="H206">
        <v>2015</v>
      </c>
      <c r="I206">
        <v>1</v>
      </c>
      <c r="J206">
        <v>21</v>
      </c>
      <c r="K206">
        <v>4.4000000000000004</v>
      </c>
      <c r="L206">
        <v>83298580</v>
      </c>
      <c r="M206">
        <v>253371069</v>
      </c>
      <c r="N206">
        <v>0.328761213</v>
      </c>
      <c r="O206">
        <v>4.4000000000000004</v>
      </c>
      <c r="P206">
        <f>SUMIFS($E$2:$E$642,$J$2:$J$642,J206,$D$2:$D$642,D206)</f>
        <v>83298580</v>
      </c>
      <c r="Q206">
        <f>SUMIF($D$2:$D$642,D206,$E$2:$E$642)</f>
        <v>256050932</v>
      </c>
      <c r="R206">
        <f t="shared" si="4"/>
        <v>5.7342634172155155E-3</v>
      </c>
      <c r="S206">
        <f>O206*R206/R206</f>
        <v>4.4000000000000004</v>
      </c>
    </row>
    <row r="207" spans="1:19" hidden="1" x14ac:dyDescent="0.2">
      <c r="A207">
        <v>343</v>
      </c>
      <c r="B207">
        <v>29820</v>
      </c>
      <c r="C207" t="s">
        <v>76</v>
      </c>
      <c r="D207">
        <v>2016</v>
      </c>
      <c r="E207">
        <v>2155664</v>
      </c>
      <c r="F207" s="1">
        <v>42248</v>
      </c>
      <c r="G207">
        <v>2015</v>
      </c>
      <c r="H207">
        <v>2016</v>
      </c>
      <c r="I207">
        <v>1</v>
      </c>
      <c r="J207">
        <v>21</v>
      </c>
      <c r="K207">
        <v>4.4000000000000004</v>
      </c>
      <c r="L207">
        <v>81851382</v>
      </c>
      <c r="M207">
        <v>240308609</v>
      </c>
      <c r="N207">
        <v>0.34060944500000001</v>
      </c>
      <c r="O207">
        <v>4.2469442869999998</v>
      </c>
      <c r="P207">
        <f>SUMIFS($E$2:$E$642,$J$2:$J$642,J207,$D$2:$D$642,D207)</f>
        <v>81851382</v>
      </c>
      <c r="Q207">
        <f>SUMIF($D$2:$D$642,D207,$E$2:$E$642)</f>
        <v>241970662</v>
      </c>
      <c r="R207">
        <f t="shared" si="4"/>
        <v>2.6336317693450795E-2</v>
      </c>
      <c r="S207">
        <f>O207*R208/R207</f>
        <v>4.2668862973636559</v>
      </c>
    </row>
    <row r="208" spans="1:19" hidden="1" x14ac:dyDescent="0.2">
      <c r="A208">
        <v>411</v>
      </c>
      <c r="B208">
        <v>29820</v>
      </c>
      <c r="C208" t="s">
        <v>76</v>
      </c>
      <c r="D208">
        <v>2017</v>
      </c>
      <c r="E208">
        <v>2204079</v>
      </c>
      <c r="F208" s="1">
        <v>42248</v>
      </c>
      <c r="G208">
        <v>2015</v>
      </c>
      <c r="H208">
        <v>2016</v>
      </c>
      <c r="I208">
        <v>1</v>
      </c>
      <c r="J208">
        <v>21</v>
      </c>
      <c r="K208">
        <v>4.4000000000000004</v>
      </c>
      <c r="L208">
        <v>83298580</v>
      </c>
      <c r="M208">
        <v>253371069</v>
      </c>
      <c r="N208">
        <v>0.328761213</v>
      </c>
      <c r="O208">
        <v>4.4000000000000004</v>
      </c>
      <c r="P208">
        <f>SUMIFS($E$2:$E$642,$J$2:$J$642,J208,$D$2:$D$642,D208)</f>
        <v>83298580</v>
      </c>
      <c r="Q208">
        <f>SUMIF($D$2:$D$642,D208,$E$2:$E$642)</f>
        <v>256050932</v>
      </c>
      <c r="R208">
        <f t="shared" si="4"/>
        <v>2.6459982871256629E-2</v>
      </c>
      <c r="S208">
        <f>O208*R208/R208</f>
        <v>4.4000000000000004</v>
      </c>
    </row>
    <row r="209" spans="1:19" hidden="1" x14ac:dyDescent="0.2">
      <c r="A209">
        <v>283</v>
      </c>
      <c r="B209">
        <v>31140</v>
      </c>
      <c r="C209" t="s">
        <v>77</v>
      </c>
      <c r="D209">
        <v>2015</v>
      </c>
      <c r="E209">
        <v>1279335</v>
      </c>
      <c r="F209" s="1">
        <v>41730</v>
      </c>
      <c r="G209">
        <v>2014</v>
      </c>
      <c r="H209">
        <v>2015</v>
      </c>
      <c r="I209">
        <v>1</v>
      </c>
      <c r="J209">
        <v>21</v>
      </c>
      <c r="K209">
        <v>4.4000000000000004</v>
      </c>
      <c r="L209">
        <v>72929208</v>
      </c>
      <c r="M209">
        <v>213074972</v>
      </c>
      <c r="N209">
        <v>0.34227017500000001</v>
      </c>
      <c r="O209">
        <v>4.2263376780000002</v>
      </c>
      <c r="P209">
        <f>SUMIFS($E$2:$E$642,$J$2:$J$642,J209,$D$2:$D$642,D209)</f>
        <v>72929208</v>
      </c>
      <c r="Q209">
        <f>SUMIF($D$2:$D$642,D209,$E$2:$E$642)</f>
        <v>213957148</v>
      </c>
      <c r="R209">
        <f t="shared" si="4"/>
        <v>1.7542148544928665E-2</v>
      </c>
      <c r="S209">
        <f>O209*R211/R209</f>
        <v>3.7418362223476778</v>
      </c>
    </row>
    <row r="210" spans="1:19" hidden="1" x14ac:dyDescent="0.2">
      <c r="A210">
        <v>344</v>
      </c>
      <c r="B210">
        <v>31140</v>
      </c>
      <c r="C210" t="s">
        <v>77</v>
      </c>
      <c r="D210">
        <v>2016</v>
      </c>
      <c r="E210">
        <v>1283297</v>
      </c>
      <c r="F210" s="1">
        <v>41730</v>
      </c>
      <c r="G210">
        <v>2014</v>
      </c>
      <c r="H210">
        <v>2015</v>
      </c>
      <c r="I210">
        <v>1</v>
      </c>
      <c r="J210">
        <v>21</v>
      </c>
      <c r="K210">
        <v>4.4000000000000004</v>
      </c>
      <c r="L210">
        <v>81851382</v>
      </c>
      <c r="M210">
        <v>240308609</v>
      </c>
      <c r="N210">
        <v>0.34060944500000001</v>
      </c>
      <c r="O210">
        <v>4.2469442869999998</v>
      </c>
      <c r="P210">
        <f>SUMIFS($E$2:$E$642,$J$2:$J$642,J210,$D$2:$D$642,D210)</f>
        <v>81851382</v>
      </c>
      <c r="Q210">
        <f>SUMIF($D$2:$D$642,D210,$E$2:$E$642)</f>
        <v>241970662</v>
      </c>
      <c r="R210">
        <f t="shared" si="4"/>
        <v>1.567837913842432E-2</v>
      </c>
      <c r="S210">
        <f>O210*R211/R210</f>
        <v>4.2070605904459732</v>
      </c>
    </row>
    <row r="211" spans="1:19" hidden="1" x14ac:dyDescent="0.2">
      <c r="A211">
        <v>412</v>
      </c>
      <c r="B211">
        <v>31140</v>
      </c>
      <c r="C211" t="s">
        <v>77</v>
      </c>
      <c r="D211">
        <v>2017</v>
      </c>
      <c r="E211">
        <v>1293722</v>
      </c>
      <c r="F211" s="1">
        <v>41730</v>
      </c>
      <c r="G211">
        <v>2014</v>
      </c>
      <c r="H211">
        <v>2015</v>
      </c>
      <c r="I211">
        <v>1</v>
      </c>
      <c r="J211">
        <v>21</v>
      </c>
      <c r="K211">
        <v>4.4000000000000004</v>
      </c>
      <c r="L211">
        <v>83298580</v>
      </c>
      <c r="M211">
        <v>253371069</v>
      </c>
      <c r="N211">
        <v>0.328761213</v>
      </c>
      <c r="O211">
        <v>4.4000000000000004</v>
      </c>
      <c r="P211">
        <f>SUMIFS($E$2:$E$642,$J$2:$J$642,J211,$D$2:$D$642,D211)</f>
        <v>83298580</v>
      </c>
      <c r="Q211">
        <f>SUMIF($D$2:$D$642,D211,$E$2:$E$642)</f>
        <v>256050932</v>
      </c>
      <c r="R211">
        <f t="shared" si="4"/>
        <v>1.5531141107087299E-2</v>
      </c>
      <c r="S211">
        <f>O211*R211/R211</f>
        <v>4.4000000000000004</v>
      </c>
    </row>
    <row r="212" spans="1:19" hidden="1" x14ac:dyDescent="0.2">
      <c r="A212">
        <v>284</v>
      </c>
      <c r="B212">
        <v>31540</v>
      </c>
      <c r="C212" t="s">
        <v>78</v>
      </c>
      <c r="D212">
        <v>2015</v>
      </c>
      <c r="E212">
        <v>641385</v>
      </c>
      <c r="F212" s="1">
        <v>41699</v>
      </c>
      <c r="G212">
        <v>2014</v>
      </c>
      <c r="H212">
        <v>2015</v>
      </c>
      <c r="I212">
        <v>1</v>
      </c>
      <c r="J212">
        <v>21</v>
      </c>
      <c r="K212">
        <v>4.4000000000000004</v>
      </c>
      <c r="L212">
        <v>72929208</v>
      </c>
      <c r="M212">
        <v>213074972</v>
      </c>
      <c r="N212">
        <v>0.34227017500000001</v>
      </c>
      <c r="O212">
        <v>4.2263376780000002</v>
      </c>
      <c r="P212">
        <f>SUMIFS($E$2:$E$642,$J$2:$J$642,J212,$D$2:$D$642,D212)</f>
        <v>72929208</v>
      </c>
      <c r="Q212">
        <f>SUMIF($D$2:$D$642,D212,$E$2:$E$642)</f>
        <v>213957148</v>
      </c>
      <c r="R212">
        <f t="shared" si="4"/>
        <v>8.7946245076458256E-3</v>
      </c>
      <c r="S212">
        <f>O212*R214/R212</f>
        <v>3.7743289557051622</v>
      </c>
    </row>
    <row r="213" spans="1:19" hidden="1" x14ac:dyDescent="0.2">
      <c r="A213">
        <v>345</v>
      </c>
      <c r="B213">
        <v>31540</v>
      </c>
      <c r="C213" t="s">
        <v>78</v>
      </c>
      <c r="D213">
        <v>2016</v>
      </c>
      <c r="E213">
        <v>648929</v>
      </c>
      <c r="F213" s="1">
        <v>41699</v>
      </c>
      <c r="G213">
        <v>2014</v>
      </c>
      <c r="H213">
        <v>2015</v>
      </c>
      <c r="I213">
        <v>1</v>
      </c>
      <c r="J213">
        <v>21</v>
      </c>
      <c r="K213">
        <v>4.4000000000000004</v>
      </c>
      <c r="L213">
        <v>81851382</v>
      </c>
      <c r="M213">
        <v>240308609</v>
      </c>
      <c r="N213">
        <v>0.34060944500000001</v>
      </c>
      <c r="O213">
        <v>4.2469442869999998</v>
      </c>
      <c r="P213">
        <f>SUMIFS($E$2:$E$642,$J$2:$J$642,J213,$D$2:$D$642,D213)</f>
        <v>81851382</v>
      </c>
      <c r="Q213">
        <f>SUMIF($D$2:$D$642,D213,$E$2:$E$642)</f>
        <v>241970662</v>
      </c>
      <c r="R213">
        <f t="shared" si="4"/>
        <v>7.9281373648645292E-3</v>
      </c>
      <c r="S213">
        <f>O213*R214/R213</f>
        <v>4.2072493747538822</v>
      </c>
    </row>
    <row r="214" spans="1:19" hidden="1" x14ac:dyDescent="0.2">
      <c r="A214">
        <v>413</v>
      </c>
      <c r="B214">
        <v>31540</v>
      </c>
      <c r="C214" t="s">
        <v>78</v>
      </c>
      <c r="D214">
        <v>2017</v>
      </c>
      <c r="E214">
        <v>654230</v>
      </c>
      <c r="F214" s="1">
        <v>41699</v>
      </c>
      <c r="G214">
        <v>2014</v>
      </c>
      <c r="H214">
        <v>2015</v>
      </c>
      <c r="I214">
        <v>1</v>
      </c>
      <c r="J214">
        <v>21</v>
      </c>
      <c r="K214">
        <v>4.4000000000000004</v>
      </c>
      <c r="L214">
        <v>83298580</v>
      </c>
      <c r="M214">
        <v>253371069</v>
      </c>
      <c r="N214">
        <v>0.328761213</v>
      </c>
      <c r="O214">
        <v>4.4000000000000004</v>
      </c>
      <c r="P214">
        <f>SUMIFS($E$2:$E$642,$J$2:$J$642,J214,$D$2:$D$642,D214)</f>
        <v>83298580</v>
      </c>
      <c r="Q214">
        <f>SUMIF($D$2:$D$642,D214,$E$2:$E$642)</f>
        <v>256050932</v>
      </c>
      <c r="R214">
        <f t="shared" si="4"/>
        <v>7.8540354469427923E-3</v>
      </c>
      <c r="S214">
        <f>O214*R214/R214</f>
        <v>4.4000000000000004</v>
      </c>
    </row>
    <row r="215" spans="1:19" hidden="1" x14ac:dyDescent="0.2">
      <c r="A215">
        <v>285</v>
      </c>
      <c r="B215">
        <v>32820</v>
      </c>
      <c r="C215" t="s">
        <v>79</v>
      </c>
      <c r="D215">
        <v>2015</v>
      </c>
      <c r="E215">
        <v>1343572</v>
      </c>
      <c r="F215" s="1">
        <v>41760</v>
      </c>
      <c r="G215">
        <v>2014</v>
      </c>
      <c r="H215">
        <v>2015</v>
      </c>
      <c r="I215">
        <v>1</v>
      </c>
      <c r="J215">
        <v>21</v>
      </c>
      <c r="K215">
        <v>4.4000000000000004</v>
      </c>
      <c r="L215">
        <v>72929208</v>
      </c>
      <c r="M215">
        <v>213074972</v>
      </c>
      <c r="N215">
        <v>0.34227017500000001</v>
      </c>
      <c r="O215">
        <v>4.2263376780000002</v>
      </c>
      <c r="P215">
        <f>SUMIFS($E$2:$E$642,$J$2:$J$642,J215,$D$2:$D$642,D215)</f>
        <v>72929208</v>
      </c>
      <c r="Q215">
        <f>SUMIF($D$2:$D$642,D215,$E$2:$E$642)</f>
        <v>213957148</v>
      </c>
      <c r="R215">
        <f t="shared" si="4"/>
        <v>1.8422961620534806E-2</v>
      </c>
      <c r="S215">
        <f>O215*R217/R215</f>
        <v>3.7086354350667334</v>
      </c>
    </row>
    <row r="216" spans="1:19" hidden="1" x14ac:dyDescent="0.2">
      <c r="A216">
        <v>346</v>
      </c>
      <c r="B216">
        <v>32820</v>
      </c>
      <c r="C216" t="s">
        <v>79</v>
      </c>
      <c r="D216">
        <v>2016</v>
      </c>
      <c r="E216">
        <v>1346437</v>
      </c>
      <c r="F216" s="1">
        <v>41760</v>
      </c>
      <c r="G216">
        <v>2014</v>
      </c>
      <c r="H216">
        <v>2015</v>
      </c>
      <c r="I216">
        <v>1</v>
      </c>
      <c r="J216">
        <v>21</v>
      </c>
      <c r="K216">
        <v>4.4000000000000004</v>
      </c>
      <c r="L216">
        <v>81851382</v>
      </c>
      <c r="M216">
        <v>240308609</v>
      </c>
      <c r="N216">
        <v>0.34060944500000001</v>
      </c>
      <c r="O216">
        <v>4.2469442869999998</v>
      </c>
      <c r="P216">
        <f>SUMIFS($E$2:$E$642,$J$2:$J$642,J216,$D$2:$D$642,D216)</f>
        <v>81851382</v>
      </c>
      <c r="Q216">
        <f>SUMIF($D$2:$D$642,D216,$E$2:$E$642)</f>
        <v>241970662</v>
      </c>
      <c r="R216">
        <f t="shared" si="4"/>
        <v>1.6449777231617176E-2</v>
      </c>
      <c r="S216">
        <f>O216*R217/R216</f>
        <v>4.1737452728220656</v>
      </c>
    </row>
    <row r="217" spans="1:19" hidden="1" x14ac:dyDescent="0.2">
      <c r="A217">
        <v>414</v>
      </c>
      <c r="B217">
        <v>32820</v>
      </c>
      <c r="C217" t="s">
        <v>79</v>
      </c>
      <c r="D217">
        <v>2017</v>
      </c>
      <c r="E217">
        <v>1346626</v>
      </c>
      <c r="F217" s="1">
        <v>41760</v>
      </c>
      <c r="G217">
        <v>2014</v>
      </c>
      <c r="H217">
        <v>2015</v>
      </c>
      <c r="I217">
        <v>1</v>
      </c>
      <c r="J217">
        <v>21</v>
      </c>
      <c r="K217">
        <v>4.4000000000000004</v>
      </c>
      <c r="L217">
        <v>83298580</v>
      </c>
      <c r="M217">
        <v>253371069</v>
      </c>
      <c r="N217">
        <v>0.328761213</v>
      </c>
      <c r="O217">
        <v>4.4000000000000004</v>
      </c>
      <c r="P217">
        <f>SUMIFS($E$2:$E$642,$J$2:$J$642,J217,$D$2:$D$642,D217)</f>
        <v>83298580</v>
      </c>
      <c r="Q217">
        <f>SUMIF($D$2:$D$642,D217,$E$2:$E$642)</f>
        <v>256050932</v>
      </c>
      <c r="R217">
        <f t="shared" si="4"/>
        <v>1.6166253974557551E-2</v>
      </c>
      <c r="S217">
        <f>O217*R217/R217</f>
        <v>4.4000000000000004</v>
      </c>
    </row>
    <row r="218" spans="1:19" hidden="1" x14ac:dyDescent="0.2">
      <c r="A218">
        <v>286</v>
      </c>
      <c r="B218">
        <v>33340</v>
      </c>
      <c r="C218" t="s">
        <v>80</v>
      </c>
      <c r="D218">
        <v>2015</v>
      </c>
      <c r="E218">
        <v>1575747</v>
      </c>
      <c r="F218" s="1">
        <v>41699</v>
      </c>
      <c r="G218">
        <v>2014</v>
      </c>
      <c r="H218">
        <v>2015</v>
      </c>
      <c r="I218">
        <v>1</v>
      </c>
      <c r="J218">
        <v>21</v>
      </c>
      <c r="K218">
        <v>4.4000000000000004</v>
      </c>
      <c r="L218">
        <v>72929208</v>
      </c>
      <c r="M218">
        <v>213074972</v>
      </c>
      <c r="N218">
        <v>0.34227017500000001</v>
      </c>
      <c r="O218">
        <v>4.2263376780000002</v>
      </c>
      <c r="P218">
        <f>SUMIFS($E$2:$E$642,$J$2:$J$642,J218,$D$2:$D$642,D218)</f>
        <v>72929208</v>
      </c>
      <c r="Q218">
        <f>SUMIF($D$2:$D$642,D218,$E$2:$E$642)</f>
        <v>213957148</v>
      </c>
      <c r="R218">
        <f t="shared" si="4"/>
        <v>2.1606528347325533E-2</v>
      </c>
      <c r="S218">
        <f>O218*R220/R218</f>
        <v>3.7013729438953122</v>
      </c>
    </row>
    <row r="219" spans="1:19" hidden="1" x14ac:dyDescent="0.2">
      <c r="A219">
        <v>347</v>
      </c>
      <c r="B219">
        <v>33340</v>
      </c>
      <c r="C219" t="s">
        <v>80</v>
      </c>
      <c r="D219">
        <v>2016</v>
      </c>
      <c r="E219">
        <v>1572482</v>
      </c>
      <c r="F219" s="1">
        <v>41699</v>
      </c>
      <c r="G219">
        <v>2014</v>
      </c>
      <c r="H219">
        <v>2015</v>
      </c>
      <c r="I219">
        <v>1</v>
      </c>
      <c r="J219">
        <v>21</v>
      </c>
      <c r="K219">
        <v>4.4000000000000004</v>
      </c>
      <c r="L219">
        <v>81851382</v>
      </c>
      <c r="M219">
        <v>240308609</v>
      </c>
      <c r="N219">
        <v>0.34060944500000001</v>
      </c>
      <c r="O219">
        <v>4.2469442869999998</v>
      </c>
      <c r="P219">
        <f>SUMIFS($E$2:$E$642,$J$2:$J$642,J219,$D$2:$D$642,D219)</f>
        <v>81851382</v>
      </c>
      <c r="Q219">
        <f>SUMIF($D$2:$D$642,D219,$E$2:$E$642)</f>
        <v>241970662</v>
      </c>
      <c r="R219">
        <f t="shared" si="4"/>
        <v>1.9211428830853462E-2</v>
      </c>
      <c r="S219">
        <f>O219*R220/R219</f>
        <v>4.1831221044988514</v>
      </c>
    </row>
    <row r="220" spans="1:19" hidden="1" x14ac:dyDescent="0.2">
      <c r="A220">
        <v>415</v>
      </c>
      <c r="B220">
        <v>33340</v>
      </c>
      <c r="C220" t="s">
        <v>80</v>
      </c>
      <c r="D220">
        <v>2017</v>
      </c>
      <c r="E220">
        <v>1576236</v>
      </c>
      <c r="F220" s="1">
        <v>41699</v>
      </c>
      <c r="G220">
        <v>2014</v>
      </c>
      <c r="H220">
        <v>2015</v>
      </c>
      <c r="I220">
        <v>1</v>
      </c>
      <c r="J220">
        <v>21</v>
      </c>
      <c r="K220">
        <v>4.4000000000000004</v>
      </c>
      <c r="L220">
        <v>83298580</v>
      </c>
      <c r="M220">
        <v>253371069</v>
      </c>
      <c r="N220">
        <v>0.328761213</v>
      </c>
      <c r="O220">
        <v>4.4000000000000004</v>
      </c>
      <c r="P220">
        <f>SUMIFS($E$2:$E$642,$J$2:$J$642,J220,$D$2:$D$642,D220)</f>
        <v>83298580</v>
      </c>
      <c r="Q220">
        <f>SUMIF($D$2:$D$642,D220,$E$2:$E$642)</f>
        <v>256050932</v>
      </c>
      <c r="R220">
        <f t="shared" si="4"/>
        <v>1.8922723532622046E-2</v>
      </c>
      <c r="S220">
        <f>O220*R220/R220</f>
        <v>4.4000000000000004</v>
      </c>
    </row>
    <row r="221" spans="1:19" x14ac:dyDescent="0.2">
      <c r="A221">
        <v>529</v>
      </c>
      <c r="B221">
        <v>34980</v>
      </c>
      <c r="C221" t="s">
        <v>81</v>
      </c>
      <c r="D221">
        <v>2014</v>
      </c>
      <c r="E221">
        <v>1792468</v>
      </c>
      <c r="F221" s="1">
        <v>41609</v>
      </c>
      <c r="G221">
        <v>2013</v>
      </c>
      <c r="H221">
        <v>2014</v>
      </c>
      <c r="I221">
        <v>1</v>
      </c>
      <c r="J221">
        <v>21</v>
      </c>
      <c r="K221">
        <v>4.4000000000000004</v>
      </c>
      <c r="L221">
        <v>20063673</v>
      </c>
      <c r="M221">
        <v>119360751</v>
      </c>
      <c r="N221">
        <v>0.168092718</v>
      </c>
      <c r="O221">
        <v>8.6056633439999999</v>
      </c>
      <c r="P221">
        <f>SUMIFS($E$2:$E$642,$J$2:$J$642,J221,$D$2:$D$642,D221)</f>
        <v>20063673</v>
      </c>
      <c r="Q221">
        <f>SUMIF($D$2:$D$642,D221,$E$2:$E$642)</f>
        <v>119360751</v>
      </c>
      <c r="R221">
        <f t="shared" si="4"/>
        <v>8.9338975969155798E-2</v>
      </c>
      <c r="S221">
        <f>O221*R224/R221</f>
        <v>2.2020352906184337</v>
      </c>
    </row>
    <row r="222" spans="1:19" hidden="1" x14ac:dyDescent="0.2">
      <c r="A222">
        <v>287</v>
      </c>
      <c r="B222">
        <v>34980</v>
      </c>
      <c r="C222" t="s">
        <v>81</v>
      </c>
      <c r="D222">
        <v>2015</v>
      </c>
      <c r="E222">
        <v>1830298</v>
      </c>
      <c r="F222" s="1">
        <v>41609</v>
      </c>
      <c r="G222">
        <v>2013</v>
      </c>
      <c r="H222">
        <v>2014</v>
      </c>
      <c r="I222">
        <v>1</v>
      </c>
      <c r="J222">
        <v>21</v>
      </c>
      <c r="K222">
        <v>4.4000000000000004</v>
      </c>
      <c r="L222">
        <v>72929208</v>
      </c>
      <c r="M222">
        <v>213074972</v>
      </c>
      <c r="N222">
        <v>0.34227017500000001</v>
      </c>
      <c r="O222">
        <v>4.2263376780000002</v>
      </c>
      <c r="P222">
        <f>SUMIFS($E$2:$E$642,$J$2:$J$642,J222,$D$2:$D$642,D222)</f>
        <v>72929208</v>
      </c>
      <c r="Q222">
        <f>SUMIF($D$2:$D$642,D222,$E$2:$E$642)</f>
        <v>213957148</v>
      </c>
      <c r="R222">
        <f t="shared" si="4"/>
        <v>2.509691315995095E-2</v>
      </c>
      <c r="S222">
        <f>O222*R224/R222</f>
        <v>3.8496813073206835</v>
      </c>
    </row>
    <row r="223" spans="1:19" hidden="1" x14ac:dyDescent="0.2">
      <c r="A223">
        <v>348</v>
      </c>
      <c r="B223">
        <v>34980</v>
      </c>
      <c r="C223" t="s">
        <v>81</v>
      </c>
      <c r="D223">
        <v>2016</v>
      </c>
      <c r="E223">
        <v>1865535</v>
      </c>
      <c r="F223" s="1">
        <v>41609</v>
      </c>
      <c r="G223">
        <v>2013</v>
      </c>
      <c r="H223">
        <v>2014</v>
      </c>
      <c r="I223">
        <v>1</v>
      </c>
      <c r="J223">
        <v>21</v>
      </c>
      <c r="K223">
        <v>4.4000000000000004</v>
      </c>
      <c r="L223">
        <v>81851382</v>
      </c>
      <c r="M223">
        <v>240308609</v>
      </c>
      <c r="N223">
        <v>0.34060944500000001</v>
      </c>
      <c r="O223">
        <v>4.2469442869999998</v>
      </c>
      <c r="P223">
        <f>SUMIFS($E$2:$E$642,$J$2:$J$642,J223,$D$2:$D$642,D223)</f>
        <v>81851382</v>
      </c>
      <c r="Q223">
        <f>SUMIF($D$2:$D$642,D223,$E$2:$E$642)</f>
        <v>241970662</v>
      </c>
      <c r="R223">
        <f t="shared" si="4"/>
        <v>2.2791734903144335E-2</v>
      </c>
      <c r="S223">
        <f>O223*R224/R223</f>
        <v>4.2597103739304201</v>
      </c>
    </row>
    <row r="224" spans="1:19" hidden="1" x14ac:dyDescent="0.2">
      <c r="A224">
        <v>416</v>
      </c>
      <c r="B224">
        <v>34980</v>
      </c>
      <c r="C224" t="s">
        <v>81</v>
      </c>
      <c r="D224">
        <v>2017</v>
      </c>
      <c r="E224">
        <v>1904226</v>
      </c>
      <c r="F224" s="1">
        <v>41609</v>
      </c>
      <c r="G224">
        <v>2013</v>
      </c>
      <c r="H224">
        <v>2014</v>
      </c>
      <c r="I224">
        <v>1</v>
      </c>
      <c r="J224">
        <v>21</v>
      </c>
      <c r="K224">
        <v>4.4000000000000004</v>
      </c>
      <c r="L224">
        <v>83298580</v>
      </c>
      <c r="M224">
        <v>253371069</v>
      </c>
      <c r="N224">
        <v>0.328761213</v>
      </c>
      <c r="O224">
        <v>4.4000000000000004</v>
      </c>
      <c r="P224">
        <f>SUMIFS($E$2:$E$642,$J$2:$J$642,J224,$D$2:$D$642,D224)</f>
        <v>83298580</v>
      </c>
      <c r="Q224">
        <f>SUMIF($D$2:$D$642,D224,$E$2:$E$642)</f>
        <v>256050932</v>
      </c>
      <c r="R224">
        <f t="shared" si="4"/>
        <v>2.2860245636840387E-2</v>
      </c>
      <c r="S224">
        <f>O224*R224/R224</f>
        <v>4.4000000000000004</v>
      </c>
    </row>
    <row r="225" spans="1:19" hidden="1" x14ac:dyDescent="0.2">
      <c r="A225">
        <v>288</v>
      </c>
      <c r="B225">
        <v>35300</v>
      </c>
      <c r="C225" t="s">
        <v>82</v>
      </c>
      <c r="D225">
        <v>2015</v>
      </c>
      <c r="E225">
        <v>859470</v>
      </c>
      <c r="F225" s="1">
        <v>41760</v>
      </c>
      <c r="G225">
        <v>2014</v>
      </c>
      <c r="H225">
        <v>2015</v>
      </c>
      <c r="I225">
        <v>1</v>
      </c>
      <c r="J225">
        <v>21</v>
      </c>
      <c r="K225">
        <v>4.4000000000000004</v>
      </c>
      <c r="L225">
        <v>72929208</v>
      </c>
      <c r="M225">
        <v>213074972</v>
      </c>
      <c r="N225">
        <v>0.34227017500000001</v>
      </c>
      <c r="O225">
        <v>4.2263376780000002</v>
      </c>
      <c r="P225">
        <f>SUMIFS($E$2:$E$642,$J$2:$J$642,J225,$D$2:$D$642,D225)</f>
        <v>72929208</v>
      </c>
      <c r="Q225">
        <f>SUMIF($D$2:$D$642,D225,$E$2:$E$642)</f>
        <v>213957148</v>
      </c>
      <c r="R225">
        <f t="shared" si="4"/>
        <v>1.1784990178420695E-2</v>
      </c>
      <c r="S225">
        <f>O225*R227/R225</f>
        <v>3.7043792134943212</v>
      </c>
    </row>
    <row r="226" spans="1:19" hidden="1" x14ac:dyDescent="0.2">
      <c r="A226">
        <v>349</v>
      </c>
      <c r="B226">
        <v>35300</v>
      </c>
      <c r="C226" t="s">
        <v>82</v>
      </c>
      <c r="D226">
        <v>2016</v>
      </c>
      <c r="E226">
        <v>856875</v>
      </c>
      <c r="F226" s="1">
        <v>41760</v>
      </c>
      <c r="G226">
        <v>2014</v>
      </c>
      <c r="H226">
        <v>2015</v>
      </c>
      <c r="I226">
        <v>1</v>
      </c>
      <c r="J226">
        <v>21</v>
      </c>
      <c r="K226">
        <v>4.4000000000000004</v>
      </c>
      <c r="L226">
        <v>81851382</v>
      </c>
      <c r="M226">
        <v>240308609</v>
      </c>
      <c r="N226">
        <v>0.34060944500000001</v>
      </c>
      <c r="O226">
        <v>4.2469442869999998</v>
      </c>
      <c r="P226">
        <f>SUMIFS($E$2:$E$642,$J$2:$J$642,J226,$D$2:$D$642,D226)</f>
        <v>81851382</v>
      </c>
      <c r="Q226">
        <f>SUMIF($D$2:$D$642,D226,$E$2:$E$642)</f>
        <v>241970662</v>
      </c>
      <c r="R226">
        <f t="shared" si="4"/>
        <v>1.0468668690285522E-2</v>
      </c>
      <c r="S226">
        <f>O226*R227/R226</f>
        <v>4.1904974249453248</v>
      </c>
    </row>
    <row r="227" spans="1:19" hidden="1" x14ac:dyDescent="0.2">
      <c r="A227">
        <v>417</v>
      </c>
      <c r="B227">
        <v>35300</v>
      </c>
      <c r="C227" t="s">
        <v>82</v>
      </c>
      <c r="D227">
        <v>2017</v>
      </c>
      <c r="E227">
        <v>860435</v>
      </c>
      <c r="F227" s="1">
        <v>41760</v>
      </c>
      <c r="G227">
        <v>2014</v>
      </c>
      <c r="H227">
        <v>2015</v>
      </c>
      <c r="I227">
        <v>1</v>
      </c>
      <c r="J227">
        <v>21</v>
      </c>
      <c r="K227">
        <v>4.4000000000000004</v>
      </c>
      <c r="L227">
        <v>83298580</v>
      </c>
      <c r="M227">
        <v>253371069</v>
      </c>
      <c r="N227">
        <v>0.328761213</v>
      </c>
      <c r="O227">
        <v>4.4000000000000004</v>
      </c>
      <c r="P227">
        <f>SUMIFS($E$2:$E$642,$J$2:$J$642,J227,$D$2:$D$642,D227)</f>
        <v>83298580</v>
      </c>
      <c r="Q227">
        <f>SUMIF($D$2:$D$642,D227,$E$2:$E$642)</f>
        <v>256050932</v>
      </c>
      <c r="R227">
        <f t="shared" si="4"/>
        <v>1.0329527826284674E-2</v>
      </c>
      <c r="S227">
        <f>O227*R227/R227</f>
        <v>4.4000000000000004</v>
      </c>
    </row>
    <row r="228" spans="1:19" hidden="1" x14ac:dyDescent="0.2">
      <c r="A228">
        <v>289</v>
      </c>
      <c r="B228">
        <v>35380</v>
      </c>
      <c r="C228" t="s">
        <v>83</v>
      </c>
      <c r="D228">
        <v>2015</v>
      </c>
      <c r="E228">
        <v>1262888</v>
      </c>
      <c r="F228" s="1">
        <v>41883</v>
      </c>
      <c r="G228">
        <v>2014</v>
      </c>
      <c r="H228">
        <v>2015</v>
      </c>
      <c r="I228">
        <v>1</v>
      </c>
      <c r="J228">
        <v>21</v>
      </c>
      <c r="K228">
        <v>4.4000000000000004</v>
      </c>
      <c r="L228">
        <v>72929208</v>
      </c>
      <c r="M228">
        <v>213074972</v>
      </c>
      <c r="N228">
        <v>0.34227017500000001</v>
      </c>
      <c r="O228">
        <v>4.2263376780000002</v>
      </c>
      <c r="P228">
        <f>SUMIFS($E$2:$E$642,$J$2:$J$642,J228,$D$2:$D$642,D228)</f>
        <v>72929208</v>
      </c>
      <c r="Q228">
        <f>SUMIF($D$2:$D$642,D228,$E$2:$E$642)</f>
        <v>213957148</v>
      </c>
      <c r="R228">
        <f t="shared" si="4"/>
        <v>1.7316628476206679E-2</v>
      </c>
      <c r="S228">
        <f>O228*R230/R228</f>
        <v>3.7379450978075899</v>
      </c>
    </row>
    <row r="229" spans="1:19" hidden="1" x14ac:dyDescent="0.2">
      <c r="A229">
        <v>350</v>
      </c>
      <c r="B229">
        <v>35380</v>
      </c>
      <c r="C229" t="s">
        <v>83</v>
      </c>
      <c r="D229">
        <v>2016</v>
      </c>
      <c r="E229">
        <v>1268883</v>
      </c>
      <c r="F229" s="1">
        <v>41883</v>
      </c>
      <c r="G229">
        <v>2014</v>
      </c>
      <c r="H229">
        <v>2015</v>
      </c>
      <c r="I229">
        <v>1</v>
      </c>
      <c r="J229">
        <v>21</v>
      </c>
      <c r="K229">
        <v>4.4000000000000004</v>
      </c>
      <c r="L229">
        <v>81851382</v>
      </c>
      <c r="M229">
        <v>240308609</v>
      </c>
      <c r="N229">
        <v>0.34060944500000001</v>
      </c>
      <c r="O229">
        <v>4.2469442869999998</v>
      </c>
      <c r="P229">
        <f>SUMIFS($E$2:$E$642,$J$2:$J$642,J229,$D$2:$D$642,D229)</f>
        <v>81851382</v>
      </c>
      <c r="Q229">
        <f>SUMIF($D$2:$D$642,D229,$E$2:$E$642)</f>
        <v>241970662</v>
      </c>
      <c r="R229">
        <f t="shared" si="4"/>
        <v>1.5502279485030565E-2</v>
      </c>
      <c r="S229">
        <f>O229*R230/R229</f>
        <v>4.1957834490625858</v>
      </c>
    </row>
    <row r="230" spans="1:19" hidden="1" x14ac:dyDescent="0.2">
      <c r="A230">
        <v>418</v>
      </c>
      <c r="B230">
        <v>35380</v>
      </c>
      <c r="C230" t="s">
        <v>83</v>
      </c>
      <c r="D230">
        <v>2017</v>
      </c>
      <c r="E230">
        <v>1275762</v>
      </c>
      <c r="F230" s="1">
        <v>41883</v>
      </c>
      <c r="G230">
        <v>2014</v>
      </c>
      <c r="H230">
        <v>2015</v>
      </c>
      <c r="I230">
        <v>1</v>
      </c>
      <c r="J230">
        <v>21</v>
      </c>
      <c r="K230">
        <v>4.4000000000000004</v>
      </c>
      <c r="L230">
        <v>83298580</v>
      </c>
      <c r="M230">
        <v>253371069</v>
      </c>
      <c r="N230">
        <v>0.328761213</v>
      </c>
      <c r="O230">
        <v>4.4000000000000004</v>
      </c>
      <c r="P230">
        <f>SUMIFS($E$2:$E$642,$J$2:$J$642,J230,$D$2:$D$642,D230)</f>
        <v>83298580</v>
      </c>
      <c r="Q230">
        <f>SUMIF($D$2:$D$642,D230,$E$2:$E$642)</f>
        <v>256050932</v>
      </c>
      <c r="R230">
        <f t="shared" si="4"/>
        <v>1.5315531189127114E-2</v>
      </c>
      <c r="S230">
        <f>O230*R230/R230</f>
        <v>4.3999999999999995</v>
      </c>
    </row>
    <row r="231" spans="1:19" hidden="1" x14ac:dyDescent="0.2">
      <c r="A231">
        <v>290</v>
      </c>
      <c r="B231">
        <v>35840</v>
      </c>
      <c r="C231" t="s">
        <v>84</v>
      </c>
      <c r="D231">
        <v>2015</v>
      </c>
      <c r="E231">
        <v>768918</v>
      </c>
      <c r="F231" s="1">
        <v>41974</v>
      </c>
      <c r="G231">
        <v>2014</v>
      </c>
      <c r="H231">
        <v>2015</v>
      </c>
      <c r="I231">
        <v>1</v>
      </c>
      <c r="J231">
        <v>21</v>
      </c>
      <c r="K231">
        <v>4.4000000000000004</v>
      </c>
      <c r="L231">
        <v>72929208</v>
      </c>
      <c r="M231">
        <v>213074972</v>
      </c>
      <c r="N231">
        <v>0.34227017500000001</v>
      </c>
      <c r="O231">
        <v>4.2263376780000002</v>
      </c>
      <c r="P231">
        <f>SUMIFS($E$2:$E$642,$J$2:$J$642,J231,$D$2:$D$642,D231)</f>
        <v>72929208</v>
      </c>
      <c r="Q231">
        <f>SUMIF($D$2:$D$642,D231,$E$2:$E$642)</f>
        <v>213957148</v>
      </c>
      <c r="R231">
        <f t="shared" si="4"/>
        <v>1.0543347735244842E-2</v>
      </c>
      <c r="S231">
        <f>O231*R233/R231</f>
        <v>3.8723684178618809</v>
      </c>
    </row>
    <row r="232" spans="1:19" hidden="1" x14ac:dyDescent="0.2">
      <c r="A232">
        <v>351</v>
      </c>
      <c r="B232">
        <v>35840</v>
      </c>
      <c r="C232" t="s">
        <v>84</v>
      </c>
      <c r="D232">
        <v>2016</v>
      </c>
      <c r="E232">
        <v>788457</v>
      </c>
      <c r="F232" s="1">
        <v>41974</v>
      </c>
      <c r="G232">
        <v>2014</v>
      </c>
      <c r="H232">
        <v>2015</v>
      </c>
      <c r="I232">
        <v>1</v>
      </c>
      <c r="J232">
        <v>21</v>
      </c>
      <c r="K232">
        <v>4.4000000000000004</v>
      </c>
      <c r="L232">
        <v>81851382</v>
      </c>
      <c r="M232">
        <v>240308609</v>
      </c>
      <c r="N232">
        <v>0.34060944500000001</v>
      </c>
      <c r="O232">
        <v>4.2469442869999998</v>
      </c>
      <c r="P232">
        <f>SUMIFS($E$2:$E$642,$J$2:$J$642,J232,$D$2:$D$642,D232)</f>
        <v>81851382</v>
      </c>
      <c r="Q232">
        <f>SUMIF($D$2:$D$642,D232,$E$2:$E$642)</f>
        <v>241970662</v>
      </c>
      <c r="R232">
        <f t="shared" si="4"/>
        <v>9.6327878740031531E-3</v>
      </c>
      <c r="S232">
        <f>O232*R233/R232</f>
        <v>4.2590778007418724</v>
      </c>
    </row>
    <row r="233" spans="1:19" hidden="1" x14ac:dyDescent="0.2">
      <c r="A233">
        <v>419</v>
      </c>
      <c r="B233">
        <v>35840</v>
      </c>
      <c r="C233" t="s">
        <v>84</v>
      </c>
      <c r="D233">
        <v>2017</v>
      </c>
      <c r="E233">
        <v>804690</v>
      </c>
      <c r="F233" s="1">
        <v>41974</v>
      </c>
      <c r="G233">
        <v>2014</v>
      </c>
      <c r="H233">
        <v>2015</v>
      </c>
      <c r="I233">
        <v>1</v>
      </c>
      <c r="J233">
        <v>21</v>
      </c>
      <c r="K233">
        <v>4.4000000000000004</v>
      </c>
      <c r="L233">
        <v>83298580</v>
      </c>
      <c r="M233">
        <v>253371069</v>
      </c>
      <c r="N233">
        <v>0.328761213</v>
      </c>
      <c r="O233">
        <v>4.4000000000000004</v>
      </c>
      <c r="P233">
        <f>SUMIFS($E$2:$E$642,$J$2:$J$642,J233,$D$2:$D$642,D233)</f>
        <v>83298580</v>
      </c>
      <c r="Q233">
        <f>SUMIF($D$2:$D$642,D233,$E$2:$E$642)</f>
        <v>256050932</v>
      </c>
      <c r="R233">
        <f t="shared" si="4"/>
        <v>9.6603087351549086E-3</v>
      </c>
      <c r="S233">
        <f>O233*R233/R233</f>
        <v>4.4000000000000004</v>
      </c>
    </row>
    <row r="234" spans="1:19" hidden="1" x14ac:dyDescent="0.2">
      <c r="A234">
        <v>352</v>
      </c>
      <c r="B234">
        <v>36260</v>
      </c>
      <c r="C234" t="s">
        <v>85</v>
      </c>
      <c r="D234">
        <v>2016</v>
      </c>
      <c r="E234">
        <v>656061</v>
      </c>
      <c r="F234" s="1">
        <v>42064</v>
      </c>
      <c r="G234">
        <v>2015</v>
      </c>
      <c r="H234">
        <v>2016</v>
      </c>
      <c r="I234">
        <v>1</v>
      </c>
      <c r="J234">
        <v>21</v>
      </c>
      <c r="K234">
        <v>4.4000000000000004</v>
      </c>
      <c r="L234">
        <v>81851382</v>
      </c>
      <c r="M234">
        <v>240308609</v>
      </c>
      <c r="N234">
        <v>0.34060944500000001</v>
      </c>
      <c r="O234">
        <v>4.2469442869999998</v>
      </c>
      <c r="P234">
        <f>SUMIFS($E$2:$E$642,$J$2:$J$642,J234,$D$2:$D$642,D234)</f>
        <v>81851382</v>
      </c>
      <c r="Q234">
        <f>SUMIF($D$2:$D$642,D234,$E$2:$E$642)</f>
        <v>241970662</v>
      </c>
      <c r="R234">
        <f t="shared" si="4"/>
        <v>8.0152708967088666E-3</v>
      </c>
      <c r="S234">
        <f>O234*R235/R234</f>
        <v>4.2398602186071015</v>
      </c>
    </row>
    <row r="235" spans="1:19" hidden="1" x14ac:dyDescent="0.2">
      <c r="A235">
        <v>420</v>
      </c>
      <c r="B235">
        <v>36260</v>
      </c>
      <c r="C235" t="s">
        <v>85</v>
      </c>
      <c r="D235">
        <v>2017</v>
      </c>
      <c r="E235">
        <v>666547</v>
      </c>
      <c r="F235" s="1">
        <v>42064</v>
      </c>
      <c r="G235">
        <v>2015</v>
      </c>
      <c r="H235">
        <v>2016</v>
      </c>
      <c r="I235">
        <v>1</v>
      </c>
      <c r="J235">
        <v>21</v>
      </c>
      <c r="K235">
        <v>4.4000000000000004</v>
      </c>
      <c r="L235">
        <v>83298580</v>
      </c>
      <c r="M235">
        <v>253371069</v>
      </c>
      <c r="N235">
        <v>0.328761213</v>
      </c>
      <c r="O235">
        <v>4.4000000000000004</v>
      </c>
      <c r="P235">
        <f>SUMIFS($E$2:$E$642,$J$2:$J$642,J235,$D$2:$D$642,D235)</f>
        <v>83298580</v>
      </c>
      <c r="Q235">
        <f>SUMIF($D$2:$D$642,D235,$E$2:$E$642)</f>
        <v>256050932</v>
      </c>
      <c r="R235">
        <f t="shared" si="4"/>
        <v>8.0019011128400989E-3</v>
      </c>
      <c r="S235">
        <f>O235*R235/R235</f>
        <v>4.4000000000000004</v>
      </c>
    </row>
    <row r="236" spans="1:19" x14ac:dyDescent="0.2">
      <c r="A236">
        <v>530</v>
      </c>
      <c r="B236">
        <v>36420</v>
      </c>
      <c r="C236" t="s">
        <v>86</v>
      </c>
      <c r="D236">
        <v>2014</v>
      </c>
      <c r="E236">
        <v>1336767</v>
      </c>
      <c r="F236" s="1">
        <v>41579</v>
      </c>
      <c r="G236">
        <v>2013</v>
      </c>
      <c r="H236">
        <v>2014</v>
      </c>
      <c r="I236">
        <v>1</v>
      </c>
      <c r="J236">
        <v>21</v>
      </c>
      <c r="K236">
        <v>4.4000000000000004</v>
      </c>
      <c r="L236">
        <v>20063673</v>
      </c>
      <c r="M236">
        <v>119360751</v>
      </c>
      <c r="N236">
        <v>0.168092718</v>
      </c>
      <c r="O236">
        <v>8.6056633439999999</v>
      </c>
      <c r="P236">
        <f>SUMIFS($E$2:$E$642,$J$2:$J$642,J236,$D$2:$D$642,D236)</f>
        <v>20063673</v>
      </c>
      <c r="Q236">
        <f>SUMIF($D$2:$D$642,D236,$E$2:$E$642)</f>
        <v>119360751</v>
      </c>
      <c r="R236">
        <f t="shared" si="4"/>
        <v>6.6626235385714272E-2</v>
      </c>
      <c r="S236">
        <f>O236*R239/R236</f>
        <v>2.1456309905667657</v>
      </c>
    </row>
    <row r="237" spans="1:19" hidden="1" x14ac:dyDescent="0.2">
      <c r="A237">
        <v>291</v>
      </c>
      <c r="B237">
        <v>36420</v>
      </c>
      <c r="C237" t="s">
        <v>86</v>
      </c>
      <c r="D237">
        <v>2015</v>
      </c>
      <c r="E237">
        <v>1358452</v>
      </c>
      <c r="F237" s="1">
        <v>41579</v>
      </c>
      <c r="G237">
        <v>2013</v>
      </c>
      <c r="H237">
        <v>2014</v>
      </c>
      <c r="I237">
        <v>1</v>
      </c>
      <c r="J237">
        <v>21</v>
      </c>
      <c r="K237">
        <v>4.4000000000000004</v>
      </c>
      <c r="L237">
        <v>72929208</v>
      </c>
      <c r="M237">
        <v>213074972</v>
      </c>
      <c r="N237">
        <v>0.34227017500000001</v>
      </c>
      <c r="O237">
        <v>4.2263376780000002</v>
      </c>
      <c r="P237">
        <f>SUMIFS($E$2:$E$642,$J$2:$J$642,J237,$D$2:$D$642,D237)</f>
        <v>72929208</v>
      </c>
      <c r="Q237">
        <f>SUMIF($D$2:$D$642,D237,$E$2:$E$642)</f>
        <v>213957148</v>
      </c>
      <c r="R237">
        <f t="shared" si="4"/>
        <v>1.8626995099137782E-2</v>
      </c>
      <c r="S237">
        <f>O237*R239/R237</f>
        <v>3.7690973004596904</v>
      </c>
    </row>
    <row r="238" spans="1:19" hidden="1" x14ac:dyDescent="0.2">
      <c r="A238">
        <v>353</v>
      </c>
      <c r="B238">
        <v>36420</v>
      </c>
      <c r="C238" t="s">
        <v>86</v>
      </c>
      <c r="D238">
        <v>2016</v>
      </c>
      <c r="E238">
        <v>1373211</v>
      </c>
      <c r="F238" s="1">
        <v>41579</v>
      </c>
      <c r="G238">
        <v>2013</v>
      </c>
      <c r="H238">
        <v>2014</v>
      </c>
      <c r="I238">
        <v>1</v>
      </c>
      <c r="J238">
        <v>21</v>
      </c>
      <c r="K238">
        <v>4.4000000000000004</v>
      </c>
      <c r="L238">
        <v>81851382</v>
      </c>
      <c r="M238">
        <v>240308609</v>
      </c>
      <c r="N238">
        <v>0.34060944500000001</v>
      </c>
      <c r="O238">
        <v>4.2469442869999998</v>
      </c>
      <c r="P238">
        <f>SUMIFS($E$2:$E$642,$J$2:$J$642,J238,$D$2:$D$642,D238)</f>
        <v>81851382</v>
      </c>
      <c r="Q238">
        <f>SUMIF($D$2:$D$642,D238,$E$2:$E$642)</f>
        <v>241970662</v>
      </c>
      <c r="R238">
        <f t="shared" si="4"/>
        <v>1.6776882276709756E-2</v>
      </c>
      <c r="S238">
        <f>O238*R239/R238</f>
        <v>4.2051477781127815</v>
      </c>
    </row>
    <row r="239" spans="1:19" hidden="1" x14ac:dyDescent="0.2">
      <c r="A239">
        <v>421</v>
      </c>
      <c r="B239">
        <v>36420</v>
      </c>
      <c r="C239" t="s">
        <v>86</v>
      </c>
      <c r="D239">
        <v>2017</v>
      </c>
      <c r="E239">
        <v>1383737</v>
      </c>
      <c r="F239" s="1">
        <v>41579</v>
      </c>
      <c r="G239">
        <v>2013</v>
      </c>
      <c r="H239">
        <v>2014</v>
      </c>
      <c r="I239">
        <v>1</v>
      </c>
      <c r="J239">
        <v>21</v>
      </c>
      <c r="K239">
        <v>4.4000000000000004</v>
      </c>
      <c r="L239">
        <v>83298580</v>
      </c>
      <c r="M239">
        <v>253371069</v>
      </c>
      <c r="N239">
        <v>0.328761213</v>
      </c>
      <c r="O239">
        <v>4.4000000000000004</v>
      </c>
      <c r="P239">
        <f>SUMIFS($E$2:$E$642,$J$2:$J$642,J239,$D$2:$D$642,D239)</f>
        <v>83298580</v>
      </c>
      <c r="Q239">
        <f>SUMIF($D$2:$D$642,D239,$E$2:$E$642)</f>
        <v>256050932</v>
      </c>
      <c r="R239">
        <f t="shared" si="4"/>
        <v>1.6611771773300338E-2</v>
      </c>
      <c r="S239">
        <f>O239*R239/R239</f>
        <v>4.4000000000000004</v>
      </c>
    </row>
    <row r="240" spans="1:19" hidden="1" x14ac:dyDescent="0.2">
      <c r="A240">
        <v>354</v>
      </c>
      <c r="B240">
        <v>36500</v>
      </c>
      <c r="C240" t="s">
        <v>87</v>
      </c>
      <c r="D240">
        <v>2016</v>
      </c>
      <c r="E240">
        <v>275222</v>
      </c>
      <c r="F240" s="1">
        <v>42156</v>
      </c>
      <c r="G240">
        <v>2015</v>
      </c>
      <c r="H240">
        <v>2016</v>
      </c>
      <c r="I240">
        <v>1</v>
      </c>
      <c r="J240">
        <v>21</v>
      </c>
      <c r="K240">
        <v>4.4000000000000004</v>
      </c>
      <c r="L240">
        <v>81851382</v>
      </c>
      <c r="M240">
        <v>240308609</v>
      </c>
      <c r="N240">
        <v>0.34060944500000001</v>
      </c>
      <c r="O240">
        <v>4.2469442869999998</v>
      </c>
      <c r="P240">
        <f>SUMIFS($E$2:$E$642,$J$2:$J$642,J240,$D$2:$D$642,D240)</f>
        <v>81851382</v>
      </c>
      <c r="Q240">
        <f>SUMIF($D$2:$D$642,D240,$E$2:$E$642)</f>
        <v>241970662</v>
      </c>
      <c r="R240">
        <f t="shared" si="4"/>
        <v>3.3624600254153316E-3</v>
      </c>
      <c r="S240">
        <f>O240*R241/R240</f>
        <v>4.2545235243620514</v>
      </c>
    </row>
    <row r="241" spans="1:19" hidden="1" x14ac:dyDescent="0.2">
      <c r="A241">
        <v>422</v>
      </c>
      <c r="B241">
        <v>36500</v>
      </c>
      <c r="C241" t="s">
        <v>87</v>
      </c>
      <c r="D241">
        <v>2017</v>
      </c>
      <c r="E241">
        <v>280588</v>
      </c>
      <c r="F241" s="1">
        <v>42156</v>
      </c>
      <c r="G241">
        <v>2015</v>
      </c>
      <c r="H241">
        <v>2016</v>
      </c>
      <c r="I241">
        <v>1</v>
      </c>
      <c r="J241">
        <v>21</v>
      </c>
      <c r="K241">
        <v>4.4000000000000004</v>
      </c>
      <c r="L241">
        <v>83298580</v>
      </c>
      <c r="M241">
        <v>253371069</v>
      </c>
      <c r="N241">
        <v>0.328761213</v>
      </c>
      <c r="O241">
        <v>4.4000000000000004</v>
      </c>
      <c r="P241">
        <f>SUMIFS($E$2:$E$642,$J$2:$J$642,J241,$D$2:$D$642,D241)</f>
        <v>83298580</v>
      </c>
      <c r="Q241">
        <f>SUMIF($D$2:$D$642,D241,$E$2:$E$642)</f>
        <v>256050932</v>
      </c>
      <c r="R241">
        <f t="shared" si="4"/>
        <v>3.3684607828848943E-3</v>
      </c>
      <c r="S241">
        <f>O241*R241/R241</f>
        <v>4.4000000000000004</v>
      </c>
    </row>
    <row r="242" spans="1:19" hidden="1" x14ac:dyDescent="0.2">
      <c r="A242">
        <v>292</v>
      </c>
      <c r="B242">
        <v>36740</v>
      </c>
      <c r="C242" t="s">
        <v>88</v>
      </c>
      <c r="D242">
        <v>2015</v>
      </c>
      <c r="E242">
        <v>2387138</v>
      </c>
      <c r="F242" s="1">
        <v>41791</v>
      </c>
      <c r="G242">
        <v>2014</v>
      </c>
      <c r="H242">
        <v>2015</v>
      </c>
      <c r="I242">
        <v>1</v>
      </c>
      <c r="J242">
        <v>21</v>
      </c>
      <c r="K242">
        <v>4.4000000000000004</v>
      </c>
      <c r="L242">
        <v>72929208</v>
      </c>
      <c r="M242">
        <v>213074972</v>
      </c>
      <c r="N242">
        <v>0.34227017500000001</v>
      </c>
      <c r="O242">
        <v>4.2263376780000002</v>
      </c>
      <c r="P242">
        <f>SUMIFS($E$2:$E$642,$J$2:$J$642,J242,$D$2:$D$642,D242)</f>
        <v>72929208</v>
      </c>
      <c r="Q242">
        <f>SUMIF($D$2:$D$642,D242,$E$2:$E$642)</f>
        <v>213957148</v>
      </c>
      <c r="R242">
        <f t="shared" si="4"/>
        <v>3.2732262771865014E-2</v>
      </c>
      <c r="S242">
        <f>O242*R244/R242</f>
        <v>3.8904070693616211</v>
      </c>
    </row>
    <row r="243" spans="1:19" hidden="1" x14ac:dyDescent="0.2">
      <c r="A243">
        <v>355</v>
      </c>
      <c r="B243">
        <v>36740</v>
      </c>
      <c r="C243" t="s">
        <v>88</v>
      </c>
      <c r="D243">
        <v>2016</v>
      </c>
      <c r="E243">
        <v>2441257</v>
      </c>
      <c r="F243" s="1">
        <v>41791</v>
      </c>
      <c r="G243">
        <v>2014</v>
      </c>
      <c r="H243">
        <v>2015</v>
      </c>
      <c r="I243">
        <v>1</v>
      </c>
      <c r="J243">
        <v>21</v>
      </c>
      <c r="K243">
        <v>4.4000000000000004</v>
      </c>
      <c r="L243">
        <v>81851382</v>
      </c>
      <c r="M243">
        <v>240308609</v>
      </c>
      <c r="N243">
        <v>0.34060944500000001</v>
      </c>
      <c r="O243">
        <v>4.2469442869999998</v>
      </c>
      <c r="P243">
        <f>SUMIFS($E$2:$E$642,$J$2:$J$642,J243,$D$2:$D$642,D243)</f>
        <v>81851382</v>
      </c>
      <c r="Q243">
        <f>SUMIF($D$2:$D$642,D243,$E$2:$E$642)</f>
        <v>241970662</v>
      </c>
      <c r="R243">
        <f t="shared" si="4"/>
        <v>2.9825482971075554E-2</v>
      </c>
      <c r="S243">
        <f>O243*R244/R243</f>
        <v>4.2903819802702952</v>
      </c>
    </row>
    <row r="244" spans="1:19" hidden="1" x14ac:dyDescent="0.2">
      <c r="A244">
        <v>423</v>
      </c>
      <c r="B244">
        <v>36740</v>
      </c>
      <c r="C244" t="s">
        <v>88</v>
      </c>
      <c r="D244">
        <v>2017</v>
      </c>
      <c r="E244">
        <v>2509831</v>
      </c>
      <c r="F244" s="1">
        <v>41791</v>
      </c>
      <c r="G244">
        <v>2014</v>
      </c>
      <c r="H244">
        <v>2015</v>
      </c>
      <c r="I244">
        <v>1</v>
      </c>
      <c r="J244">
        <v>21</v>
      </c>
      <c r="K244">
        <v>4.4000000000000004</v>
      </c>
      <c r="L244">
        <v>83298580</v>
      </c>
      <c r="M244">
        <v>253371069</v>
      </c>
      <c r="N244">
        <v>0.328761213</v>
      </c>
      <c r="O244">
        <v>4.4000000000000004</v>
      </c>
      <c r="P244">
        <f>SUMIFS($E$2:$E$642,$J$2:$J$642,J244,$D$2:$D$642,D244)</f>
        <v>83298580</v>
      </c>
      <c r="Q244">
        <f>SUMIF($D$2:$D$642,D244,$E$2:$E$642)</f>
        <v>256050932</v>
      </c>
      <c r="R244">
        <f t="shared" si="4"/>
        <v>3.0130537639417143E-2</v>
      </c>
      <c r="S244">
        <f>O244*R244/R244</f>
        <v>4.4000000000000004</v>
      </c>
    </row>
    <row r="245" spans="1:19" hidden="1" x14ac:dyDescent="0.2">
      <c r="A245">
        <v>293</v>
      </c>
      <c r="B245">
        <v>37100</v>
      </c>
      <c r="C245" t="s">
        <v>89</v>
      </c>
      <c r="D245">
        <v>2015</v>
      </c>
      <c r="E245">
        <v>850536</v>
      </c>
      <c r="F245" s="1">
        <v>41760</v>
      </c>
      <c r="G245">
        <v>2014</v>
      </c>
      <c r="H245">
        <v>2015</v>
      </c>
      <c r="I245">
        <v>1</v>
      </c>
      <c r="J245">
        <v>21</v>
      </c>
      <c r="K245">
        <v>4.4000000000000004</v>
      </c>
      <c r="L245">
        <v>72929208</v>
      </c>
      <c r="M245">
        <v>213074972</v>
      </c>
      <c r="N245">
        <v>0.34227017500000001</v>
      </c>
      <c r="O245">
        <v>4.2263376780000002</v>
      </c>
      <c r="P245">
        <f>SUMIFS($E$2:$E$642,$J$2:$J$642,J245,$D$2:$D$642,D245)</f>
        <v>72929208</v>
      </c>
      <c r="Q245">
        <f>SUMIF($D$2:$D$642,D245,$E$2:$E$642)</f>
        <v>213957148</v>
      </c>
      <c r="R245">
        <f t="shared" si="4"/>
        <v>1.1662487819694957E-2</v>
      </c>
      <c r="S245">
        <f>O245*R247/R245</f>
        <v>3.7162648107235605</v>
      </c>
    </row>
    <row r="246" spans="1:19" hidden="1" x14ac:dyDescent="0.2">
      <c r="A246">
        <v>356</v>
      </c>
      <c r="B246">
        <v>37100</v>
      </c>
      <c r="C246" t="s">
        <v>89</v>
      </c>
      <c r="D246">
        <v>2016</v>
      </c>
      <c r="E246">
        <v>849738</v>
      </c>
      <c r="F246" s="1">
        <v>41760</v>
      </c>
      <c r="G246">
        <v>2014</v>
      </c>
      <c r="H246">
        <v>2015</v>
      </c>
      <c r="I246">
        <v>1</v>
      </c>
      <c r="J246">
        <v>21</v>
      </c>
      <c r="K246">
        <v>4.4000000000000004</v>
      </c>
      <c r="L246">
        <v>81851382</v>
      </c>
      <c r="M246">
        <v>240308609</v>
      </c>
      <c r="N246">
        <v>0.34060944500000001</v>
      </c>
      <c r="O246">
        <v>4.2469442869999998</v>
      </c>
      <c r="P246">
        <f>SUMIFS($E$2:$E$642,$J$2:$J$642,J246,$D$2:$D$642,D246)</f>
        <v>81851382</v>
      </c>
      <c r="Q246">
        <f>SUMIF($D$2:$D$642,D246,$E$2:$E$642)</f>
        <v>241970662</v>
      </c>
      <c r="R246">
        <f t="shared" si="4"/>
        <v>1.0381474072117683E-2</v>
      </c>
      <c r="S246">
        <f>O246*R247/R246</f>
        <v>4.1951858270227298</v>
      </c>
    </row>
    <row r="247" spans="1:19" hidden="1" x14ac:dyDescent="0.2">
      <c r="A247">
        <v>424</v>
      </c>
      <c r="B247">
        <v>37100</v>
      </c>
      <c r="C247" t="s">
        <v>89</v>
      </c>
      <c r="D247">
        <v>2017</v>
      </c>
      <c r="E247">
        <v>854223</v>
      </c>
      <c r="F247" s="1">
        <v>41760</v>
      </c>
      <c r="G247">
        <v>2014</v>
      </c>
      <c r="H247">
        <v>2015</v>
      </c>
      <c r="I247">
        <v>1</v>
      </c>
      <c r="J247">
        <v>21</v>
      </c>
      <c r="K247">
        <v>4.4000000000000004</v>
      </c>
      <c r="L247">
        <v>83298580</v>
      </c>
      <c r="M247">
        <v>253371069</v>
      </c>
      <c r="N247">
        <v>0.328761213</v>
      </c>
      <c r="O247">
        <v>4.4000000000000004</v>
      </c>
      <c r="P247">
        <f>SUMIFS($E$2:$E$642,$J$2:$J$642,J247,$D$2:$D$642,D247)</f>
        <v>83298580</v>
      </c>
      <c r="Q247">
        <f>SUMIF($D$2:$D$642,D247,$E$2:$E$642)</f>
        <v>256050932</v>
      </c>
      <c r="R247">
        <f t="shared" si="4"/>
        <v>1.0254952725484635E-2</v>
      </c>
      <c r="S247">
        <f>O247*R247/R247</f>
        <v>4.4000000000000004</v>
      </c>
    </row>
    <row r="248" spans="1:19" hidden="1" x14ac:dyDescent="0.2">
      <c r="A248">
        <v>294</v>
      </c>
      <c r="B248">
        <v>38860</v>
      </c>
      <c r="C248" t="s">
        <v>90</v>
      </c>
      <c r="D248">
        <v>2015</v>
      </c>
      <c r="E248">
        <v>526295</v>
      </c>
      <c r="F248" s="1">
        <v>41913</v>
      </c>
      <c r="G248">
        <v>2014</v>
      </c>
      <c r="H248">
        <v>2015</v>
      </c>
      <c r="I248">
        <v>1</v>
      </c>
      <c r="J248">
        <v>21</v>
      </c>
      <c r="K248">
        <v>4.4000000000000004</v>
      </c>
      <c r="L248">
        <v>72929208</v>
      </c>
      <c r="M248">
        <v>213074972</v>
      </c>
      <c r="N248">
        <v>0.34227017500000001</v>
      </c>
      <c r="O248">
        <v>4.2263376780000002</v>
      </c>
      <c r="P248">
        <f>SUMIFS($E$2:$E$642,$J$2:$J$642,J248,$D$2:$D$642,D248)</f>
        <v>72929208</v>
      </c>
      <c r="Q248">
        <f>SUMIF($D$2:$D$642,D248,$E$2:$E$642)</f>
        <v>213957148</v>
      </c>
      <c r="R248">
        <f t="shared" si="4"/>
        <v>7.2165187917576177E-3</v>
      </c>
      <c r="S248">
        <f>O248*R250/R248</f>
        <v>3.740918374854322</v>
      </c>
    </row>
    <row r="249" spans="1:19" hidden="1" x14ac:dyDescent="0.2">
      <c r="A249">
        <v>357</v>
      </c>
      <c r="B249">
        <v>38860</v>
      </c>
      <c r="C249" t="s">
        <v>90</v>
      </c>
      <c r="D249">
        <v>2016</v>
      </c>
      <c r="E249">
        <v>529657</v>
      </c>
      <c r="F249" s="1">
        <v>41913</v>
      </c>
      <c r="G249">
        <v>2014</v>
      </c>
      <c r="H249">
        <v>2015</v>
      </c>
      <c r="I249">
        <v>1</v>
      </c>
      <c r="J249">
        <v>21</v>
      </c>
      <c r="K249">
        <v>4.4000000000000004</v>
      </c>
      <c r="L249">
        <v>81851382</v>
      </c>
      <c r="M249">
        <v>240308609</v>
      </c>
      <c r="N249">
        <v>0.34060944500000001</v>
      </c>
      <c r="O249">
        <v>4.2469442869999998</v>
      </c>
      <c r="P249">
        <f>SUMIFS($E$2:$E$642,$J$2:$J$642,J249,$D$2:$D$642,D249)</f>
        <v>81851382</v>
      </c>
      <c r="Q249">
        <f>SUMIF($D$2:$D$642,D249,$E$2:$E$642)</f>
        <v>241970662</v>
      </c>
      <c r="R249">
        <f t="shared" si="4"/>
        <v>6.4709597695002874E-3</v>
      </c>
      <c r="S249">
        <f>O249*R250/R249</f>
        <v>4.1922739017192878</v>
      </c>
    </row>
    <row r="250" spans="1:19" hidden="1" x14ac:dyDescent="0.2">
      <c r="A250">
        <v>425</v>
      </c>
      <c r="B250">
        <v>38860</v>
      </c>
      <c r="C250" t="s">
        <v>90</v>
      </c>
      <c r="D250">
        <v>2017</v>
      </c>
      <c r="E250">
        <v>532083</v>
      </c>
      <c r="F250" s="1">
        <v>41913</v>
      </c>
      <c r="G250">
        <v>2014</v>
      </c>
      <c r="H250">
        <v>2015</v>
      </c>
      <c r="I250">
        <v>1</v>
      </c>
      <c r="J250">
        <v>21</v>
      </c>
      <c r="K250">
        <v>4.4000000000000004</v>
      </c>
      <c r="L250">
        <v>83298580</v>
      </c>
      <c r="M250">
        <v>253371069</v>
      </c>
      <c r="N250">
        <v>0.328761213</v>
      </c>
      <c r="O250">
        <v>4.4000000000000004</v>
      </c>
      <c r="P250">
        <f>SUMIFS($E$2:$E$642,$J$2:$J$642,J250,$D$2:$D$642,D250)</f>
        <v>83298580</v>
      </c>
      <c r="Q250">
        <f>SUMIF($D$2:$D$642,D250,$E$2:$E$642)</f>
        <v>256050932</v>
      </c>
      <c r="R250">
        <f t="shared" si="4"/>
        <v>6.3876599096887362E-3</v>
      </c>
      <c r="S250">
        <f>O250*R250/R250</f>
        <v>4.4000000000000004</v>
      </c>
    </row>
    <row r="251" spans="1:19" x14ac:dyDescent="0.2">
      <c r="A251">
        <v>531</v>
      </c>
      <c r="B251">
        <v>39300</v>
      </c>
      <c r="C251" t="s">
        <v>91</v>
      </c>
      <c r="D251">
        <v>2014</v>
      </c>
      <c r="E251">
        <v>1609367</v>
      </c>
      <c r="F251" s="1">
        <v>41579</v>
      </c>
      <c r="G251">
        <v>2013</v>
      </c>
      <c r="H251">
        <v>2014</v>
      </c>
      <c r="I251">
        <v>1</v>
      </c>
      <c r="J251">
        <v>21</v>
      </c>
      <c r="K251">
        <v>4.4000000000000004</v>
      </c>
      <c r="L251">
        <v>20063673</v>
      </c>
      <c r="M251">
        <v>119360751</v>
      </c>
      <c r="N251">
        <v>0.168092718</v>
      </c>
      <c r="O251">
        <v>8.6056633439999999</v>
      </c>
      <c r="P251">
        <f>SUMIFS($E$2:$E$642,$J$2:$J$642,J251,$D$2:$D$642,D251)</f>
        <v>20063673</v>
      </c>
      <c r="Q251">
        <f>SUMIF($D$2:$D$642,D251,$E$2:$E$642)</f>
        <v>119360751</v>
      </c>
      <c r="R251">
        <f t="shared" si="4"/>
        <v>8.0212979946393662E-2</v>
      </c>
      <c r="S251">
        <f>O251*R254/R251</f>
        <v>2.087938983810488</v>
      </c>
    </row>
    <row r="252" spans="1:19" hidden="1" x14ac:dyDescent="0.2">
      <c r="A252">
        <v>295</v>
      </c>
      <c r="B252">
        <v>39300</v>
      </c>
      <c r="C252" t="s">
        <v>91</v>
      </c>
      <c r="D252">
        <v>2015</v>
      </c>
      <c r="E252">
        <v>1613070</v>
      </c>
      <c r="F252" s="1">
        <v>41579</v>
      </c>
      <c r="G252">
        <v>2013</v>
      </c>
      <c r="H252">
        <v>2014</v>
      </c>
      <c r="I252">
        <v>1</v>
      </c>
      <c r="J252">
        <v>21</v>
      </c>
      <c r="K252">
        <v>4.4000000000000004</v>
      </c>
      <c r="L252">
        <v>72929208</v>
      </c>
      <c r="M252">
        <v>213074972</v>
      </c>
      <c r="N252">
        <v>0.34227017500000001</v>
      </c>
      <c r="O252">
        <v>4.2263376780000002</v>
      </c>
      <c r="P252">
        <f>SUMIFS($E$2:$E$642,$J$2:$J$642,J252,$D$2:$D$642,D252)</f>
        <v>72929208</v>
      </c>
      <c r="Q252">
        <f>SUMIF($D$2:$D$642,D252,$E$2:$E$642)</f>
        <v>213957148</v>
      </c>
      <c r="R252">
        <f t="shared" si="4"/>
        <v>2.2118298610894007E-2</v>
      </c>
      <c r="S252">
        <f>O252*R254/R252</f>
        <v>3.718695156547358</v>
      </c>
    </row>
    <row r="253" spans="1:19" hidden="1" x14ac:dyDescent="0.2">
      <c r="A253">
        <v>358</v>
      </c>
      <c r="B253">
        <v>39300</v>
      </c>
      <c r="C253" t="s">
        <v>91</v>
      </c>
      <c r="D253">
        <v>2016</v>
      </c>
      <c r="E253">
        <v>1614750</v>
      </c>
      <c r="F253" s="1">
        <v>41579</v>
      </c>
      <c r="G253">
        <v>2013</v>
      </c>
      <c r="H253">
        <v>2014</v>
      </c>
      <c r="I253">
        <v>1</v>
      </c>
      <c r="J253">
        <v>21</v>
      </c>
      <c r="K253">
        <v>4.4000000000000004</v>
      </c>
      <c r="L253">
        <v>81851382</v>
      </c>
      <c r="M253">
        <v>240308609</v>
      </c>
      <c r="N253">
        <v>0.34060944500000001</v>
      </c>
      <c r="O253">
        <v>4.2469442869999998</v>
      </c>
      <c r="P253">
        <f>SUMIFS($E$2:$E$642,$J$2:$J$642,J253,$D$2:$D$642,D253)</f>
        <v>81851382</v>
      </c>
      <c r="Q253">
        <f>SUMIF($D$2:$D$642,D253,$E$2:$E$642)</f>
        <v>241970662</v>
      </c>
      <c r="R253">
        <f t="shared" si="4"/>
        <v>1.9727828175216393E-2</v>
      </c>
      <c r="S253">
        <f>O253*R254/R253</f>
        <v>4.1896272796070262</v>
      </c>
    </row>
    <row r="254" spans="1:19" hidden="1" x14ac:dyDescent="0.2">
      <c r="A254">
        <v>426</v>
      </c>
      <c r="B254">
        <v>39300</v>
      </c>
      <c r="C254" t="s">
        <v>91</v>
      </c>
      <c r="D254">
        <v>2017</v>
      </c>
      <c r="E254">
        <v>1621122</v>
      </c>
      <c r="F254" s="1">
        <v>41579</v>
      </c>
      <c r="G254">
        <v>2013</v>
      </c>
      <c r="H254">
        <v>2014</v>
      </c>
      <c r="I254">
        <v>1</v>
      </c>
      <c r="J254">
        <v>21</v>
      </c>
      <c r="K254">
        <v>4.4000000000000004</v>
      </c>
      <c r="L254">
        <v>83298580</v>
      </c>
      <c r="M254">
        <v>253371069</v>
      </c>
      <c r="N254">
        <v>0.328761213</v>
      </c>
      <c r="O254">
        <v>4.4000000000000004</v>
      </c>
      <c r="P254">
        <f>SUMIFS($E$2:$E$642,$J$2:$J$642,J254,$D$2:$D$642,D254)</f>
        <v>83298580</v>
      </c>
      <c r="Q254">
        <f>SUMIF($D$2:$D$642,D254,$E$2:$E$642)</f>
        <v>256050932</v>
      </c>
      <c r="R254">
        <f t="shared" si="4"/>
        <v>1.9461580257430559E-2</v>
      </c>
      <c r="S254">
        <f>O254*R254/R254</f>
        <v>4.4000000000000004</v>
      </c>
    </row>
    <row r="255" spans="1:19" hidden="1" x14ac:dyDescent="0.2">
      <c r="A255">
        <v>359</v>
      </c>
      <c r="B255">
        <v>39340</v>
      </c>
      <c r="C255" t="s">
        <v>92</v>
      </c>
      <c r="D255">
        <v>2016</v>
      </c>
      <c r="E255">
        <v>602543</v>
      </c>
      <c r="F255" s="1">
        <v>42095</v>
      </c>
      <c r="G255">
        <v>2015</v>
      </c>
      <c r="H255">
        <v>2016</v>
      </c>
      <c r="I255">
        <v>1</v>
      </c>
      <c r="J255">
        <v>21</v>
      </c>
      <c r="K255">
        <v>4.4000000000000004</v>
      </c>
      <c r="L255">
        <v>81851382</v>
      </c>
      <c r="M255">
        <v>240308609</v>
      </c>
      <c r="N255">
        <v>0.34060944500000001</v>
      </c>
      <c r="O255">
        <v>4.2469442869999998</v>
      </c>
      <c r="P255">
        <f>SUMIFS($E$2:$E$642,$J$2:$J$642,J255,$D$2:$D$642,D255)</f>
        <v>81851382</v>
      </c>
      <c r="Q255">
        <f>SUMIF($D$2:$D$642,D255,$E$2:$E$642)</f>
        <v>241970662</v>
      </c>
      <c r="R255">
        <f t="shared" si="4"/>
        <v>7.3614273244647236E-3</v>
      </c>
      <c r="S255">
        <f>O255*R256/R255</f>
        <v>4.2779831547859004</v>
      </c>
    </row>
    <row r="256" spans="1:19" hidden="1" x14ac:dyDescent="0.2">
      <c r="A256">
        <v>427</v>
      </c>
      <c r="B256">
        <v>39340</v>
      </c>
      <c r="C256" t="s">
        <v>92</v>
      </c>
      <c r="D256">
        <v>2017</v>
      </c>
      <c r="E256">
        <v>617678</v>
      </c>
      <c r="F256" s="1">
        <v>42095</v>
      </c>
      <c r="G256">
        <v>2015</v>
      </c>
      <c r="H256">
        <v>2016</v>
      </c>
      <c r="I256">
        <v>1</v>
      </c>
      <c r="J256">
        <v>21</v>
      </c>
      <c r="K256">
        <v>4.4000000000000004</v>
      </c>
      <c r="L256">
        <v>83298580</v>
      </c>
      <c r="M256">
        <v>253371069</v>
      </c>
      <c r="N256">
        <v>0.328761213</v>
      </c>
      <c r="O256">
        <v>4.4000000000000004</v>
      </c>
      <c r="P256">
        <f>SUMIFS($E$2:$E$642,$J$2:$J$642,J256,$D$2:$D$642,D256)</f>
        <v>83298580</v>
      </c>
      <c r="Q256">
        <f>SUMIF($D$2:$D$642,D256,$E$2:$E$642)</f>
        <v>256050932</v>
      </c>
      <c r="R256">
        <f t="shared" si="4"/>
        <v>7.4152284468714837E-3</v>
      </c>
      <c r="S256">
        <f>O256*R256/R256</f>
        <v>4.4000000000000004</v>
      </c>
    </row>
    <row r="257" spans="1:19" hidden="1" x14ac:dyDescent="0.2">
      <c r="A257">
        <v>296</v>
      </c>
      <c r="B257">
        <v>39580</v>
      </c>
      <c r="C257" t="s">
        <v>93</v>
      </c>
      <c r="D257">
        <v>2015</v>
      </c>
      <c r="E257">
        <v>1273568</v>
      </c>
      <c r="F257" s="1">
        <v>41730</v>
      </c>
      <c r="G257">
        <v>2014</v>
      </c>
      <c r="H257">
        <v>2015</v>
      </c>
      <c r="I257">
        <v>1</v>
      </c>
      <c r="J257">
        <v>21</v>
      </c>
      <c r="K257">
        <v>4.4000000000000004</v>
      </c>
      <c r="L257">
        <v>72929208</v>
      </c>
      <c r="M257">
        <v>213074972</v>
      </c>
      <c r="N257">
        <v>0.34227017500000001</v>
      </c>
      <c r="O257">
        <v>4.2263376780000002</v>
      </c>
      <c r="P257">
        <f>SUMIFS($E$2:$E$642,$J$2:$J$642,J257,$D$2:$D$642,D257)</f>
        <v>72929208</v>
      </c>
      <c r="Q257">
        <f>SUMIF($D$2:$D$642,D257,$E$2:$E$642)</f>
        <v>213957148</v>
      </c>
      <c r="R257">
        <f t="shared" si="4"/>
        <v>1.7463071860042687E-2</v>
      </c>
      <c r="S257">
        <f>O257*R259/R257</f>
        <v>3.8789387254161247</v>
      </c>
    </row>
    <row r="258" spans="1:19" hidden="1" x14ac:dyDescent="0.2">
      <c r="A258">
        <v>360</v>
      </c>
      <c r="B258">
        <v>39580</v>
      </c>
      <c r="C258" t="s">
        <v>93</v>
      </c>
      <c r="D258">
        <v>2016</v>
      </c>
      <c r="E258">
        <v>1302946</v>
      </c>
      <c r="F258" s="1">
        <v>41730</v>
      </c>
      <c r="G258">
        <v>2014</v>
      </c>
      <c r="H258">
        <v>2015</v>
      </c>
      <c r="I258">
        <v>1</v>
      </c>
      <c r="J258">
        <v>21</v>
      </c>
      <c r="K258">
        <v>4.4000000000000004</v>
      </c>
      <c r="L258">
        <v>81851382</v>
      </c>
      <c r="M258">
        <v>240308609</v>
      </c>
      <c r="N258">
        <v>0.34060944500000001</v>
      </c>
      <c r="O258">
        <v>4.2469442869999998</v>
      </c>
      <c r="P258">
        <f>SUMIFS($E$2:$E$642,$J$2:$J$642,J258,$D$2:$D$642,D258)</f>
        <v>81851382</v>
      </c>
      <c r="Q258">
        <f>SUMIF($D$2:$D$642,D258,$E$2:$E$642)</f>
        <v>241970662</v>
      </c>
      <c r="R258">
        <f t="shared" si="4"/>
        <v>1.5918436172525467E-2</v>
      </c>
      <c r="S258">
        <f>O258*R259/R258</f>
        <v>4.2760771293175734</v>
      </c>
    </row>
    <row r="259" spans="1:19" hidden="1" x14ac:dyDescent="0.2">
      <c r="A259">
        <v>428</v>
      </c>
      <c r="B259">
        <v>39580</v>
      </c>
      <c r="C259" t="s">
        <v>93</v>
      </c>
      <c r="D259">
        <v>2017</v>
      </c>
      <c r="E259">
        <v>1335079</v>
      </c>
      <c r="F259" s="1">
        <v>41730</v>
      </c>
      <c r="G259">
        <v>2014</v>
      </c>
      <c r="H259">
        <v>2015</v>
      </c>
      <c r="I259">
        <v>1</v>
      </c>
      <c r="J259">
        <v>21</v>
      </c>
      <c r="K259">
        <v>4.4000000000000004</v>
      </c>
      <c r="L259">
        <v>83298580</v>
      </c>
      <c r="M259">
        <v>253371069</v>
      </c>
      <c r="N259">
        <v>0.328761213</v>
      </c>
      <c r="O259">
        <v>4.4000000000000004</v>
      </c>
      <c r="P259">
        <f>SUMIFS($E$2:$E$642,$J$2:$J$642,J259,$D$2:$D$642,D259)</f>
        <v>83298580</v>
      </c>
      <c r="Q259">
        <f>SUMIF($D$2:$D$642,D259,$E$2:$E$642)</f>
        <v>256050932</v>
      </c>
      <c r="R259">
        <f t="shared" ref="R259:R322" si="6">E259/P259</f>
        <v>1.6027632163717557E-2</v>
      </c>
      <c r="S259">
        <f>O259*R259/R259</f>
        <v>4.4000000000000004</v>
      </c>
    </row>
    <row r="260" spans="1:19" hidden="1" x14ac:dyDescent="0.2">
      <c r="A260">
        <v>361</v>
      </c>
      <c r="B260">
        <v>39900</v>
      </c>
      <c r="C260" t="s">
        <v>94</v>
      </c>
      <c r="D260">
        <v>2016</v>
      </c>
      <c r="E260">
        <v>457387</v>
      </c>
      <c r="F260" s="1">
        <v>42248</v>
      </c>
      <c r="G260">
        <v>2015</v>
      </c>
      <c r="H260">
        <v>2016</v>
      </c>
      <c r="I260">
        <v>1</v>
      </c>
      <c r="J260">
        <v>21</v>
      </c>
      <c r="K260">
        <v>4.4000000000000004</v>
      </c>
      <c r="L260">
        <v>81851382</v>
      </c>
      <c r="M260">
        <v>240308609</v>
      </c>
      <c r="N260">
        <v>0.34060944500000001</v>
      </c>
      <c r="O260">
        <v>4.2469442869999998</v>
      </c>
      <c r="P260">
        <f>SUMIFS($E$2:$E$642,$J$2:$J$642,J260,$D$2:$D$642,D260)</f>
        <v>81851382</v>
      </c>
      <c r="Q260">
        <f>SUMIF($D$2:$D$642,D260,$E$2:$E$642)</f>
        <v>241970662</v>
      </c>
      <c r="R260">
        <f t="shared" si="6"/>
        <v>5.5880180495913928E-3</v>
      </c>
      <c r="S260">
        <f>O260*R261/R260</f>
        <v>4.2445176129635289</v>
      </c>
    </row>
    <row r="261" spans="1:19" hidden="1" x14ac:dyDescent="0.2">
      <c r="A261">
        <v>429</v>
      </c>
      <c r="B261">
        <v>39900</v>
      </c>
      <c r="C261" t="s">
        <v>94</v>
      </c>
      <c r="D261">
        <v>2017</v>
      </c>
      <c r="E261">
        <v>465208</v>
      </c>
      <c r="F261" s="1">
        <v>42248</v>
      </c>
      <c r="G261">
        <v>2015</v>
      </c>
      <c r="H261">
        <v>2016</v>
      </c>
      <c r="I261">
        <v>1</v>
      </c>
      <c r="J261">
        <v>21</v>
      </c>
      <c r="K261">
        <v>4.4000000000000004</v>
      </c>
      <c r="L261">
        <v>83298580</v>
      </c>
      <c r="M261">
        <v>253371069</v>
      </c>
      <c r="N261">
        <v>0.328761213</v>
      </c>
      <c r="O261">
        <v>4.4000000000000004</v>
      </c>
      <c r="P261">
        <f>SUMIFS($E$2:$E$642,$J$2:$J$642,J261,$D$2:$D$642,D261)</f>
        <v>83298580</v>
      </c>
      <c r="Q261">
        <f>SUMIF($D$2:$D$642,D261,$E$2:$E$642)</f>
        <v>256050932</v>
      </c>
      <c r="R261">
        <f t="shared" si="6"/>
        <v>5.5848250954578099E-3</v>
      </c>
      <c r="S261">
        <f>O261*R261/R261</f>
        <v>4.4000000000000004</v>
      </c>
    </row>
    <row r="262" spans="1:19" hidden="1" x14ac:dyDescent="0.2">
      <c r="A262">
        <v>297</v>
      </c>
      <c r="B262">
        <v>40060</v>
      </c>
      <c r="C262" t="s">
        <v>95</v>
      </c>
      <c r="D262">
        <v>2015</v>
      </c>
      <c r="E262">
        <v>1271142</v>
      </c>
      <c r="F262" s="1">
        <v>41852</v>
      </c>
      <c r="G262">
        <v>2014</v>
      </c>
      <c r="H262">
        <v>2015</v>
      </c>
      <c r="I262">
        <v>1</v>
      </c>
      <c r="J262">
        <v>21</v>
      </c>
      <c r="K262">
        <v>4.4000000000000004</v>
      </c>
      <c r="L262">
        <v>72929208</v>
      </c>
      <c r="M262">
        <v>213074972</v>
      </c>
      <c r="N262">
        <v>0.34227017500000001</v>
      </c>
      <c r="O262">
        <v>4.2263376780000002</v>
      </c>
      <c r="P262">
        <f>SUMIFS($E$2:$E$642,$J$2:$J$642,J262,$D$2:$D$642,D262)</f>
        <v>72929208</v>
      </c>
      <c r="Q262">
        <f>SUMIF($D$2:$D$642,D262,$E$2:$E$642)</f>
        <v>213957148</v>
      </c>
      <c r="R262">
        <f t="shared" si="6"/>
        <v>1.7429806724351099E-2</v>
      </c>
      <c r="S262">
        <f>O262*R264/R262</f>
        <v>3.7887115679321957</v>
      </c>
    </row>
    <row r="263" spans="1:19" hidden="1" x14ac:dyDescent="0.2">
      <c r="A263">
        <v>362</v>
      </c>
      <c r="B263">
        <v>40060</v>
      </c>
      <c r="C263" t="s">
        <v>95</v>
      </c>
      <c r="D263">
        <v>2016</v>
      </c>
      <c r="E263">
        <v>1282066</v>
      </c>
      <c r="F263" s="1">
        <v>41852</v>
      </c>
      <c r="G263">
        <v>2014</v>
      </c>
      <c r="H263">
        <v>2015</v>
      </c>
      <c r="I263">
        <v>1</v>
      </c>
      <c r="J263">
        <v>21</v>
      </c>
      <c r="K263">
        <v>4.4000000000000004</v>
      </c>
      <c r="L263">
        <v>81851382</v>
      </c>
      <c r="M263">
        <v>240308609</v>
      </c>
      <c r="N263">
        <v>0.34060944500000001</v>
      </c>
      <c r="O263">
        <v>4.2469442869999998</v>
      </c>
      <c r="P263">
        <f>SUMIFS($E$2:$E$642,$J$2:$J$642,J263,$D$2:$D$642,D263)</f>
        <v>81851382</v>
      </c>
      <c r="Q263">
        <f>SUMIF($D$2:$D$642,D263,$E$2:$E$642)</f>
        <v>241970662</v>
      </c>
      <c r="R263">
        <f t="shared" si="6"/>
        <v>1.5663339685577943E-2</v>
      </c>
      <c r="S263">
        <f>O263*R264/R263</f>
        <v>4.2365478808321502</v>
      </c>
    </row>
    <row r="264" spans="1:19" hidden="1" x14ac:dyDescent="0.2">
      <c r="A264">
        <v>430</v>
      </c>
      <c r="B264">
        <v>40060</v>
      </c>
      <c r="C264" t="s">
        <v>95</v>
      </c>
      <c r="D264">
        <v>2017</v>
      </c>
      <c r="E264">
        <v>1301540</v>
      </c>
      <c r="F264" s="1">
        <v>41852</v>
      </c>
      <c r="G264">
        <v>2014</v>
      </c>
      <c r="H264">
        <v>2015</v>
      </c>
      <c r="I264">
        <v>1</v>
      </c>
      <c r="J264">
        <v>21</v>
      </c>
      <c r="K264">
        <v>4.4000000000000004</v>
      </c>
      <c r="L264">
        <v>83298580</v>
      </c>
      <c r="M264">
        <v>253371069</v>
      </c>
      <c r="N264">
        <v>0.328761213</v>
      </c>
      <c r="O264">
        <v>4.4000000000000004</v>
      </c>
      <c r="P264">
        <f>SUMIFS($E$2:$E$642,$J$2:$J$642,J264,$D$2:$D$642,D264)</f>
        <v>83298580</v>
      </c>
      <c r="Q264">
        <f>SUMIF($D$2:$D$642,D264,$E$2:$E$642)</f>
        <v>256050932</v>
      </c>
      <c r="R264">
        <f t="shared" si="6"/>
        <v>1.5624996248435448E-2</v>
      </c>
      <c r="S264">
        <f>O264*R264/R264</f>
        <v>4.4000000000000004</v>
      </c>
    </row>
    <row r="265" spans="1:19" hidden="1" x14ac:dyDescent="0.2">
      <c r="A265">
        <v>298</v>
      </c>
      <c r="B265">
        <v>40140</v>
      </c>
      <c r="C265" t="s">
        <v>96</v>
      </c>
      <c r="D265">
        <v>2015</v>
      </c>
      <c r="E265">
        <v>4489159</v>
      </c>
      <c r="F265" s="1">
        <v>41671</v>
      </c>
      <c r="G265">
        <v>2014</v>
      </c>
      <c r="H265">
        <v>2015</v>
      </c>
      <c r="I265">
        <v>1</v>
      </c>
      <c r="J265">
        <v>21</v>
      </c>
      <c r="K265">
        <v>4.4000000000000004</v>
      </c>
      <c r="L265">
        <v>72929208</v>
      </c>
      <c r="M265">
        <v>213074972</v>
      </c>
      <c r="N265">
        <v>0.34227017500000001</v>
      </c>
      <c r="O265">
        <v>4.2263376780000002</v>
      </c>
      <c r="P265">
        <f>SUMIFS($E$2:$E$642,$J$2:$J$642,J265,$D$2:$D$642,D265)</f>
        <v>72929208</v>
      </c>
      <c r="Q265">
        <f>SUMIF($D$2:$D$642,D265,$E$2:$E$642)</f>
        <v>213957148</v>
      </c>
      <c r="R265">
        <f t="shared" si="6"/>
        <v>6.1555021960474327E-2</v>
      </c>
      <c r="S265">
        <f>O265*R267/R265</f>
        <v>3.7756533192343951</v>
      </c>
    </row>
    <row r="266" spans="1:19" hidden="1" x14ac:dyDescent="0.2">
      <c r="A266">
        <v>363</v>
      </c>
      <c r="B266">
        <v>40140</v>
      </c>
      <c r="C266" t="s">
        <v>96</v>
      </c>
      <c r="D266">
        <v>2016</v>
      </c>
      <c r="E266">
        <v>4527837</v>
      </c>
      <c r="F266" s="1">
        <v>41671</v>
      </c>
      <c r="G266">
        <v>2014</v>
      </c>
      <c r="H266">
        <v>2015</v>
      </c>
      <c r="I266">
        <v>1</v>
      </c>
      <c r="J266">
        <v>21</v>
      </c>
      <c r="K266">
        <v>4.4000000000000004</v>
      </c>
      <c r="L266">
        <v>81851382</v>
      </c>
      <c r="M266">
        <v>240308609</v>
      </c>
      <c r="N266">
        <v>0.34060944500000001</v>
      </c>
      <c r="O266">
        <v>4.2469442869999998</v>
      </c>
      <c r="P266">
        <f>SUMIFS($E$2:$E$642,$J$2:$J$642,J266,$D$2:$D$642,D266)</f>
        <v>81851382</v>
      </c>
      <c r="Q266">
        <f>SUMIF($D$2:$D$642,D266,$E$2:$E$642)</f>
        <v>241970662</v>
      </c>
      <c r="R266">
        <f t="shared" si="6"/>
        <v>5.5317783149953413E-2</v>
      </c>
      <c r="S266">
        <f>O266*R267/R266</f>
        <v>4.2218539350292748</v>
      </c>
    </row>
    <row r="267" spans="1:19" hidden="1" x14ac:dyDescent="0.2">
      <c r="A267">
        <v>431</v>
      </c>
      <c r="B267">
        <v>40140</v>
      </c>
      <c r="C267" t="s">
        <v>96</v>
      </c>
      <c r="D267">
        <v>2017</v>
      </c>
      <c r="E267">
        <v>4580670</v>
      </c>
      <c r="F267" s="1">
        <v>41671</v>
      </c>
      <c r="G267">
        <v>2014</v>
      </c>
      <c r="H267">
        <v>2015</v>
      </c>
      <c r="I267">
        <v>1</v>
      </c>
      <c r="J267">
        <v>21</v>
      </c>
      <c r="K267">
        <v>4.4000000000000004</v>
      </c>
      <c r="L267">
        <v>83298580</v>
      </c>
      <c r="M267">
        <v>253371069</v>
      </c>
      <c r="N267">
        <v>0.328761213</v>
      </c>
      <c r="O267">
        <v>4.4000000000000004</v>
      </c>
      <c r="P267">
        <f>SUMIFS($E$2:$E$642,$J$2:$J$642,J267,$D$2:$D$642,D267)</f>
        <v>83298580</v>
      </c>
      <c r="Q267">
        <f>SUMIF($D$2:$D$642,D267,$E$2:$E$642)</f>
        <v>256050932</v>
      </c>
      <c r="R267">
        <f t="shared" si="6"/>
        <v>5.4990973435561565E-2</v>
      </c>
      <c r="S267">
        <f>O267*R267/R267</f>
        <v>4.4000000000000004</v>
      </c>
    </row>
    <row r="268" spans="1:19" x14ac:dyDescent="0.2">
      <c r="A268">
        <v>532</v>
      </c>
      <c r="B268">
        <v>40900</v>
      </c>
      <c r="C268" t="s">
        <v>97</v>
      </c>
      <c r="D268">
        <v>2014</v>
      </c>
      <c r="E268">
        <v>2244397</v>
      </c>
      <c r="F268" s="1">
        <v>41306</v>
      </c>
      <c r="G268">
        <v>2013</v>
      </c>
      <c r="H268">
        <v>2014</v>
      </c>
      <c r="I268">
        <v>1</v>
      </c>
      <c r="J268">
        <v>21</v>
      </c>
      <c r="K268">
        <v>4.4000000000000004</v>
      </c>
      <c r="L268">
        <v>20063673</v>
      </c>
      <c r="M268">
        <v>119360751</v>
      </c>
      <c r="N268">
        <v>0.168092718</v>
      </c>
      <c r="O268">
        <v>8.6056633439999999</v>
      </c>
      <c r="P268">
        <f>SUMIFS($E$2:$E$642,$J$2:$J$642,J268,$D$2:$D$642,D268)</f>
        <v>20063673</v>
      </c>
      <c r="Q268">
        <f>SUMIF($D$2:$D$642,D268,$E$2:$E$642)</f>
        <v>119360751</v>
      </c>
      <c r="R268">
        <f t="shared" si="6"/>
        <v>0.11186371508347449</v>
      </c>
      <c r="S268">
        <f>O268*R271/R268</f>
        <v>2.1471322965266366</v>
      </c>
    </row>
    <row r="269" spans="1:19" hidden="1" x14ac:dyDescent="0.2">
      <c r="A269">
        <v>299</v>
      </c>
      <c r="B269">
        <v>40900</v>
      </c>
      <c r="C269" t="s">
        <v>97</v>
      </c>
      <c r="D269">
        <v>2015</v>
      </c>
      <c r="E269">
        <v>2274194</v>
      </c>
      <c r="F269" s="1">
        <v>41306</v>
      </c>
      <c r="G269">
        <v>2013</v>
      </c>
      <c r="H269">
        <v>2014</v>
      </c>
      <c r="I269">
        <v>1</v>
      </c>
      <c r="J269">
        <v>21</v>
      </c>
      <c r="K269">
        <v>4.4000000000000004</v>
      </c>
      <c r="L269">
        <v>72929208</v>
      </c>
      <c r="M269">
        <v>213074972</v>
      </c>
      <c r="N269">
        <v>0.34227017500000001</v>
      </c>
      <c r="O269">
        <v>4.2263376780000002</v>
      </c>
      <c r="P269">
        <f>SUMIFS($E$2:$E$642,$J$2:$J$642,J269,$D$2:$D$642,D269)</f>
        <v>72929208</v>
      </c>
      <c r="Q269">
        <f>SUMIF($D$2:$D$642,D269,$E$2:$E$642)</f>
        <v>213957148</v>
      </c>
      <c r="R269">
        <f t="shared" si="6"/>
        <v>3.118358285201726E-2</v>
      </c>
      <c r="S269">
        <f>O269*R271/R269</f>
        <v>3.7826997613792841</v>
      </c>
    </row>
    <row r="270" spans="1:19" hidden="1" x14ac:dyDescent="0.2">
      <c r="A270">
        <v>364</v>
      </c>
      <c r="B270">
        <v>40900</v>
      </c>
      <c r="C270" t="s">
        <v>97</v>
      </c>
      <c r="D270">
        <v>2016</v>
      </c>
      <c r="E270">
        <v>2296418</v>
      </c>
      <c r="F270" s="1">
        <v>41306</v>
      </c>
      <c r="G270">
        <v>2013</v>
      </c>
      <c r="H270">
        <v>2014</v>
      </c>
      <c r="I270">
        <v>1</v>
      </c>
      <c r="J270">
        <v>21</v>
      </c>
      <c r="K270">
        <v>4.4000000000000004</v>
      </c>
      <c r="L270">
        <v>81851382</v>
      </c>
      <c r="M270">
        <v>240308609</v>
      </c>
      <c r="N270">
        <v>0.34060944500000001</v>
      </c>
      <c r="O270">
        <v>4.2469442869999998</v>
      </c>
      <c r="P270">
        <f>SUMIFS($E$2:$E$642,$J$2:$J$642,J270,$D$2:$D$642,D270)</f>
        <v>81851382</v>
      </c>
      <c r="Q270">
        <f>SUMIF($D$2:$D$642,D270,$E$2:$E$642)</f>
        <v>241970662</v>
      </c>
      <c r="R270">
        <f t="shared" si="6"/>
        <v>2.8055946569112297E-2</v>
      </c>
      <c r="S270">
        <f>O270*R271/R270</f>
        <v>4.2248892470093544</v>
      </c>
    </row>
    <row r="271" spans="1:19" hidden="1" x14ac:dyDescent="0.2">
      <c r="A271">
        <v>432</v>
      </c>
      <c r="B271">
        <v>40900</v>
      </c>
      <c r="C271" t="s">
        <v>97</v>
      </c>
      <c r="D271">
        <v>2017</v>
      </c>
      <c r="E271">
        <v>2324884</v>
      </c>
      <c r="F271" s="1">
        <v>41306</v>
      </c>
      <c r="G271">
        <v>2013</v>
      </c>
      <c r="H271">
        <v>2014</v>
      </c>
      <c r="I271">
        <v>1</v>
      </c>
      <c r="J271">
        <v>21</v>
      </c>
      <c r="K271">
        <v>4.4000000000000004</v>
      </c>
      <c r="L271">
        <v>83298580</v>
      </c>
      <c r="M271">
        <v>253371069</v>
      </c>
      <c r="N271">
        <v>0.328761213</v>
      </c>
      <c r="O271">
        <v>4.4000000000000004</v>
      </c>
      <c r="P271">
        <f>SUMIFS($E$2:$E$642,$J$2:$J$642,J271,$D$2:$D$642,D271)</f>
        <v>83298580</v>
      </c>
      <c r="Q271">
        <f>SUMIF($D$2:$D$642,D271,$E$2:$E$642)</f>
        <v>256050932</v>
      </c>
      <c r="R271">
        <f t="shared" si="6"/>
        <v>2.7910247689696511E-2</v>
      </c>
      <c r="S271">
        <f>O271*R271/R271</f>
        <v>4.4000000000000004</v>
      </c>
    </row>
    <row r="272" spans="1:19" hidden="1" x14ac:dyDescent="0.2">
      <c r="A272">
        <v>300</v>
      </c>
      <c r="B272">
        <v>41180</v>
      </c>
      <c r="C272" t="s">
        <v>98</v>
      </c>
      <c r="D272">
        <v>2015</v>
      </c>
      <c r="E272">
        <v>2812313</v>
      </c>
      <c r="F272" s="1">
        <v>41944</v>
      </c>
      <c r="G272">
        <v>2014</v>
      </c>
      <c r="H272">
        <v>2015</v>
      </c>
      <c r="I272">
        <v>1</v>
      </c>
      <c r="J272">
        <v>21</v>
      </c>
      <c r="K272">
        <v>4.4000000000000004</v>
      </c>
      <c r="L272">
        <v>72929208</v>
      </c>
      <c r="M272">
        <v>213074972</v>
      </c>
      <c r="N272">
        <v>0.34227017500000001</v>
      </c>
      <c r="O272">
        <v>4.2263376780000002</v>
      </c>
      <c r="P272">
        <f>SUMIFS($E$2:$E$642,$J$2:$J$642,J272,$D$2:$D$642,D272)</f>
        <v>72929208</v>
      </c>
      <c r="Q272">
        <f>SUMIF($D$2:$D$642,D272,$E$2:$E$642)</f>
        <v>213957148</v>
      </c>
      <c r="R272">
        <f t="shared" si="6"/>
        <v>3.8562231472471224E-2</v>
      </c>
      <c r="S272">
        <f>O272*R274/R272</f>
        <v>3.6935184171608588</v>
      </c>
    </row>
    <row r="273" spans="1:19" hidden="1" x14ac:dyDescent="0.2">
      <c r="A273">
        <v>365</v>
      </c>
      <c r="B273">
        <v>41180</v>
      </c>
      <c r="C273" t="s">
        <v>98</v>
      </c>
      <c r="D273">
        <v>2016</v>
      </c>
      <c r="E273">
        <v>2807954</v>
      </c>
      <c r="F273" s="1">
        <v>41944</v>
      </c>
      <c r="G273">
        <v>2014</v>
      </c>
      <c r="H273">
        <v>2015</v>
      </c>
      <c r="I273">
        <v>1</v>
      </c>
      <c r="J273">
        <v>21</v>
      </c>
      <c r="K273">
        <v>4.4000000000000004</v>
      </c>
      <c r="L273">
        <v>81851382</v>
      </c>
      <c r="M273">
        <v>240308609</v>
      </c>
      <c r="N273">
        <v>0.34060944500000001</v>
      </c>
      <c r="O273">
        <v>4.2469442869999998</v>
      </c>
      <c r="P273">
        <f>SUMIFS($E$2:$E$642,$J$2:$J$642,J273,$D$2:$D$642,D273)</f>
        <v>81851382</v>
      </c>
      <c r="Q273">
        <f>SUMIF($D$2:$D$642,D273,$E$2:$E$642)</f>
        <v>241970662</v>
      </c>
      <c r="R273">
        <f t="shared" si="6"/>
        <v>3.4305517284973878E-2</v>
      </c>
      <c r="S273">
        <f>O273*R274/R273</f>
        <v>4.1720626745633815</v>
      </c>
    </row>
    <row r="274" spans="1:19" hidden="1" x14ac:dyDescent="0.2">
      <c r="A274">
        <v>433</v>
      </c>
      <c r="B274">
        <v>41180</v>
      </c>
      <c r="C274" t="s">
        <v>98</v>
      </c>
      <c r="D274">
        <v>2017</v>
      </c>
      <c r="E274">
        <v>2807216</v>
      </c>
      <c r="F274" s="1">
        <v>41944</v>
      </c>
      <c r="G274">
        <v>2014</v>
      </c>
      <c r="H274">
        <v>2015</v>
      </c>
      <c r="I274">
        <v>1</v>
      </c>
      <c r="J274">
        <v>21</v>
      </c>
      <c r="K274">
        <v>4.4000000000000004</v>
      </c>
      <c r="L274">
        <v>83298580</v>
      </c>
      <c r="M274">
        <v>253371069</v>
      </c>
      <c r="N274">
        <v>0.328761213</v>
      </c>
      <c r="O274">
        <v>4.4000000000000004</v>
      </c>
      <c r="P274">
        <f>SUMIFS($E$2:$E$642,$J$2:$J$642,J274,$D$2:$D$642,D274)</f>
        <v>83298580</v>
      </c>
      <c r="Q274">
        <f>SUMIF($D$2:$D$642,D274,$E$2:$E$642)</f>
        <v>256050932</v>
      </c>
      <c r="R274">
        <f t="shared" si="6"/>
        <v>3.3700646517623709E-2</v>
      </c>
      <c r="S274">
        <f>O274*R274/R274</f>
        <v>4.4000000000000004</v>
      </c>
    </row>
    <row r="275" spans="1:19" hidden="1" x14ac:dyDescent="0.2">
      <c r="A275">
        <v>301</v>
      </c>
      <c r="B275">
        <v>41500</v>
      </c>
      <c r="C275" t="s">
        <v>99</v>
      </c>
      <c r="D275">
        <v>2015</v>
      </c>
      <c r="E275">
        <v>433898</v>
      </c>
      <c r="F275" s="1">
        <v>41852</v>
      </c>
      <c r="G275">
        <v>2014</v>
      </c>
      <c r="H275">
        <v>2015</v>
      </c>
      <c r="I275">
        <v>1</v>
      </c>
      <c r="J275">
        <v>21</v>
      </c>
      <c r="K275">
        <v>4.4000000000000004</v>
      </c>
      <c r="L275">
        <v>72929208</v>
      </c>
      <c r="M275">
        <v>213074972</v>
      </c>
      <c r="N275">
        <v>0.34227017500000001</v>
      </c>
      <c r="O275">
        <v>4.2263376780000002</v>
      </c>
      <c r="P275">
        <f>SUMIFS($E$2:$E$642,$J$2:$J$642,J275,$D$2:$D$642,D275)</f>
        <v>72929208</v>
      </c>
      <c r="Q275">
        <f>SUMIF($D$2:$D$642,D275,$E$2:$E$642)</f>
        <v>213957148</v>
      </c>
      <c r="R275">
        <f t="shared" si="6"/>
        <v>5.9495778426662746E-3</v>
      </c>
      <c r="S275">
        <f>O275*R277/R275</f>
        <v>3.7344128777036927</v>
      </c>
    </row>
    <row r="276" spans="1:19" hidden="1" x14ac:dyDescent="0.2">
      <c r="A276">
        <v>366</v>
      </c>
      <c r="B276">
        <v>41500</v>
      </c>
      <c r="C276" t="s">
        <v>99</v>
      </c>
      <c r="D276">
        <v>2016</v>
      </c>
      <c r="E276">
        <v>435232</v>
      </c>
      <c r="F276" s="1">
        <v>41852</v>
      </c>
      <c r="G276">
        <v>2014</v>
      </c>
      <c r="H276">
        <v>2015</v>
      </c>
      <c r="I276">
        <v>1</v>
      </c>
      <c r="J276">
        <v>21</v>
      </c>
      <c r="K276">
        <v>4.4000000000000004</v>
      </c>
      <c r="L276">
        <v>81851382</v>
      </c>
      <c r="M276">
        <v>240308609</v>
      </c>
      <c r="N276">
        <v>0.34060944500000001</v>
      </c>
      <c r="O276">
        <v>4.2469442869999998</v>
      </c>
      <c r="P276">
        <f>SUMIFS($E$2:$E$642,$J$2:$J$642,J276,$D$2:$D$642,D276)</f>
        <v>81851382</v>
      </c>
      <c r="Q276">
        <f>SUMIF($D$2:$D$642,D276,$E$2:$E$642)</f>
        <v>241970662</v>
      </c>
      <c r="R276">
        <f t="shared" si="6"/>
        <v>5.3173445501506619E-3</v>
      </c>
      <c r="S276">
        <f>O276*R277/R276</f>
        <v>4.1988083375203713</v>
      </c>
    </row>
    <row r="277" spans="1:19" hidden="1" x14ac:dyDescent="0.2">
      <c r="A277">
        <v>434</v>
      </c>
      <c r="B277">
        <v>41500</v>
      </c>
      <c r="C277" t="s">
        <v>99</v>
      </c>
      <c r="D277">
        <v>2017</v>
      </c>
      <c r="E277">
        <v>437907</v>
      </c>
      <c r="F277" s="1">
        <v>41852</v>
      </c>
      <c r="G277">
        <v>2014</v>
      </c>
      <c r="H277">
        <v>2015</v>
      </c>
      <c r="I277">
        <v>1</v>
      </c>
      <c r="J277">
        <v>21</v>
      </c>
      <c r="K277">
        <v>4.4000000000000004</v>
      </c>
      <c r="L277">
        <v>83298580</v>
      </c>
      <c r="M277">
        <v>253371069</v>
      </c>
      <c r="N277">
        <v>0.328761213</v>
      </c>
      <c r="O277">
        <v>4.4000000000000004</v>
      </c>
      <c r="P277">
        <f>SUMIFS($E$2:$E$642,$J$2:$J$642,J277,$D$2:$D$642,D277)</f>
        <v>83298580</v>
      </c>
      <c r="Q277">
        <f>SUMIF($D$2:$D$642,D277,$E$2:$E$642)</f>
        <v>256050932</v>
      </c>
      <c r="R277">
        <f t="shared" si="6"/>
        <v>5.2570764111465043E-3</v>
      </c>
      <c r="S277">
        <f>O277*R277/R277</f>
        <v>4.4000000000000004</v>
      </c>
    </row>
    <row r="278" spans="1:19" hidden="1" x14ac:dyDescent="0.2">
      <c r="A278">
        <v>302</v>
      </c>
      <c r="B278">
        <v>41620</v>
      </c>
      <c r="C278" t="s">
        <v>100</v>
      </c>
      <c r="D278">
        <v>2015</v>
      </c>
      <c r="E278">
        <v>1170266</v>
      </c>
      <c r="F278" s="1">
        <v>41760</v>
      </c>
      <c r="G278">
        <v>2014</v>
      </c>
      <c r="H278">
        <v>2015</v>
      </c>
      <c r="I278">
        <v>1</v>
      </c>
      <c r="J278">
        <v>21</v>
      </c>
      <c r="K278">
        <v>4.4000000000000004</v>
      </c>
      <c r="L278">
        <v>72929208</v>
      </c>
      <c r="M278">
        <v>213074972</v>
      </c>
      <c r="N278">
        <v>0.34227017500000001</v>
      </c>
      <c r="O278">
        <v>4.2263376780000002</v>
      </c>
      <c r="P278">
        <f>SUMIFS($E$2:$E$642,$J$2:$J$642,J278,$D$2:$D$642,D278)</f>
        <v>72929208</v>
      </c>
      <c r="Q278">
        <f>SUMIF($D$2:$D$642,D278,$E$2:$E$642)</f>
        <v>213957148</v>
      </c>
      <c r="R278">
        <f t="shared" si="6"/>
        <v>1.6046602343467106E-2</v>
      </c>
      <c r="S278">
        <f>O278*R280/R278</f>
        <v>3.8040571851073506</v>
      </c>
    </row>
    <row r="279" spans="1:19" hidden="1" x14ac:dyDescent="0.2">
      <c r="A279">
        <v>367</v>
      </c>
      <c r="B279">
        <v>41620</v>
      </c>
      <c r="C279" t="s">
        <v>100</v>
      </c>
      <c r="D279">
        <v>2016</v>
      </c>
      <c r="E279">
        <v>1186187</v>
      </c>
      <c r="F279" s="1">
        <v>41760</v>
      </c>
      <c r="G279">
        <v>2014</v>
      </c>
      <c r="H279">
        <v>2015</v>
      </c>
      <c r="I279">
        <v>1</v>
      </c>
      <c r="J279">
        <v>21</v>
      </c>
      <c r="K279">
        <v>4.4000000000000004</v>
      </c>
      <c r="L279">
        <v>81851382</v>
      </c>
      <c r="M279">
        <v>240308609</v>
      </c>
      <c r="N279">
        <v>0.34060944500000001</v>
      </c>
      <c r="O279">
        <v>4.2469442869999998</v>
      </c>
      <c r="P279">
        <f>SUMIFS($E$2:$E$642,$J$2:$J$642,J279,$D$2:$D$642,D279)</f>
        <v>81851382</v>
      </c>
      <c r="Q279">
        <f>SUMIF($D$2:$D$642,D279,$E$2:$E$642)</f>
        <v>241970662</v>
      </c>
      <c r="R279">
        <f t="shared" si="6"/>
        <v>1.4491960563353714E-2</v>
      </c>
      <c r="S279">
        <f>O279*R280/R279</f>
        <v>4.2326791994309723</v>
      </c>
    </row>
    <row r="280" spans="1:19" hidden="1" x14ac:dyDescent="0.2">
      <c r="A280">
        <v>435</v>
      </c>
      <c r="B280">
        <v>41620</v>
      </c>
      <c r="C280" t="s">
        <v>100</v>
      </c>
      <c r="D280">
        <v>2017</v>
      </c>
      <c r="E280">
        <v>1203105</v>
      </c>
      <c r="F280" s="1">
        <v>41760</v>
      </c>
      <c r="G280">
        <v>2014</v>
      </c>
      <c r="H280">
        <v>2015</v>
      </c>
      <c r="I280">
        <v>1</v>
      </c>
      <c r="J280">
        <v>21</v>
      </c>
      <c r="K280">
        <v>4.4000000000000004</v>
      </c>
      <c r="L280">
        <v>83298580</v>
      </c>
      <c r="M280">
        <v>253371069</v>
      </c>
      <c r="N280">
        <v>0.328761213</v>
      </c>
      <c r="O280">
        <v>4.4000000000000004</v>
      </c>
      <c r="P280">
        <f>SUMIFS($E$2:$E$642,$J$2:$J$642,J280,$D$2:$D$642,D280)</f>
        <v>83298580</v>
      </c>
      <c r="Q280">
        <f>SUMIF($D$2:$D$642,D280,$E$2:$E$642)</f>
        <v>256050932</v>
      </c>
      <c r="R280">
        <f t="shared" si="6"/>
        <v>1.4443283426920363E-2</v>
      </c>
      <c r="S280">
        <f>O280*R280/R280</f>
        <v>4.4000000000000004</v>
      </c>
    </row>
    <row r="281" spans="1:19" hidden="1" x14ac:dyDescent="0.2">
      <c r="A281">
        <v>303</v>
      </c>
      <c r="B281">
        <v>41700</v>
      </c>
      <c r="C281" t="s">
        <v>101</v>
      </c>
      <c r="D281">
        <v>2015</v>
      </c>
      <c r="E281">
        <v>2381828</v>
      </c>
      <c r="F281" s="1">
        <v>41730</v>
      </c>
      <c r="G281">
        <v>2014</v>
      </c>
      <c r="H281">
        <v>2015</v>
      </c>
      <c r="I281">
        <v>1</v>
      </c>
      <c r="J281">
        <v>21</v>
      </c>
      <c r="K281">
        <v>4.4000000000000004</v>
      </c>
      <c r="L281">
        <v>72929208</v>
      </c>
      <c r="M281">
        <v>213074972</v>
      </c>
      <c r="N281">
        <v>0.34227017500000001</v>
      </c>
      <c r="O281">
        <v>4.2263376780000002</v>
      </c>
      <c r="P281">
        <f>SUMIFS($E$2:$E$642,$J$2:$J$642,J281,$D$2:$D$642,D281)</f>
        <v>72929208</v>
      </c>
      <c r="Q281">
        <f>SUMIF($D$2:$D$642,D281,$E$2:$E$642)</f>
        <v>213957148</v>
      </c>
      <c r="R281">
        <f t="shared" si="6"/>
        <v>3.2659452437766773E-2</v>
      </c>
      <c r="S281">
        <f>O281*R283/R281</f>
        <v>3.8433755901857203</v>
      </c>
    </row>
    <row r="282" spans="1:19" hidden="1" x14ac:dyDescent="0.2">
      <c r="A282">
        <v>368</v>
      </c>
      <c r="B282">
        <v>41700</v>
      </c>
      <c r="C282" t="s">
        <v>101</v>
      </c>
      <c r="D282">
        <v>2016</v>
      </c>
      <c r="E282">
        <v>2429609</v>
      </c>
      <c r="F282" s="1">
        <v>41730</v>
      </c>
      <c r="G282">
        <v>2014</v>
      </c>
      <c r="H282">
        <v>2015</v>
      </c>
      <c r="I282">
        <v>1</v>
      </c>
      <c r="J282">
        <v>21</v>
      </c>
      <c r="K282">
        <v>4.4000000000000004</v>
      </c>
      <c r="L282">
        <v>81851382</v>
      </c>
      <c r="M282">
        <v>240308609</v>
      </c>
      <c r="N282">
        <v>0.34060944500000001</v>
      </c>
      <c r="O282">
        <v>4.2469442869999998</v>
      </c>
      <c r="P282">
        <f>SUMIFS($E$2:$E$642,$J$2:$J$642,J282,$D$2:$D$642,D282)</f>
        <v>81851382</v>
      </c>
      <c r="Q282">
        <f>SUMIF($D$2:$D$642,D282,$E$2:$E$642)</f>
        <v>241970662</v>
      </c>
      <c r="R282">
        <f t="shared" si="6"/>
        <v>2.9683176271843522E-2</v>
      </c>
      <c r="S282">
        <f>O282*R283/R282</f>
        <v>4.2493619600416821</v>
      </c>
    </row>
    <row r="283" spans="1:19" hidden="1" x14ac:dyDescent="0.2">
      <c r="A283">
        <v>436</v>
      </c>
      <c r="B283">
        <v>41700</v>
      </c>
      <c r="C283" t="s">
        <v>101</v>
      </c>
      <c r="D283">
        <v>2017</v>
      </c>
      <c r="E283">
        <v>2473974</v>
      </c>
      <c r="F283" s="1">
        <v>41730</v>
      </c>
      <c r="G283">
        <v>2014</v>
      </c>
      <c r="H283">
        <v>2015</v>
      </c>
      <c r="I283">
        <v>1</v>
      </c>
      <c r="J283">
        <v>21</v>
      </c>
      <c r="K283">
        <v>4.4000000000000004</v>
      </c>
      <c r="L283">
        <v>83298580</v>
      </c>
      <c r="M283">
        <v>253371069</v>
      </c>
      <c r="N283">
        <v>0.328761213</v>
      </c>
      <c r="O283">
        <v>4.4000000000000004</v>
      </c>
      <c r="P283">
        <f>SUMIFS($E$2:$E$642,$J$2:$J$642,J283,$D$2:$D$642,D283)</f>
        <v>83298580</v>
      </c>
      <c r="Q283">
        <f>SUMIF($D$2:$D$642,D283,$E$2:$E$642)</f>
        <v>256050932</v>
      </c>
      <c r="R283">
        <f t="shared" si="6"/>
        <v>2.9700074118910551E-2</v>
      </c>
      <c r="S283">
        <f>O283*R283/R283</f>
        <v>4.4000000000000004</v>
      </c>
    </row>
    <row r="284" spans="1:19" x14ac:dyDescent="0.2">
      <c r="A284">
        <v>533</v>
      </c>
      <c r="B284">
        <v>42060</v>
      </c>
      <c r="C284" t="s">
        <v>102</v>
      </c>
      <c r="D284">
        <v>2014</v>
      </c>
      <c r="E284">
        <v>440668</v>
      </c>
      <c r="F284" s="1">
        <v>41548</v>
      </c>
      <c r="G284">
        <v>2013</v>
      </c>
      <c r="H284">
        <v>2014</v>
      </c>
      <c r="I284">
        <v>1</v>
      </c>
      <c r="J284">
        <v>21</v>
      </c>
      <c r="K284">
        <v>4.4000000000000004</v>
      </c>
      <c r="L284">
        <v>20063673</v>
      </c>
      <c r="M284">
        <v>119360751</v>
      </c>
      <c r="N284">
        <v>0.168092718</v>
      </c>
      <c r="O284">
        <v>8.6056633439999999</v>
      </c>
      <c r="P284">
        <f>SUMIFS($E$2:$E$642,$J$2:$J$642,J284,$D$2:$D$642,D284)</f>
        <v>20063673</v>
      </c>
      <c r="Q284">
        <f>SUMIF($D$2:$D$642,D284,$E$2:$E$642)</f>
        <v>119360751</v>
      </c>
      <c r="R284">
        <f t="shared" si="6"/>
        <v>2.1963475979697236E-2</v>
      </c>
      <c r="S284">
        <f>O284*R287/R284</f>
        <v>2.107992598457427</v>
      </c>
    </row>
    <row r="285" spans="1:19" hidden="1" x14ac:dyDescent="0.2">
      <c r="A285">
        <v>304</v>
      </c>
      <c r="B285">
        <v>42060</v>
      </c>
      <c r="C285" t="s">
        <v>102</v>
      </c>
      <c r="D285">
        <v>2015</v>
      </c>
      <c r="E285">
        <v>444769</v>
      </c>
      <c r="F285" s="1">
        <v>41548</v>
      </c>
      <c r="G285">
        <v>2013</v>
      </c>
      <c r="H285">
        <v>2014</v>
      </c>
      <c r="I285">
        <v>1</v>
      </c>
      <c r="J285">
        <v>21</v>
      </c>
      <c r="K285">
        <v>4.4000000000000004</v>
      </c>
      <c r="L285">
        <v>72929208</v>
      </c>
      <c r="M285">
        <v>213074972</v>
      </c>
      <c r="N285">
        <v>0.34227017500000001</v>
      </c>
      <c r="O285">
        <v>4.2263376780000002</v>
      </c>
      <c r="P285">
        <f>SUMIFS($E$2:$E$642,$J$2:$J$642,J285,$D$2:$D$642,D285)</f>
        <v>72929208</v>
      </c>
      <c r="Q285">
        <f>SUMIF($D$2:$D$642,D285,$E$2:$E$642)</f>
        <v>213957148</v>
      </c>
      <c r="R285">
        <f t="shared" si="6"/>
        <v>6.0986402046214463E-3</v>
      </c>
      <c r="S285">
        <f>O285*R287/R285</f>
        <v>3.7283526504096591</v>
      </c>
    </row>
    <row r="286" spans="1:19" hidden="1" x14ac:dyDescent="0.2">
      <c r="A286">
        <v>369</v>
      </c>
      <c r="B286">
        <v>42060</v>
      </c>
      <c r="C286" t="s">
        <v>102</v>
      </c>
      <c r="D286">
        <v>2016</v>
      </c>
      <c r="E286">
        <v>446170</v>
      </c>
      <c r="F286" s="1">
        <v>41548</v>
      </c>
      <c r="G286">
        <v>2013</v>
      </c>
      <c r="H286">
        <v>2014</v>
      </c>
      <c r="I286">
        <v>1</v>
      </c>
      <c r="J286">
        <v>21</v>
      </c>
      <c r="K286">
        <v>4.4000000000000004</v>
      </c>
      <c r="L286">
        <v>81851382</v>
      </c>
      <c r="M286">
        <v>240308609</v>
      </c>
      <c r="N286">
        <v>0.34060944500000001</v>
      </c>
      <c r="O286">
        <v>4.2469442869999998</v>
      </c>
      <c r="P286">
        <f>SUMIFS($E$2:$E$642,$J$2:$J$642,J286,$D$2:$D$642,D286)</f>
        <v>81851382</v>
      </c>
      <c r="Q286">
        <f>SUMIF($D$2:$D$642,D286,$E$2:$E$642)</f>
        <v>241970662</v>
      </c>
      <c r="R286">
        <f t="shared" si="6"/>
        <v>5.4509769914453006E-3</v>
      </c>
      <c r="S286">
        <f>O286*R287/R286</f>
        <v>4.1916790079002517</v>
      </c>
    </row>
    <row r="287" spans="1:19" hidden="1" x14ac:dyDescent="0.2">
      <c r="A287">
        <v>437</v>
      </c>
      <c r="B287">
        <v>42060</v>
      </c>
      <c r="C287" t="s">
        <v>102</v>
      </c>
      <c r="D287">
        <v>2017</v>
      </c>
      <c r="E287">
        <v>448150</v>
      </c>
      <c r="F287" s="1">
        <v>41548</v>
      </c>
      <c r="G287">
        <v>2013</v>
      </c>
      <c r="H287">
        <v>2014</v>
      </c>
      <c r="I287">
        <v>1</v>
      </c>
      <c r="J287">
        <v>21</v>
      </c>
      <c r="K287">
        <v>4.4000000000000004</v>
      </c>
      <c r="L287">
        <v>83298580</v>
      </c>
      <c r="M287">
        <v>253371069</v>
      </c>
      <c r="N287">
        <v>0.328761213</v>
      </c>
      <c r="O287">
        <v>4.4000000000000004</v>
      </c>
      <c r="P287">
        <f>SUMIFS($E$2:$E$642,$J$2:$J$642,J287,$D$2:$D$642,D287)</f>
        <v>83298580</v>
      </c>
      <c r="Q287">
        <f>SUMIF($D$2:$D$642,D287,$E$2:$E$642)</f>
        <v>256050932</v>
      </c>
      <c r="R287">
        <f t="shared" si="6"/>
        <v>5.3800436934219042E-3</v>
      </c>
      <c r="S287">
        <f>O287*R287/R287</f>
        <v>4.4000000000000004</v>
      </c>
    </row>
    <row r="288" spans="1:19" hidden="1" x14ac:dyDescent="0.2">
      <c r="A288">
        <v>305</v>
      </c>
      <c r="B288">
        <v>42100</v>
      </c>
      <c r="C288" t="s">
        <v>103</v>
      </c>
      <c r="D288">
        <v>2015</v>
      </c>
      <c r="E288">
        <v>274146</v>
      </c>
      <c r="F288" s="1">
        <v>41791</v>
      </c>
      <c r="G288">
        <v>2014</v>
      </c>
      <c r="H288">
        <v>2015</v>
      </c>
      <c r="I288">
        <v>1</v>
      </c>
      <c r="J288">
        <v>21</v>
      </c>
      <c r="K288">
        <v>4.4000000000000004</v>
      </c>
      <c r="L288">
        <v>72929208</v>
      </c>
      <c r="M288">
        <v>213074972</v>
      </c>
      <c r="N288">
        <v>0.34227017500000001</v>
      </c>
      <c r="O288">
        <v>4.2263376780000002</v>
      </c>
      <c r="P288">
        <f>SUMIFS($E$2:$E$642,$J$2:$J$642,J288,$D$2:$D$642,D288)</f>
        <v>72929208</v>
      </c>
      <c r="Q288">
        <f>SUMIF($D$2:$D$642,D288,$E$2:$E$642)</f>
        <v>213957148</v>
      </c>
      <c r="R288">
        <f t="shared" si="6"/>
        <v>3.7590700285679781E-3</v>
      </c>
      <c r="S288">
        <f>O288*R290/R288</f>
        <v>3.7238583898821167</v>
      </c>
    </row>
    <row r="289" spans="1:19" hidden="1" x14ac:dyDescent="0.2">
      <c r="A289">
        <v>370</v>
      </c>
      <c r="B289">
        <v>42100</v>
      </c>
      <c r="C289" t="s">
        <v>103</v>
      </c>
      <c r="D289">
        <v>2016</v>
      </c>
      <c r="E289">
        <v>274673</v>
      </c>
      <c r="F289" s="1">
        <v>41791</v>
      </c>
      <c r="G289">
        <v>2014</v>
      </c>
      <c r="H289">
        <v>2015</v>
      </c>
      <c r="I289">
        <v>1</v>
      </c>
      <c r="J289">
        <v>21</v>
      </c>
      <c r="K289">
        <v>4.4000000000000004</v>
      </c>
      <c r="L289">
        <v>81851382</v>
      </c>
      <c r="M289">
        <v>240308609</v>
      </c>
      <c r="N289">
        <v>0.34060944500000001</v>
      </c>
      <c r="O289">
        <v>4.2469442869999998</v>
      </c>
      <c r="P289">
        <f>SUMIFS($E$2:$E$642,$J$2:$J$642,J289,$D$2:$D$642,D289)</f>
        <v>81851382</v>
      </c>
      <c r="Q289">
        <f>SUMIF($D$2:$D$642,D289,$E$2:$E$642)</f>
        <v>241970662</v>
      </c>
      <c r="R289">
        <f t="shared" si="6"/>
        <v>3.3557527470947281E-3</v>
      </c>
      <c r="S289">
        <f>O289*R290/R289</f>
        <v>4.1917559508230964</v>
      </c>
    </row>
    <row r="290" spans="1:19" hidden="1" x14ac:dyDescent="0.2">
      <c r="A290">
        <v>438</v>
      </c>
      <c r="B290">
        <v>42100</v>
      </c>
      <c r="C290" t="s">
        <v>103</v>
      </c>
      <c r="D290">
        <v>2017</v>
      </c>
      <c r="E290">
        <v>275897</v>
      </c>
      <c r="F290" s="1">
        <v>41791</v>
      </c>
      <c r="G290">
        <v>2014</v>
      </c>
      <c r="H290">
        <v>2015</v>
      </c>
      <c r="I290">
        <v>1</v>
      </c>
      <c r="J290">
        <v>21</v>
      </c>
      <c r="K290">
        <v>4.4000000000000004</v>
      </c>
      <c r="L290">
        <v>83298580</v>
      </c>
      <c r="M290">
        <v>253371069</v>
      </c>
      <c r="N290">
        <v>0.328761213</v>
      </c>
      <c r="O290">
        <v>4.4000000000000004</v>
      </c>
      <c r="P290">
        <f>SUMIFS($E$2:$E$642,$J$2:$J$642,J290,$D$2:$D$642,D290)</f>
        <v>83298580</v>
      </c>
      <c r="Q290">
        <f>SUMIF($D$2:$D$642,D290,$E$2:$E$642)</f>
        <v>256050932</v>
      </c>
      <c r="R290">
        <f t="shared" si="6"/>
        <v>3.3121452970746919E-3</v>
      </c>
      <c r="S290">
        <f>O290*R290/R290</f>
        <v>4.4000000000000004</v>
      </c>
    </row>
    <row r="291" spans="1:19" hidden="1" x14ac:dyDescent="0.2">
      <c r="A291">
        <v>306</v>
      </c>
      <c r="B291">
        <v>44060</v>
      </c>
      <c r="C291" t="s">
        <v>104</v>
      </c>
      <c r="D291">
        <v>2015</v>
      </c>
      <c r="E291">
        <v>546807</v>
      </c>
      <c r="F291" s="1">
        <v>41791</v>
      </c>
      <c r="G291">
        <v>2014</v>
      </c>
      <c r="H291">
        <v>2015</v>
      </c>
      <c r="I291">
        <v>1</v>
      </c>
      <c r="J291">
        <v>21</v>
      </c>
      <c r="K291">
        <v>4.4000000000000004</v>
      </c>
      <c r="L291">
        <v>72929208</v>
      </c>
      <c r="M291">
        <v>213074972</v>
      </c>
      <c r="N291">
        <v>0.34227017500000001</v>
      </c>
      <c r="O291">
        <v>4.2263376780000002</v>
      </c>
      <c r="P291">
        <f>SUMIFS($E$2:$E$642,$J$2:$J$642,J291,$D$2:$D$642,D291)</f>
        <v>72929208</v>
      </c>
      <c r="Q291">
        <f>SUMIF($D$2:$D$642,D291,$E$2:$E$642)</f>
        <v>213957148</v>
      </c>
      <c r="R291">
        <f t="shared" si="6"/>
        <v>7.4977778450576347E-3</v>
      </c>
      <c r="S291">
        <f>O291*R293/R291</f>
        <v>3.8185382993304335</v>
      </c>
    </row>
    <row r="292" spans="1:19" hidden="1" x14ac:dyDescent="0.2">
      <c r="A292">
        <v>371</v>
      </c>
      <c r="B292">
        <v>44060</v>
      </c>
      <c r="C292" t="s">
        <v>104</v>
      </c>
      <c r="D292">
        <v>2016</v>
      </c>
      <c r="E292">
        <v>556264</v>
      </c>
      <c r="F292" s="1">
        <v>41791</v>
      </c>
      <c r="G292">
        <v>2014</v>
      </c>
      <c r="H292">
        <v>2015</v>
      </c>
      <c r="I292">
        <v>1</v>
      </c>
      <c r="J292">
        <v>21</v>
      </c>
      <c r="K292">
        <v>4.4000000000000004</v>
      </c>
      <c r="L292">
        <v>81851382</v>
      </c>
      <c r="M292">
        <v>240308609</v>
      </c>
      <c r="N292">
        <v>0.34060944500000001</v>
      </c>
      <c r="O292">
        <v>4.2469442869999998</v>
      </c>
      <c r="P292">
        <f>SUMIFS($E$2:$E$642,$J$2:$J$642,J292,$D$2:$D$642,D292)</f>
        <v>81851382</v>
      </c>
      <c r="Q292">
        <f>SUMIF($D$2:$D$642,D292,$E$2:$E$642)</f>
        <v>241970662</v>
      </c>
      <c r="R292">
        <f t="shared" si="6"/>
        <v>6.7960245313878759E-3</v>
      </c>
      <c r="S292">
        <f>O292*R293/R292</f>
        <v>4.2333790046416757</v>
      </c>
    </row>
    <row r="293" spans="1:19" hidden="1" x14ac:dyDescent="0.2">
      <c r="A293">
        <v>439</v>
      </c>
      <c r="B293">
        <v>44060</v>
      </c>
      <c r="C293" t="s">
        <v>104</v>
      </c>
      <c r="D293">
        <v>2017</v>
      </c>
      <c r="E293">
        <v>564291</v>
      </c>
      <c r="F293" s="1">
        <v>41791</v>
      </c>
      <c r="G293">
        <v>2014</v>
      </c>
      <c r="H293">
        <v>2015</v>
      </c>
      <c r="I293">
        <v>1</v>
      </c>
      <c r="J293">
        <v>21</v>
      </c>
      <c r="K293">
        <v>4.4000000000000004</v>
      </c>
      <c r="L293">
        <v>83298580</v>
      </c>
      <c r="M293">
        <v>253371069</v>
      </c>
      <c r="N293">
        <v>0.328761213</v>
      </c>
      <c r="O293">
        <v>4.4000000000000004</v>
      </c>
      <c r="P293">
        <f>SUMIFS($E$2:$E$642,$J$2:$J$642,J293,$D$2:$D$642,D293)</f>
        <v>83298580</v>
      </c>
      <c r="Q293">
        <f>SUMIF($D$2:$D$642,D293,$E$2:$E$642)</f>
        <v>256050932</v>
      </c>
      <c r="R293">
        <f t="shared" si="6"/>
        <v>6.7743171612289193E-3</v>
      </c>
      <c r="S293">
        <f>O293*R293/R293</f>
        <v>4.4000000000000004</v>
      </c>
    </row>
    <row r="294" spans="1:19" hidden="1" x14ac:dyDescent="0.2">
      <c r="A294">
        <v>372</v>
      </c>
      <c r="B294">
        <v>44140</v>
      </c>
      <c r="C294" t="s">
        <v>105</v>
      </c>
      <c r="D294">
        <v>2016</v>
      </c>
      <c r="E294">
        <v>630283</v>
      </c>
      <c r="F294" s="1">
        <v>42005</v>
      </c>
      <c r="G294">
        <v>2015</v>
      </c>
      <c r="H294">
        <v>2016</v>
      </c>
      <c r="I294">
        <v>1</v>
      </c>
      <c r="J294">
        <v>21</v>
      </c>
      <c r="K294">
        <v>4.4000000000000004</v>
      </c>
      <c r="L294">
        <v>81851382</v>
      </c>
      <c r="M294">
        <v>240308609</v>
      </c>
      <c r="N294">
        <v>0.34060944500000001</v>
      </c>
      <c r="O294">
        <v>4.2469442869999998</v>
      </c>
      <c r="P294">
        <f>SUMIFS($E$2:$E$642,$J$2:$J$642,J294,$D$2:$D$642,D294)</f>
        <v>81851382</v>
      </c>
      <c r="Q294">
        <f>SUMIF($D$2:$D$642,D294,$E$2:$E$642)</f>
        <v>241970662</v>
      </c>
      <c r="R294">
        <f t="shared" si="6"/>
        <v>7.7003342472580366E-3</v>
      </c>
      <c r="S294">
        <f>O294*R295/R294</f>
        <v>4.1822237545195113</v>
      </c>
    </row>
    <row r="295" spans="1:19" hidden="1" x14ac:dyDescent="0.2">
      <c r="A295">
        <v>440</v>
      </c>
      <c r="B295">
        <v>44140</v>
      </c>
      <c r="C295" t="s">
        <v>105</v>
      </c>
      <c r="D295">
        <v>2017</v>
      </c>
      <c r="E295">
        <v>631652</v>
      </c>
      <c r="F295" s="1">
        <v>42005</v>
      </c>
      <c r="G295">
        <v>2015</v>
      </c>
      <c r="H295">
        <v>2016</v>
      </c>
      <c r="I295">
        <v>1</v>
      </c>
      <c r="J295">
        <v>21</v>
      </c>
      <c r="K295">
        <v>4.4000000000000004</v>
      </c>
      <c r="L295">
        <v>83298580</v>
      </c>
      <c r="M295">
        <v>253371069</v>
      </c>
      <c r="N295">
        <v>0.328761213</v>
      </c>
      <c r="O295">
        <v>4.4000000000000004</v>
      </c>
      <c r="P295">
        <f>SUMIFS($E$2:$E$642,$J$2:$J$642,J295,$D$2:$D$642,D295)</f>
        <v>83298580</v>
      </c>
      <c r="Q295">
        <f>SUMIF($D$2:$D$642,D295,$E$2:$E$642)</f>
        <v>256050932</v>
      </c>
      <c r="R295">
        <f t="shared" si="6"/>
        <v>7.582986408651864E-3</v>
      </c>
      <c r="S295">
        <f>O295*R295/R295</f>
        <v>4.4000000000000004</v>
      </c>
    </row>
    <row r="296" spans="1:19" hidden="1" x14ac:dyDescent="0.2">
      <c r="A296">
        <v>307</v>
      </c>
      <c r="B296">
        <v>44700</v>
      </c>
      <c r="C296" t="s">
        <v>106</v>
      </c>
      <c r="D296">
        <v>2015</v>
      </c>
      <c r="E296">
        <v>726106</v>
      </c>
      <c r="F296" s="1">
        <v>41883</v>
      </c>
      <c r="G296">
        <v>2014</v>
      </c>
      <c r="H296">
        <v>2015</v>
      </c>
      <c r="I296">
        <v>1</v>
      </c>
      <c r="J296">
        <v>21</v>
      </c>
      <c r="K296">
        <v>4.4000000000000004</v>
      </c>
      <c r="L296">
        <v>72929208</v>
      </c>
      <c r="M296">
        <v>213074972</v>
      </c>
      <c r="N296">
        <v>0.34227017500000001</v>
      </c>
      <c r="O296">
        <v>4.2263376780000002</v>
      </c>
      <c r="P296">
        <f>SUMIFS($E$2:$E$642,$J$2:$J$642,J296,$D$2:$D$642,D296)</f>
        <v>72929208</v>
      </c>
      <c r="Q296">
        <f>SUMIF($D$2:$D$642,D296,$E$2:$E$642)</f>
        <v>213957148</v>
      </c>
      <c r="R296">
        <f t="shared" si="6"/>
        <v>9.9563127025868708E-3</v>
      </c>
      <c r="S296">
        <f>O296*R298/R296</f>
        <v>3.7986688783900551</v>
      </c>
    </row>
    <row r="297" spans="1:19" hidden="1" x14ac:dyDescent="0.2">
      <c r="A297">
        <v>373</v>
      </c>
      <c r="B297">
        <v>44700</v>
      </c>
      <c r="C297" t="s">
        <v>106</v>
      </c>
      <c r="D297">
        <v>2016</v>
      </c>
      <c r="E297">
        <v>733709</v>
      </c>
      <c r="F297" s="1">
        <v>41883</v>
      </c>
      <c r="G297">
        <v>2014</v>
      </c>
      <c r="H297">
        <v>2015</v>
      </c>
      <c r="I297">
        <v>1</v>
      </c>
      <c r="J297">
        <v>21</v>
      </c>
      <c r="K297">
        <v>4.4000000000000004</v>
      </c>
      <c r="L297">
        <v>81851382</v>
      </c>
      <c r="M297">
        <v>240308609</v>
      </c>
      <c r="N297">
        <v>0.34060944500000001</v>
      </c>
      <c r="O297">
        <v>4.2469442869999998</v>
      </c>
      <c r="P297">
        <f>SUMIFS($E$2:$E$642,$J$2:$J$642,J297,$D$2:$D$642,D297)</f>
        <v>81851382</v>
      </c>
      <c r="Q297">
        <f>SUMIF($D$2:$D$642,D297,$E$2:$E$642)</f>
        <v>241970662</v>
      </c>
      <c r="R297">
        <f t="shared" si="6"/>
        <v>8.963917066177331E-3</v>
      </c>
      <c r="S297">
        <f>O297*R298/R297</f>
        <v>4.2397915734089509</v>
      </c>
    </row>
    <row r="298" spans="1:19" hidden="1" x14ac:dyDescent="0.2">
      <c r="A298">
        <v>441</v>
      </c>
      <c r="B298">
        <v>44700</v>
      </c>
      <c r="C298" t="s">
        <v>106</v>
      </c>
      <c r="D298">
        <v>2017</v>
      </c>
      <c r="E298">
        <v>745424</v>
      </c>
      <c r="F298" s="1">
        <v>41883</v>
      </c>
      <c r="G298">
        <v>2014</v>
      </c>
      <c r="H298">
        <v>2015</v>
      </c>
      <c r="I298">
        <v>1</v>
      </c>
      <c r="J298">
        <v>21</v>
      </c>
      <c r="K298">
        <v>4.4000000000000004</v>
      </c>
      <c r="L298">
        <v>83298580</v>
      </c>
      <c r="M298">
        <v>253371069</v>
      </c>
      <c r="N298">
        <v>0.328761213</v>
      </c>
      <c r="O298">
        <v>4.4000000000000004</v>
      </c>
      <c r="P298">
        <f>SUMIFS($E$2:$E$642,$J$2:$J$642,J298,$D$2:$D$642,D298)</f>
        <v>83298580</v>
      </c>
      <c r="Q298">
        <f>SUMIF($D$2:$D$642,D298,$E$2:$E$642)</f>
        <v>256050932</v>
      </c>
      <c r="R298">
        <f t="shared" si="6"/>
        <v>8.9488200158994308E-3</v>
      </c>
      <c r="S298">
        <f>O298*R298/R298</f>
        <v>4.4000000000000004</v>
      </c>
    </row>
    <row r="299" spans="1:19" hidden="1" x14ac:dyDescent="0.2">
      <c r="A299">
        <v>308</v>
      </c>
      <c r="B299">
        <v>45300</v>
      </c>
      <c r="C299" t="s">
        <v>107</v>
      </c>
      <c r="D299">
        <v>2015</v>
      </c>
      <c r="E299">
        <v>2975225</v>
      </c>
      <c r="F299" s="1">
        <v>41730</v>
      </c>
      <c r="G299">
        <v>2014</v>
      </c>
      <c r="H299">
        <v>2015</v>
      </c>
      <c r="I299">
        <v>1</v>
      </c>
      <c r="J299">
        <v>21</v>
      </c>
      <c r="K299">
        <v>4.4000000000000004</v>
      </c>
      <c r="L299">
        <v>72929208</v>
      </c>
      <c r="M299">
        <v>213074972</v>
      </c>
      <c r="N299">
        <v>0.34227017500000001</v>
      </c>
      <c r="O299">
        <v>4.2263376780000002</v>
      </c>
      <c r="P299">
        <f>SUMIFS($E$2:$E$642,$J$2:$J$642,J299,$D$2:$D$642,D299)</f>
        <v>72929208</v>
      </c>
      <c r="Q299">
        <f>SUMIF($D$2:$D$642,D299,$E$2:$E$642)</f>
        <v>213957148</v>
      </c>
      <c r="R299">
        <f t="shared" si="6"/>
        <v>4.0796068976918003E-2</v>
      </c>
      <c r="S299">
        <f>O299*R301/R299</f>
        <v>3.8447078133520116</v>
      </c>
    </row>
    <row r="300" spans="1:19" hidden="1" x14ac:dyDescent="0.2">
      <c r="A300">
        <v>374</v>
      </c>
      <c r="B300">
        <v>45300</v>
      </c>
      <c r="C300" t="s">
        <v>107</v>
      </c>
      <c r="D300">
        <v>2016</v>
      </c>
      <c r="E300">
        <v>3032171</v>
      </c>
      <c r="F300" s="1">
        <v>41730</v>
      </c>
      <c r="G300">
        <v>2014</v>
      </c>
      <c r="H300">
        <v>2015</v>
      </c>
      <c r="I300">
        <v>1</v>
      </c>
      <c r="J300">
        <v>21</v>
      </c>
      <c r="K300">
        <v>4.4000000000000004</v>
      </c>
      <c r="L300">
        <v>81851382</v>
      </c>
      <c r="M300">
        <v>240308609</v>
      </c>
      <c r="N300">
        <v>0.34060944500000001</v>
      </c>
      <c r="O300">
        <v>4.2469442869999998</v>
      </c>
      <c r="P300">
        <f>SUMIFS($E$2:$E$642,$J$2:$J$642,J300,$D$2:$D$642,D300)</f>
        <v>81851382</v>
      </c>
      <c r="Q300">
        <f>SUMIF($D$2:$D$642,D300,$E$2:$E$642)</f>
        <v>241970662</v>
      </c>
      <c r="R300">
        <f t="shared" si="6"/>
        <v>3.7044835724337553E-2</v>
      </c>
      <c r="S300">
        <f>O300*R301/R300</f>
        <v>4.2546746397414612</v>
      </c>
    </row>
    <row r="301" spans="1:19" hidden="1" x14ac:dyDescent="0.2">
      <c r="A301">
        <v>442</v>
      </c>
      <c r="B301">
        <v>45300</v>
      </c>
      <c r="C301" t="s">
        <v>107</v>
      </c>
      <c r="D301">
        <v>2017</v>
      </c>
      <c r="E301">
        <v>3091399</v>
      </c>
      <c r="F301" s="1">
        <v>41730</v>
      </c>
      <c r="G301">
        <v>2014</v>
      </c>
      <c r="H301">
        <v>2015</v>
      </c>
      <c r="I301">
        <v>1</v>
      </c>
      <c r="J301">
        <v>21</v>
      </c>
      <c r="K301">
        <v>4.4000000000000004</v>
      </c>
      <c r="L301">
        <v>83298580</v>
      </c>
      <c r="M301">
        <v>253371069</v>
      </c>
      <c r="N301">
        <v>0.328761213</v>
      </c>
      <c r="O301">
        <v>4.4000000000000004</v>
      </c>
      <c r="P301">
        <f>SUMIFS($E$2:$E$642,$J$2:$J$642,J301,$D$2:$D$642,D301)</f>
        <v>83298580</v>
      </c>
      <c r="Q301">
        <f>SUMIF($D$2:$D$642,D301,$E$2:$E$642)</f>
        <v>256050932</v>
      </c>
      <c r="R301">
        <f t="shared" si="6"/>
        <v>3.7112265299120345E-2</v>
      </c>
      <c r="S301">
        <f>O301*R301/R301</f>
        <v>4.4000000000000004</v>
      </c>
    </row>
    <row r="302" spans="1:19" hidden="1" x14ac:dyDescent="0.2">
      <c r="A302">
        <v>309</v>
      </c>
      <c r="B302">
        <v>45940</v>
      </c>
      <c r="C302" t="s">
        <v>108</v>
      </c>
      <c r="D302">
        <v>2015</v>
      </c>
      <c r="E302">
        <v>371398</v>
      </c>
      <c r="F302" s="1">
        <v>41760</v>
      </c>
      <c r="G302">
        <v>2014</v>
      </c>
      <c r="H302">
        <v>2015</v>
      </c>
      <c r="I302">
        <v>1</v>
      </c>
      <c r="J302">
        <v>21</v>
      </c>
      <c r="K302">
        <v>4.4000000000000004</v>
      </c>
      <c r="L302">
        <v>72929208</v>
      </c>
      <c r="M302">
        <v>213074972</v>
      </c>
      <c r="N302">
        <v>0.34227017500000001</v>
      </c>
      <c r="O302">
        <v>4.2263376780000002</v>
      </c>
      <c r="P302">
        <f>SUMIFS($E$2:$E$642,$J$2:$J$642,J302,$D$2:$D$642,D302)</f>
        <v>72929208</v>
      </c>
      <c r="Q302">
        <f>SUMIF($D$2:$D$642,D302,$E$2:$E$642)</f>
        <v>213957148</v>
      </c>
      <c r="R302">
        <f t="shared" si="6"/>
        <v>5.0925823848244726E-3</v>
      </c>
      <c r="S302">
        <f>O302*R304/R302</f>
        <v>3.7334511395797789</v>
      </c>
    </row>
    <row r="303" spans="1:19" hidden="1" x14ac:dyDescent="0.2">
      <c r="A303">
        <v>375</v>
      </c>
      <c r="B303">
        <v>45940</v>
      </c>
      <c r="C303" t="s">
        <v>108</v>
      </c>
      <c r="D303">
        <v>2016</v>
      </c>
      <c r="E303">
        <v>371023</v>
      </c>
      <c r="F303" s="1">
        <v>41760</v>
      </c>
      <c r="G303">
        <v>2014</v>
      </c>
      <c r="H303">
        <v>2015</v>
      </c>
      <c r="I303">
        <v>1</v>
      </c>
      <c r="J303">
        <v>21</v>
      </c>
      <c r="K303">
        <v>4.4000000000000004</v>
      </c>
      <c r="L303">
        <v>81851382</v>
      </c>
      <c r="M303">
        <v>240308609</v>
      </c>
      <c r="N303">
        <v>0.34060944500000001</v>
      </c>
      <c r="O303">
        <v>4.2469442869999998</v>
      </c>
      <c r="P303">
        <f>SUMIFS($E$2:$E$642,$J$2:$J$642,J303,$D$2:$D$642,D303)</f>
        <v>81851382</v>
      </c>
      <c r="Q303">
        <f>SUMIF($D$2:$D$642,D303,$E$2:$E$642)</f>
        <v>241970662</v>
      </c>
      <c r="R303">
        <f t="shared" si="6"/>
        <v>4.5328862009929166E-3</v>
      </c>
      <c r="S303">
        <f>O303*R304/R303</f>
        <v>4.2148884923177841</v>
      </c>
    </row>
    <row r="304" spans="1:19" hidden="1" x14ac:dyDescent="0.2">
      <c r="A304">
        <v>443</v>
      </c>
      <c r="B304">
        <v>45940</v>
      </c>
      <c r="C304" t="s">
        <v>108</v>
      </c>
      <c r="D304">
        <v>2017</v>
      </c>
      <c r="E304">
        <v>374733</v>
      </c>
      <c r="F304" s="1">
        <v>41760</v>
      </c>
      <c r="G304">
        <v>2014</v>
      </c>
      <c r="H304">
        <v>2015</v>
      </c>
      <c r="I304">
        <v>1</v>
      </c>
      <c r="J304">
        <v>21</v>
      </c>
      <c r="K304">
        <v>4.4000000000000004</v>
      </c>
      <c r="L304">
        <v>83298580</v>
      </c>
      <c r="M304">
        <v>253371069</v>
      </c>
      <c r="N304">
        <v>0.328761213</v>
      </c>
      <c r="O304">
        <v>4.4000000000000004</v>
      </c>
      <c r="P304">
        <f>SUMIFS($E$2:$E$642,$J$2:$J$642,J304,$D$2:$D$642,D304)</f>
        <v>83298580</v>
      </c>
      <c r="Q304">
        <f>SUMIF($D$2:$D$642,D304,$E$2:$E$642)</f>
        <v>256050932</v>
      </c>
      <c r="R304">
        <f t="shared" si="6"/>
        <v>4.4986721262235199E-3</v>
      </c>
      <c r="S304">
        <f>O304*R304/R304</f>
        <v>4.4000000000000004</v>
      </c>
    </row>
    <row r="305" spans="1:19" x14ac:dyDescent="0.2">
      <c r="A305">
        <v>534</v>
      </c>
      <c r="B305">
        <v>46060</v>
      </c>
      <c r="C305" t="s">
        <v>109</v>
      </c>
      <c r="D305">
        <v>2014</v>
      </c>
      <c r="E305">
        <v>1004516</v>
      </c>
      <c r="F305" s="1">
        <v>41548</v>
      </c>
      <c r="G305">
        <v>2013</v>
      </c>
      <c r="H305">
        <v>2014</v>
      </c>
      <c r="I305">
        <v>1</v>
      </c>
      <c r="J305">
        <v>21</v>
      </c>
      <c r="K305">
        <v>4.4000000000000004</v>
      </c>
      <c r="L305">
        <v>20063673</v>
      </c>
      <c r="M305">
        <v>119360751</v>
      </c>
      <c r="N305">
        <v>0.168092718</v>
      </c>
      <c r="O305">
        <v>8.6056633439999999</v>
      </c>
      <c r="P305">
        <f>SUMIFS($E$2:$E$642,$J$2:$J$642,J305,$D$2:$D$642,D305)</f>
        <v>20063673</v>
      </c>
      <c r="Q305">
        <f>SUMIF($D$2:$D$642,D305,$E$2:$E$642)</f>
        <v>119360751</v>
      </c>
      <c r="R305">
        <f t="shared" si="6"/>
        <v>5.0066406086263469E-2</v>
      </c>
      <c r="S305">
        <f>O305*R308/R305</f>
        <v>2.1104637302500207</v>
      </c>
    </row>
    <row r="306" spans="1:19" hidden="1" x14ac:dyDescent="0.2">
      <c r="A306">
        <v>310</v>
      </c>
      <c r="B306">
        <v>46060</v>
      </c>
      <c r="C306" t="s">
        <v>109</v>
      </c>
      <c r="D306">
        <v>2015</v>
      </c>
      <c r="E306">
        <v>1010025</v>
      </c>
      <c r="F306" s="1">
        <v>41548</v>
      </c>
      <c r="G306">
        <v>2013</v>
      </c>
      <c r="H306">
        <v>2014</v>
      </c>
      <c r="I306">
        <v>1</v>
      </c>
      <c r="J306">
        <v>21</v>
      </c>
      <c r="K306">
        <v>4.4000000000000004</v>
      </c>
      <c r="L306">
        <v>72929208</v>
      </c>
      <c r="M306">
        <v>213074972</v>
      </c>
      <c r="N306">
        <v>0.34227017500000001</v>
      </c>
      <c r="O306">
        <v>4.2263376780000002</v>
      </c>
      <c r="P306">
        <f>SUMIFS($E$2:$E$642,$J$2:$J$642,J306,$D$2:$D$642,D306)</f>
        <v>72929208</v>
      </c>
      <c r="Q306">
        <f>SUMIF($D$2:$D$642,D306,$E$2:$E$642)</f>
        <v>213957148</v>
      </c>
      <c r="R306">
        <f t="shared" si="6"/>
        <v>1.3849389396906655E-2</v>
      </c>
      <c r="S306">
        <f>O306*R308/R306</f>
        <v>3.746912276496166</v>
      </c>
    </row>
    <row r="307" spans="1:19" hidden="1" x14ac:dyDescent="0.2">
      <c r="A307">
        <v>376</v>
      </c>
      <c r="B307">
        <v>46060</v>
      </c>
      <c r="C307" t="s">
        <v>109</v>
      </c>
      <c r="D307">
        <v>2016</v>
      </c>
      <c r="E307">
        <v>1016206</v>
      </c>
      <c r="F307" s="1">
        <v>41548</v>
      </c>
      <c r="G307">
        <v>2013</v>
      </c>
      <c r="H307">
        <v>2014</v>
      </c>
      <c r="I307">
        <v>1</v>
      </c>
      <c r="J307">
        <v>21</v>
      </c>
      <c r="K307">
        <v>4.4000000000000004</v>
      </c>
      <c r="L307">
        <v>81851382</v>
      </c>
      <c r="M307">
        <v>240308609</v>
      </c>
      <c r="N307">
        <v>0.34060944500000001</v>
      </c>
      <c r="O307">
        <v>4.2469442869999998</v>
      </c>
      <c r="P307">
        <f>SUMIFS($E$2:$E$642,$J$2:$J$642,J307,$D$2:$D$642,D307)</f>
        <v>81851382</v>
      </c>
      <c r="Q307">
        <f>SUMIF($D$2:$D$642,D307,$E$2:$E$642)</f>
        <v>241970662</v>
      </c>
      <c r="R307">
        <f t="shared" si="6"/>
        <v>1.2415257692289178E-2</v>
      </c>
      <c r="S307">
        <f>O307*R308/R307</f>
        <v>4.2001111514281737</v>
      </c>
    </row>
    <row r="308" spans="1:19" hidden="1" x14ac:dyDescent="0.2">
      <c r="A308">
        <v>444</v>
      </c>
      <c r="B308">
        <v>46060</v>
      </c>
      <c r="C308" t="s">
        <v>109</v>
      </c>
      <c r="D308">
        <v>2017</v>
      </c>
      <c r="E308">
        <v>1022769</v>
      </c>
      <c r="F308" s="1">
        <v>41548</v>
      </c>
      <c r="G308">
        <v>2013</v>
      </c>
      <c r="H308">
        <v>2014</v>
      </c>
      <c r="I308">
        <v>1</v>
      </c>
      <c r="J308">
        <v>21</v>
      </c>
      <c r="K308">
        <v>4.4000000000000004</v>
      </c>
      <c r="L308">
        <v>83298580</v>
      </c>
      <c r="M308">
        <v>253371069</v>
      </c>
      <c r="N308">
        <v>0.328761213</v>
      </c>
      <c r="O308">
        <v>4.4000000000000004</v>
      </c>
      <c r="P308">
        <f>SUMIFS($E$2:$E$642,$J$2:$J$642,J308,$D$2:$D$642,D308)</f>
        <v>83298580</v>
      </c>
      <c r="Q308">
        <f>SUMIF($D$2:$D$642,D308,$E$2:$E$642)</f>
        <v>256050932</v>
      </c>
      <c r="R308">
        <f t="shared" si="6"/>
        <v>1.2278348562484498E-2</v>
      </c>
      <c r="S308">
        <f>O308*R308/R308</f>
        <v>4.4000000000000004</v>
      </c>
    </row>
    <row r="309" spans="1:19" x14ac:dyDescent="0.2">
      <c r="A309">
        <v>535</v>
      </c>
      <c r="B309">
        <v>46520</v>
      </c>
      <c r="C309" t="s">
        <v>110</v>
      </c>
      <c r="D309">
        <v>2014</v>
      </c>
      <c r="E309">
        <v>991788</v>
      </c>
      <c r="F309" s="1">
        <v>41487</v>
      </c>
      <c r="G309">
        <v>2013</v>
      </c>
      <c r="H309">
        <v>2014</v>
      </c>
      <c r="I309">
        <v>1</v>
      </c>
      <c r="J309">
        <v>21</v>
      </c>
      <c r="K309">
        <v>4.4000000000000004</v>
      </c>
      <c r="L309">
        <v>20063673</v>
      </c>
      <c r="M309">
        <v>119360751</v>
      </c>
      <c r="N309">
        <v>0.168092718</v>
      </c>
      <c r="O309">
        <v>8.6056633439999999</v>
      </c>
      <c r="P309">
        <f>SUMIFS($E$2:$E$642,$J$2:$J$642,J309,$D$2:$D$642,D309)</f>
        <v>20063673</v>
      </c>
      <c r="Q309">
        <f>SUMIF($D$2:$D$642,D309,$E$2:$E$642)</f>
        <v>119360751</v>
      </c>
      <c r="R309">
        <f t="shared" si="6"/>
        <v>4.943202573128061E-2</v>
      </c>
      <c r="S309">
        <f>O309*R312/R309</f>
        <v>2.0662407233938853</v>
      </c>
    </row>
    <row r="310" spans="1:19" hidden="1" x14ac:dyDescent="0.2">
      <c r="A310">
        <v>311</v>
      </c>
      <c r="B310">
        <v>46520</v>
      </c>
      <c r="C310" t="s">
        <v>110</v>
      </c>
      <c r="D310">
        <v>2015</v>
      </c>
      <c r="E310">
        <v>998714</v>
      </c>
      <c r="F310" s="1">
        <v>41487</v>
      </c>
      <c r="G310">
        <v>2013</v>
      </c>
      <c r="H310">
        <v>2014</v>
      </c>
      <c r="I310">
        <v>1</v>
      </c>
      <c r="J310">
        <v>21</v>
      </c>
      <c r="K310">
        <v>4.4000000000000004</v>
      </c>
      <c r="L310">
        <v>72929208</v>
      </c>
      <c r="M310">
        <v>213074972</v>
      </c>
      <c r="N310">
        <v>0.34227017500000001</v>
      </c>
      <c r="O310">
        <v>4.2263376780000002</v>
      </c>
      <c r="P310">
        <f>SUMIFS($E$2:$E$642,$J$2:$J$642,J310,$D$2:$D$642,D310)</f>
        <v>72929208</v>
      </c>
      <c r="Q310">
        <f>SUMIF($D$2:$D$642,D310,$E$2:$E$642)</f>
        <v>213957148</v>
      </c>
      <c r="R310">
        <f t="shared" si="6"/>
        <v>1.3694293786928277E-2</v>
      </c>
      <c r="S310">
        <f>O310*R312/R310</f>
        <v>3.6629376448119952</v>
      </c>
    </row>
    <row r="311" spans="1:19" hidden="1" x14ac:dyDescent="0.2">
      <c r="A311">
        <v>377</v>
      </c>
      <c r="B311">
        <v>46520</v>
      </c>
      <c r="C311" t="s">
        <v>110</v>
      </c>
      <c r="D311">
        <v>2016</v>
      </c>
      <c r="E311">
        <v>992605</v>
      </c>
      <c r="F311" s="1">
        <v>41487</v>
      </c>
      <c r="G311">
        <v>2013</v>
      </c>
      <c r="H311">
        <v>2014</v>
      </c>
      <c r="I311">
        <v>1</v>
      </c>
      <c r="J311">
        <v>21</v>
      </c>
      <c r="K311">
        <v>4.4000000000000004</v>
      </c>
      <c r="L311">
        <v>81851382</v>
      </c>
      <c r="M311">
        <v>240308609</v>
      </c>
      <c r="N311">
        <v>0.34060944500000001</v>
      </c>
      <c r="O311">
        <v>4.2469442869999998</v>
      </c>
      <c r="P311">
        <f>SUMIFS($E$2:$E$642,$J$2:$J$642,J311,$D$2:$D$642,D311)</f>
        <v>81851382</v>
      </c>
      <c r="Q311">
        <f>SUMIF($D$2:$D$642,D311,$E$2:$E$642)</f>
        <v>241970662</v>
      </c>
      <c r="R311">
        <f t="shared" si="6"/>
        <v>1.212691802809145E-2</v>
      </c>
      <c r="S311">
        <f>O311*R312/R311</f>
        <v>4.1565316760427136</v>
      </c>
    </row>
    <row r="312" spans="1:19" hidden="1" x14ac:dyDescent="0.2">
      <c r="A312">
        <v>445</v>
      </c>
      <c r="B312">
        <v>46520</v>
      </c>
      <c r="C312" t="s">
        <v>110</v>
      </c>
      <c r="D312">
        <v>2017</v>
      </c>
      <c r="E312">
        <v>988650</v>
      </c>
      <c r="F312" s="1">
        <v>41487</v>
      </c>
      <c r="G312">
        <v>2013</v>
      </c>
      <c r="H312">
        <v>2014</v>
      </c>
      <c r="I312">
        <v>1</v>
      </c>
      <c r="J312">
        <v>21</v>
      </c>
      <c r="K312">
        <v>4.4000000000000004</v>
      </c>
      <c r="L312">
        <v>83298580</v>
      </c>
      <c r="M312">
        <v>253371069</v>
      </c>
      <c r="N312">
        <v>0.328761213</v>
      </c>
      <c r="O312">
        <v>4.4000000000000004</v>
      </c>
      <c r="P312">
        <f>SUMIFS($E$2:$E$642,$J$2:$J$642,J312,$D$2:$D$642,D312)</f>
        <v>83298580</v>
      </c>
      <c r="Q312">
        <f>SUMIF($D$2:$D$642,D312,$E$2:$E$642)</f>
        <v>256050932</v>
      </c>
      <c r="R312">
        <f t="shared" si="6"/>
        <v>1.1868749743392984E-2</v>
      </c>
      <c r="S312">
        <f>O312*R312/R312</f>
        <v>4.4000000000000004</v>
      </c>
    </row>
    <row r="313" spans="1:19" hidden="1" x14ac:dyDescent="0.2">
      <c r="A313">
        <v>312</v>
      </c>
      <c r="B313">
        <v>47260</v>
      </c>
      <c r="C313" t="s">
        <v>111</v>
      </c>
      <c r="D313">
        <v>2015</v>
      </c>
      <c r="E313">
        <v>1723351</v>
      </c>
      <c r="F313" s="1">
        <v>41760</v>
      </c>
      <c r="G313">
        <v>2014</v>
      </c>
      <c r="H313">
        <v>2015</v>
      </c>
      <c r="I313">
        <v>1</v>
      </c>
      <c r="J313">
        <v>21</v>
      </c>
      <c r="K313">
        <v>4.4000000000000004</v>
      </c>
      <c r="L313">
        <v>72929208</v>
      </c>
      <c r="M313">
        <v>213074972</v>
      </c>
      <c r="N313">
        <v>0.34227017500000001</v>
      </c>
      <c r="O313">
        <v>4.2263376780000002</v>
      </c>
      <c r="P313">
        <f>SUMIFS($E$2:$E$642,$J$2:$J$642,J313,$D$2:$D$642,D313)</f>
        <v>72929208</v>
      </c>
      <c r="Q313">
        <f>SUMIF($D$2:$D$642,D313,$E$2:$E$642)</f>
        <v>213957148</v>
      </c>
      <c r="R313">
        <f t="shared" si="6"/>
        <v>2.3630463668274034E-2</v>
      </c>
      <c r="S313">
        <f>O313*R315/R313</f>
        <v>3.7024512102216831</v>
      </c>
    </row>
    <row r="314" spans="1:19" hidden="1" x14ac:dyDescent="0.2">
      <c r="A314">
        <v>378</v>
      </c>
      <c r="B314">
        <v>47260</v>
      </c>
      <c r="C314" t="s">
        <v>111</v>
      </c>
      <c r="D314">
        <v>2016</v>
      </c>
      <c r="E314">
        <v>1725937</v>
      </c>
      <c r="F314" s="1">
        <v>41760</v>
      </c>
      <c r="G314">
        <v>2014</v>
      </c>
      <c r="H314">
        <v>2015</v>
      </c>
      <c r="I314">
        <v>1</v>
      </c>
      <c r="J314">
        <v>21</v>
      </c>
      <c r="K314">
        <v>4.4000000000000004</v>
      </c>
      <c r="L314">
        <v>81851382</v>
      </c>
      <c r="M314">
        <v>240308609</v>
      </c>
      <c r="N314">
        <v>0.34060944500000001</v>
      </c>
      <c r="O314">
        <v>4.2469442869999998</v>
      </c>
      <c r="P314">
        <f>SUMIFS($E$2:$E$642,$J$2:$J$642,J314,$D$2:$D$642,D314)</f>
        <v>81851382</v>
      </c>
      <c r="Q314">
        <f>SUMIF($D$2:$D$642,D314,$E$2:$E$642)</f>
        <v>241970662</v>
      </c>
      <c r="R314">
        <f t="shared" si="6"/>
        <v>2.1086229185476674E-2</v>
      </c>
      <c r="S314">
        <f>O314*R315/R314</f>
        <v>4.1694141426172182</v>
      </c>
    </row>
    <row r="315" spans="1:19" hidden="1" x14ac:dyDescent="0.2">
      <c r="A315">
        <v>446</v>
      </c>
      <c r="B315">
        <v>47260</v>
      </c>
      <c r="C315" t="s">
        <v>111</v>
      </c>
      <c r="D315">
        <v>2017</v>
      </c>
      <c r="E315">
        <v>1724388</v>
      </c>
      <c r="F315" s="1">
        <v>41760</v>
      </c>
      <c r="G315">
        <v>2014</v>
      </c>
      <c r="H315">
        <v>2015</v>
      </c>
      <c r="I315">
        <v>1</v>
      </c>
      <c r="J315">
        <v>21</v>
      </c>
      <c r="K315">
        <v>4.4000000000000004</v>
      </c>
      <c r="L315">
        <v>83298580</v>
      </c>
      <c r="M315">
        <v>253371069</v>
      </c>
      <c r="N315">
        <v>0.328761213</v>
      </c>
      <c r="O315">
        <v>4.4000000000000004</v>
      </c>
      <c r="P315">
        <f>SUMIFS($E$2:$E$642,$J$2:$J$642,J315,$D$2:$D$642,D315)</f>
        <v>83298580</v>
      </c>
      <c r="Q315">
        <f>SUMIF($D$2:$D$642,D315,$E$2:$E$642)</f>
        <v>256050932</v>
      </c>
      <c r="R315">
        <f t="shared" si="6"/>
        <v>2.0701289265675358E-2</v>
      </c>
      <c r="S315">
        <f>O315*R315/R315</f>
        <v>4.4000000000000004</v>
      </c>
    </row>
    <row r="316" spans="1:19" hidden="1" x14ac:dyDescent="0.2">
      <c r="A316">
        <v>313</v>
      </c>
      <c r="B316">
        <v>49340</v>
      </c>
      <c r="C316" t="s">
        <v>112</v>
      </c>
      <c r="D316">
        <v>2015</v>
      </c>
      <c r="E316">
        <v>935536</v>
      </c>
      <c r="F316" s="1">
        <v>41852</v>
      </c>
      <c r="G316">
        <v>2014</v>
      </c>
      <c r="H316">
        <v>2015</v>
      </c>
      <c r="I316">
        <v>1</v>
      </c>
      <c r="J316">
        <v>21</v>
      </c>
      <c r="K316">
        <v>4.4000000000000004</v>
      </c>
      <c r="L316">
        <v>72929208</v>
      </c>
      <c r="M316">
        <v>213074972</v>
      </c>
      <c r="N316">
        <v>0.34227017500000001</v>
      </c>
      <c r="O316">
        <v>4.2263376780000002</v>
      </c>
      <c r="P316">
        <f>SUMIFS($E$2:$E$642,$J$2:$J$642,J316,$D$2:$D$642,D316)</f>
        <v>72929208</v>
      </c>
      <c r="Q316">
        <f>SUMIF($D$2:$D$642,D316,$E$2:$E$642)</f>
        <v>213957148</v>
      </c>
      <c r="R316">
        <f t="shared" si="6"/>
        <v>1.2828001642359808E-2</v>
      </c>
      <c r="S316">
        <f>O316*R318/R316</f>
        <v>3.7276697352859078</v>
      </c>
    </row>
    <row r="317" spans="1:19" hidden="1" x14ac:dyDescent="0.2">
      <c r="A317">
        <v>379</v>
      </c>
      <c r="B317">
        <v>49340</v>
      </c>
      <c r="C317" t="s">
        <v>112</v>
      </c>
      <c r="D317">
        <v>2016</v>
      </c>
      <c r="E317">
        <v>935781</v>
      </c>
      <c r="F317" s="1">
        <v>41852</v>
      </c>
      <c r="G317">
        <v>2014</v>
      </c>
      <c r="H317">
        <v>2015</v>
      </c>
      <c r="I317">
        <v>1</v>
      </c>
      <c r="J317">
        <v>21</v>
      </c>
      <c r="K317">
        <v>4.4000000000000004</v>
      </c>
      <c r="L317">
        <v>81851382</v>
      </c>
      <c r="M317">
        <v>240308609</v>
      </c>
      <c r="N317">
        <v>0.34060944500000001</v>
      </c>
      <c r="O317">
        <v>4.2469442869999998</v>
      </c>
      <c r="P317">
        <f>SUMIFS($E$2:$E$642,$J$2:$J$642,J317,$D$2:$D$642,D317)</f>
        <v>81851382</v>
      </c>
      <c r="Q317">
        <f>SUMIF($D$2:$D$642,D317,$E$2:$E$642)</f>
        <v>241970662</v>
      </c>
      <c r="R317">
        <f t="shared" si="6"/>
        <v>1.1432684178747281E-2</v>
      </c>
      <c r="S317">
        <f>O317*R318/R317</f>
        <v>4.2030116930179648</v>
      </c>
    </row>
    <row r="318" spans="1:19" hidden="1" x14ac:dyDescent="0.2">
      <c r="A318">
        <v>447</v>
      </c>
      <c r="B318">
        <v>49340</v>
      </c>
      <c r="C318" t="s">
        <v>112</v>
      </c>
      <c r="D318">
        <v>2017</v>
      </c>
      <c r="E318">
        <v>942475</v>
      </c>
      <c r="F318" s="1">
        <v>41852</v>
      </c>
      <c r="G318">
        <v>2014</v>
      </c>
      <c r="H318">
        <v>2015</v>
      </c>
      <c r="I318">
        <v>1</v>
      </c>
      <c r="J318">
        <v>21</v>
      </c>
      <c r="K318">
        <v>4.4000000000000004</v>
      </c>
      <c r="L318">
        <v>83298580</v>
      </c>
      <c r="M318">
        <v>253371069</v>
      </c>
      <c r="N318">
        <v>0.328761213</v>
      </c>
      <c r="O318">
        <v>4.4000000000000004</v>
      </c>
      <c r="P318">
        <f>SUMIFS($E$2:$E$642,$J$2:$J$642,J318,$D$2:$D$642,D318)</f>
        <v>83298580</v>
      </c>
      <c r="Q318">
        <f>SUMIF($D$2:$D$642,D318,$E$2:$E$642)</f>
        <v>256050932</v>
      </c>
      <c r="R318">
        <f t="shared" si="6"/>
        <v>1.1314418565118396E-2</v>
      </c>
      <c r="S318">
        <f>O318*R318/R318</f>
        <v>4.4000000000000004</v>
      </c>
    </row>
    <row r="319" spans="1:19" hidden="1" x14ac:dyDescent="0.2">
      <c r="A319">
        <v>639</v>
      </c>
      <c r="D319">
        <v>2018</v>
      </c>
      <c r="J319">
        <v>21</v>
      </c>
      <c r="L319">
        <v>20063673</v>
      </c>
      <c r="M319">
        <v>206729130</v>
      </c>
      <c r="N319">
        <v>9.7052954999999996E-2</v>
      </c>
      <c r="O319">
        <v>1.298915402</v>
      </c>
      <c r="P319">
        <f>SUMIFS($E$2:$E$642,$J$2:$J$642,J319,$D$2:$D$642,D319)</f>
        <v>0</v>
      </c>
      <c r="Q319">
        <f>SUMIF($D$2:$D$642,D319,$E$2:$E$642)</f>
        <v>0</v>
      </c>
      <c r="R319" t="e">
        <f t="shared" si="6"/>
        <v>#DIV/0!</v>
      </c>
    </row>
    <row r="320" spans="1:19" hidden="1" x14ac:dyDescent="0.2">
      <c r="A320">
        <v>0</v>
      </c>
      <c r="B320">
        <v>10180</v>
      </c>
      <c r="C320" t="s">
        <v>113</v>
      </c>
      <c r="D320">
        <v>2016</v>
      </c>
      <c r="E320">
        <v>170860</v>
      </c>
      <c r="F320" s="1">
        <v>42278</v>
      </c>
      <c r="G320">
        <v>2015</v>
      </c>
      <c r="H320">
        <v>2016</v>
      </c>
      <c r="I320">
        <v>1</v>
      </c>
      <c r="J320">
        <v>22</v>
      </c>
      <c r="K320">
        <v>2.2999999999999998</v>
      </c>
      <c r="L320">
        <v>40213220</v>
      </c>
      <c r="M320">
        <v>240308609</v>
      </c>
      <c r="N320">
        <v>0.16733990599999901</v>
      </c>
      <c r="O320">
        <v>2.7465248029999998</v>
      </c>
      <c r="P320">
        <f>SUMIFS($E$2:$E$642,$J$2:$J$642,J320,$D$2:$D$642,D320)</f>
        <v>41875273</v>
      </c>
      <c r="Q320">
        <f>SUMIF($D$2:$D$642,D320,$E$2:$E$642)</f>
        <v>241970662</v>
      </c>
      <c r="R320">
        <f t="shared" si="6"/>
        <v>4.0802122054225173E-3</v>
      </c>
      <c r="S320">
        <f>O320*R321/R320</f>
        <v>2.143340775911827</v>
      </c>
    </row>
    <row r="321" spans="1:19" hidden="1" x14ac:dyDescent="0.2">
      <c r="A321">
        <v>107</v>
      </c>
      <c r="B321">
        <v>10180</v>
      </c>
      <c r="C321" t="s">
        <v>113</v>
      </c>
      <c r="D321">
        <v>2017</v>
      </c>
      <c r="E321">
        <v>169747</v>
      </c>
      <c r="F321" s="1">
        <v>42278</v>
      </c>
      <c r="G321">
        <v>2015</v>
      </c>
      <c r="H321">
        <v>2016</v>
      </c>
      <c r="I321">
        <v>1</v>
      </c>
      <c r="J321">
        <v>22</v>
      </c>
      <c r="K321">
        <v>2.2999999999999998</v>
      </c>
      <c r="L321">
        <v>50630502</v>
      </c>
      <c r="M321">
        <v>253371069</v>
      </c>
      <c r="N321">
        <v>0.199827478999999</v>
      </c>
      <c r="O321">
        <v>2.2999999999999998</v>
      </c>
      <c r="P321">
        <f>SUMIFS($E$2:$E$642,$J$2:$J$642,J321,$D$2:$D$642,D321)</f>
        <v>53310365</v>
      </c>
      <c r="Q321">
        <f>SUMIF($D$2:$D$642,D321,$E$2:$E$642)</f>
        <v>256050932</v>
      </c>
      <c r="R321">
        <f t="shared" si="6"/>
        <v>3.1841275144148798E-3</v>
      </c>
      <c r="S321">
        <f t="shared" ref="S321:S322" si="7">O321*R321/R321</f>
        <v>2.2999999999999998</v>
      </c>
    </row>
    <row r="322" spans="1:19" hidden="1" x14ac:dyDescent="0.2">
      <c r="A322">
        <v>108</v>
      </c>
      <c r="B322">
        <v>11020</v>
      </c>
      <c r="C322" t="s">
        <v>114</v>
      </c>
      <c r="D322">
        <v>2017</v>
      </c>
      <c r="E322">
        <v>123457</v>
      </c>
      <c r="F322" s="1">
        <v>42583</v>
      </c>
      <c r="G322">
        <v>2016</v>
      </c>
      <c r="H322">
        <v>2017</v>
      </c>
      <c r="I322">
        <v>1</v>
      </c>
      <c r="J322">
        <v>22</v>
      </c>
      <c r="K322">
        <v>2.2999999999999998</v>
      </c>
      <c r="L322">
        <v>50630502</v>
      </c>
      <c r="M322">
        <v>253371069</v>
      </c>
      <c r="N322">
        <v>0.199827478999999</v>
      </c>
      <c r="O322">
        <v>2.2999999999999998</v>
      </c>
      <c r="P322">
        <f>SUMIFS($E$2:$E$642,$J$2:$J$642,J322,$D$2:$D$642,D322)</f>
        <v>53310365</v>
      </c>
      <c r="Q322">
        <f>SUMIF($D$2:$D$642,D322,$E$2:$E$642)</f>
        <v>256050932</v>
      </c>
      <c r="R322">
        <f t="shared" si="6"/>
        <v>2.3158160706646821E-3</v>
      </c>
      <c r="S322">
        <f t="shared" si="7"/>
        <v>2.2999999999999998</v>
      </c>
    </row>
    <row r="323" spans="1:19" hidden="1" x14ac:dyDescent="0.2">
      <c r="A323">
        <v>1</v>
      </c>
      <c r="B323">
        <v>11100</v>
      </c>
      <c r="C323" t="s">
        <v>115</v>
      </c>
      <c r="D323">
        <v>2016</v>
      </c>
      <c r="E323">
        <v>263491</v>
      </c>
      <c r="F323" s="1">
        <v>42125</v>
      </c>
      <c r="G323">
        <v>2015</v>
      </c>
      <c r="H323">
        <v>2016</v>
      </c>
      <c r="I323">
        <v>1</v>
      </c>
      <c r="J323">
        <v>22</v>
      </c>
      <c r="K323">
        <v>2.2999999999999998</v>
      </c>
      <c r="L323">
        <v>40213220</v>
      </c>
      <c r="M323">
        <v>240308609</v>
      </c>
      <c r="N323">
        <v>0.16733990599999901</v>
      </c>
      <c r="O323">
        <v>2.7465248029999998</v>
      </c>
      <c r="P323">
        <f>SUMIFS($E$2:$E$642,$J$2:$J$642,J323,$D$2:$D$642,D323)</f>
        <v>41875273</v>
      </c>
      <c r="Q323">
        <f>SUMIF($D$2:$D$642,D323,$E$2:$E$642)</f>
        <v>241970662</v>
      </c>
      <c r="R323">
        <f t="shared" ref="R323:R386" si="8">E323/P323</f>
        <v>6.2922813661417804E-3</v>
      </c>
      <c r="S323">
        <f>O323*R324/R323</f>
        <v>2.182645241191024</v>
      </c>
    </row>
    <row r="324" spans="1:19" hidden="1" x14ac:dyDescent="0.2">
      <c r="A324">
        <v>109</v>
      </c>
      <c r="B324">
        <v>11100</v>
      </c>
      <c r="C324" t="s">
        <v>115</v>
      </c>
      <c r="D324">
        <v>2017</v>
      </c>
      <c r="E324">
        <v>266575</v>
      </c>
      <c r="F324" s="1">
        <v>42125</v>
      </c>
      <c r="G324">
        <v>2015</v>
      </c>
      <c r="H324">
        <v>2016</v>
      </c>
      <c r="I324">
        <v>1</v>
      </c>
      <c r="J324">
        <v>22</v>
      </c>
      <c r="K324">
        <v>2.2999999999999998</v>
      </c>
      <c r="L324">
        <v>50630502</v>
      </c>
      <c r="M324">
        <v>253371069</v>
      </c>
      <c r="N324">
        <v>0.199827478999999</v>
      </c>
      <c r="O324">
        <v>2.2999999999999998</v>
      </c>
      <c r="P324">
        <f>SUMIFS($E$2:$E$642,$J$2:$J$642,J324,$D$2:$D$642,D324)</f>
        <v>53310365</v>
      </c>
      <c r="Q324">
        <f>SUMIF($D$2:$D$642,D324,$E$2:$E$642)</f>
        <v>256050932</v>
      </c>
      <c r="R324">
        <f t="shared" si="8"/>
        <v>5.0004347184642237E-3</v>
      </c>
      <c r="S324">
        <f>O324*R324/R324</f>
        <v>2.2999999999999998</v>
      </c>
    </row>
    <row r="325" spans="1:19" hidden="1" x14ac:dyDescent="0.2">
      <c r="A325">
        <v>2</v>
      </c>
      <c r="B325">
        <v>11180</v>
      </c>
      <c r="C325" t="s">
        <v>116</v>
      </c>
      <c r="D325">
        <v>2016</v>
      </c>
      <c r="E325">
        <v>97090</v>
      </c>
      <c r="F325" s="1">
        <v>42217</v>
      </c>
      <c r="G325">
        <v>2015</v>
      </c>
      <c r="H325">
        <v>2016</v>
      </c>
      <c r="I325">
        <v>1</v>
      </c>
      <c r="J325">
        <v>22</v>
      </c>
      <c r="K325">
        <v>2.2999999999999998</v>
      </c>
      <c r="L325">
        <v>40213220</v>
      </c>
      <c r="M325">
        <v>240308609</v>
      </c>
      <c r="N325">
        <v>0.16733990599999901</v>
      </c>
      <c r="O325">
        <v>2.7465248029999998</v>
      </c>
      <c r="P325">
        <f>SUMIFS($E$2:$E$642,$J$2:$J$642,J325,$D$2:$D$642,D325)</f>
        <v>41875273</v>
      </c>
      <c r="Q325">
        <f>SUMIF($D$2:$D$642,D325,$E$2:$E$642)</f>
        <v>241970662</v>
      </c>
      <c r="R325">
        <f t="shared" si="8"/>
        <v>2.3185520486039579E-3</v>
      </c>
      <c r="S325">
        <f>O325*R326/R325</f>
        <v>2.16654914009316</v>
      </c>
    </row>
    <row r="326" spans="1:19" hidden="1" x14ac:dyDescent="0.2">
      <c r="A326">
        <v>110</v>
      </c>
      <c r="B326">
        <v>11180</v>
      </c>
      <c r="C326" t="s">
        <v>116</v>
      </c>
      <c r="D326">
        <v>2017</v>
      </c>
      <c r="E326">
        <v>97502</v>
      </c>
      <c r="F326" s="1">
        <v>42217</v>
      </c>
      <c r="G326">
        <v>2015</v>
      </c>
      <c r="H326">
        <v>2016</v>
      </c>
      <c r="I326">
        <v>1</v>
      </c>
      <c r="J326">
        <v>22</v>
      </c>
      <c r="K326">
        <v>2.2999999999999998</v>
      </c>
      <c r="L326">
        <v>50630502</v>
      </c>
      <c r="M326">
        <v>253371069</v>
      </c>
      <c r="N326">
        <v>0.199827478999999</v>
      </c>
      <c r="O326">
        <v>2.2999999999999998</v>
      </c>
      <c r="P326">
        <f>SUMIFS($E$2:$E$642,$J$2:$J$642,J326,$D$2:$D$642,D326)</f>
        <v>53310365</v>
      </c>
      <c r="Q326">
        <f>SUMIF($D$2:$D$642,D326,$E$2:$E$642)</f>
        <v>256050932</v>
      </c>
      <c r="R326">
        <f t="shared" si="8"/>
        <v>1.8289501488125246E-3</v>
      </c>
      <c r="S326">
        <f>O326*R326/R326</f>
        <v>2.2999999999999998</v>
      </c>
    </row>
    <row r="327" spans="1:19" hidden="1" x14ac:dyDescent="0.2">
      <c r="A327">
        <v>464</v>
      </c>
      <c r="B327">
        <v>11700</v>
      </c>
      <c r="C327" t="s">
        <v>117</v>
      </c>
      <c r="D327">
        <v>2015</v>
      </c>
      <c r="E327">
        <v>446840</v>
      </c>
      <c r="F327" s="1">
        <v>41852</v>
      </c>
      <c r="G327">
        <v>2014</v>
      </c>
      <c r="H327">
        <v>2015</v>
      </c>
      <c r="I327">
        <v>1</v>
      </c>
      <c r="J327">
        <v>22</v>
      </c>
      <c r="K327">
        <v>2.2999999999999998</v>
      </c>
      <c r="L327">
        <v>22529422</v>
      </c>
      <c r="M327">
        <v>213074972</v>
      </c>
      <c r="N327">
        <v>0.10573471800000001</v>
      </c>
      <c r="O327">
        <v>4.3467577369999999</v>
      </c>
      <c r="P327">
        <f>SUMIFS($E$2:$E$642,$J$2:$J$642,J327,$D$2:$D$642,D327)</f>
        <v>23411598</v>
      </c>
      <c r="Q327">
        <f>SUMIF($D$2:$D$642,D327,$E$2:$E$642)</f>
        <v>213957148</v>
      </c>
      <c r="R327">
        <f t="shared" si="8"/>
        <v>1.9086266558993537E-2</v>
      </c>
      <c r="S327">
        <f>O327*R329/R327</f>
        <v>1.948658398723659</v>
      </c>
    </row>
    <row r="328" spans="1:19" hidden="1" x14ac:dyDescent="0.2">
      <c r="A328">
        <v>3</v>
      </c>
      <c r="B328">
        <v>11700</v>
      </c>
      <c r="C328" t="s">
        <v>117</v>
      </c>
      <c r="D328">
        <v>2016</v>
      </c>
      <c r="E328">
        <v>452319</v>
      </c>
      <c r="F328" s="1">
        <v>41852</v>
      </c>
      <c r="G328">
        <v>2014</v>
      </c>
      <c r="H328">
        <v>2015</v>
      </c>
      <c r="I328">
        <v>1</v>
      </c>
      <c r="J328">
        <v>22</v>
      </c>
      <c r="K328">
        <v>2.2999999999999998</v>
      </c>
      <c r="L328">
        <v>40213220</v>
      </c>
      <c r="M328">
        <v>240308609</v>
      </c>
      <c r="N328">
        <v>0.16733990599999901</v>
      </c>
      <c r="O328">
        <v>2.7465248029999998</v>
      </c>
      <c r="P328">
        <f>SUMIFS($E$2:$E$642,$J$2:$J$642,J328,$D$2:$D$642,D328)</f>
        <v>41875273</v>
      </c>
      <c r="Q328">
        <f>SUMIF($D$2:$D$642,D328,$E$2:$E$642)</f>
        <v>241970662</v>
      </c>
      <c r="R328">
        <f t="shared" si="8"/>
        <v>1.0801577341358467E-2</v>
      </c>
      <c r="S328">
        <f>O328*R329/R328</f>
        <v>2.1756428733094402</v>
      </c>
    </row>
    <row r="329" spans="1:19" hidden="1" x14ac:dyDescent="0.2">
      <c r="A329">
        <v>111</v>
      </c>
      <c r="B329">
        <v>11700</v>
      </c>
      <c r="C329" t="s">
        <v>117</v>
      </c>
      <c r="D329">
        <v>2017</v>
      </c>
      <c r="E329">
        <v>456145</v>
      </c>
      <c r="F329" s="1">
        <v>41852</v>
      </c>
      <c r="G329">
        <v>2014</v>
      </c>
      <c r="H329">
        <v>2015</v>
      </c>
      <c r="I329">
        <v>1</v>
      </c>
      <c r="J329">
        <v>22</v>
      </c>
      <c r="K329">
        <v>2.2999999999999998</v>
      </c>
      <c r="L329">
        <v>50630502</v>
      </c>
      <c r="M329">
        <v>253371069</v>
      </c>
      <c r="N329">
        <v>0.199827478999999</v>
      </c>
      <c r="O329">
        <v>2.2999999999999998</v>
      </c>
      <c r="P329">
        <f>SUMIFS($E$2:$E$642,$J$2:$J$642,J329,$D$2:$D$642,D329)</f>
        <v>53310365</v>
      </c>
      <c r="Q329">
        <f>SUMIF($D$2:$D$642,D329,$E$2:$E$642)</f>
        <v>256050932</v>
      </c>
      <c r="R329">
        <f t="shared" si="8"/>
        <v>8.5564036186959146E-3</v>
      </c>
      <c r="S329">
        <f>O329*R329/R329</f>
        <v>2.2999999999999998</v>
      </c>
    </row>
    <row r="330" spans="1:19" hidden="1" x14ac:dyDescent="0.2">
      <c r="A330">
        <v>465</v>
      </c>
      <c r="B330">
        <v>12020</v>
      </c>
      <c r="C330" t="s">
        <v>118</v>
      </c>
      <c r="D330">
        <v>2015</v>
      </c>
      <c r="E330">
        <v>201813</v>
      </c>
      <c r="F330" s="1">
        <v>41852</v>
      </c>
      <c r="G330">
        <v>2014</v>
      </c>
      <c r="H330">
        <v>2015</v>
      </c>
      <c r="I330">
        <v>1</v>
      </c>
      <c r="J330">
        <v>22</v>
      </c>
      <c r="K330">
        <v>2.2999999999999998</v>
      </c>
      <c r="L330">
        <v>22529422</v>
      </c>
      <c r="M330">
        <v>213074972</v>
      </c>
      <c r="N330">
        <v>0.10573471800000001</v>
      </c>
      <c r="O330">
        <v>4.3467577369999999</v>
      </c>
      <c r="P330">
        <f>SUMIFS($E$2:$E$642,$J$2:$J$642,J330,$D$2:$D$642,D330)</f>
        <v>23411598</v>
      </c>
      <c r="Q330">
        <f>SUMIF($D$2:$D$642,D330,$E$2:$E$642)</f>
        <v>213957148</v>
      </c>
      <c r="R330">
        <f t="shared" si="8"/>
        <v>8.6202146474580674E-3</v>
      </c>
      <c r="S330">
        <f>O330*R332/R330</f>
        <v>1.9573741496927006</v>
      </c>
    </row>
    <row r="331" spans="1:19" hidden="1" x14ac:dyDescent="0.2">
      <c r="A331">
        <v>4</v>
      </c>
      <c r="B331">
        <v>12020</v>
      </c>
      <c r="C331" t="s">
        <v>118</v>
      </c>
      <c r="D331">
        <v>2016</v>
      </c>
      <c r="E331">
        <v>206360</v>
      </c>
      <c r="F331" s="1">
        <v>41852</v>
      </c>
      <c r="G331">
        <v>2014</v>
      </c>
      <c r="H331">
        <v>2015</v>
      </c>
      <c r="I331">
        <v>1</v>
      </c>
      <c r="J331">
        <v>22</v>
      </c>
      <c r="K331">
        <v>2.2999999999999998</v>
      </c>
      <c r="L331">
        <v>40213220</v>
      </c>
      <c r="M331">
        <v>240308609</v>
      </c>
      <c r="N331">
        <v>0.16733990599999901</v>
      </c>
      <c r="O331">
        <v>2.7465248029999998</v>
      </c>
      <c r="P331">
        <f>SUMIFS($E$2:$E$642,$J$2:$J$642,J331,$D$2:$D$642,D331)</f>
        <v>41875273</v>
      </c>
      <c r="Q331">
        <f>SUMIF($D$2:$D$642,D331,$E$2:$E$642)</f>
        <v>241970662</v>
      </c>
      <c r="R331">
        <f t="shared" si="8"/>
        <v>4.9279678725915408E-3</v>
      </c>
      <c r="S331">
        <f>O331*R332/R331</f>
        <v>2.1634265256577301</v>
      </c>
    </row>
    <row r="332" spans="1:19" hidden="1" x14ac:dyDescent="0.2">
      <c r="A332">
        <v>112</v>
      </c>
      <c r="B332">
        <v>12020</v>
      </c>
      <c r="C332" t="s">
        <v>118</v>
      </c>
      <c r="D332">
        <v>2017</v>
      </c>
      <c r="E332">
        <v>206937</v>
      </c>
      <c r="F332" s="1">
        <v>41852</v>
      </c>
      <c r="G332">
        <v>2014</v>
      </c>
      <c r="H332">
        <v>2015</v>
      </c>
      <c r="I332">
        <v>1</v>
      </c>
      <c r="J332">
        <v>22</v>
      </c>
      <c r="K332">
        <v>2.2999999999999998</v>
      </c>
      <c r="L332">
        <v>50630502</v>
      </c>
      <c r="M332">
        <v>253371069</v>
      </c>
      <c r="N332">
        <v>0.199827478999999</v>
      </c>
      <c r="O332">
        <v>2.2999999999999998</v>
      </c>
      <c r="P332">
        <f>SUMIFS($E$2:$E$642,$J$2:$J$642,J332,$D$2:$D$642,D332)</f>
        <v>53310365</v>
      </c>
      <c r="Q332">
        <f>SUMIF($D$2:$D$642,D332,$E$2:$E$642)</f>
        <v>256050932</v>
      </c>
      <c r="R332">
        <f t="shared" si="8"/>
        <v>3.8817404457838546E-3</v>
      </c>
      <c r="S332">
        <f t="shared" ref="S332:S333" si="9">O332*R332/R332</f>
        <v>2.2999999999999998</v>
      </c>
    </row>
    <row r="333" spans="1:19" hidden="1" x14ac:dyDescent="0.2">
      <c r="A333">
        <v>113</v>
      </c>
      <c r="B333">
        <v>12220</v>
      </c>
      <c r="C333" t="s">
        <v>119</v>
      </c>
      <c r="D333">
        <v>2017</v>
      </c>
      <c r="E333">
        <v>161604</v>
      </c>
      <c r="F333" s="1">
        <v>42583</v>
      </c>
      <c r="G333">
        <v>2016</v>
      </c>
      <c r="H333">
        <v>2017</v>
      </c>
      <c r="I333">
        <v>1</v>
      </c>
      <c r="J333">
        <v>22</v>
      </c>
      <c r="K333">
        <v>2.2999999999999998</v>
      </c>
      <c r="L333">
        <v>50630502</v>
      </c>
      <c r="M333">
        <v>253371069</v>
      </c>
      <c r="N333">
        <v>0.199827478999999</v>
      </c>
      <c r="O333">
        <v>2.2999999999999998</v>
      </c>
      <c r="P333">
        <f>SUMIFS($E$2:$E$642,$J$2:$J$642,J333,$D$2:$D$642,D333)</f>
        <v>53310365</v>
      </c>
      <c r="Q333">
        <f>SUMIF($D$2:$D$642,D333,$E$2:$E$642)</f>
        <v>256050932</v>
      </c>
      <c r="R333">
        <f t="shared" si="8"/>
        <v>3.0313804829511107E-3</v>
      </c>
      <c r="S333">
        <f t="shared" si="9"/>
        <v>2.2999999999999998</v>
      </c>
    </row>
    <row r="334" spans="1:19" hidden="1" x14ac:dyDescent="0.2">
      <c r="A334">
        <v>5</v>
      </c>
      <c r="B334">
        <v>12260</v>
      </c>
      <c r="C334" t="s">
        <v>120</v>
      </c>
      <c r="D334">
        <v>2016</v>
      </c>
      <c r="E334">
        <v>595147</v>
      </c>
      <c r="F334" s="1">
        <v>42095</v>
      </c>
      <c r="G334">
        <v>2015</v>
      </c>
      <c r="H334">
        <v>2016</v>
      </c>
      <c r="I334">
        <v>1</v>
      </c>
      <c r="J334">
        <v>22</v>
      </c>
      <c r="K334">
        <v>2.2999999999999998</v>
      </c>
      <c r="L334">
        <v>40213220</v>
      </c>
      <c r="M334">
        <v>240308609</v>
      </c>
      <c r="N334">
        <v>0.16733990599999901</v>
      </c>
      <c r="O334">
        <v>2.7465248029999998</v>
      </c>
      <c r="P334">
        <f>SUMIFS($E$2:$E$642,$J$2:$J$642,J334,$D$2:$D$642,D334)</f>
        <v>41875273</v>
      </c>
      <c r="Q334">
        <f>SUMIF($D$2:$D$642,D334,$E$2:$E$642)</f>
        <v>241970662</v>
      </c>
      <c r="R334">
        <f t="shared" si="8"/>
        <v>1.421237301545473E-2</v>
      </c>
      <c r="S334">
        <f>O334*R335/R334</f>
        <v>2.1771612692903419</v>
      </c>
    </row>
    <row r="335" spans="1:19" hidden="1" x14ac:dyDescent="0.2">
      <c r="A335">
        <v>114</v>
      </c>
      <c r="B335">
        <v>12260</v>
      </c>
      <c r="C335" t="s">
        <v>120</v>
      </c>
      <c r="D335">
        <v>2017</v>
      </c>
      <c r="E335">
        <v>600600</v>
      </c>
      <c r="F335" s="1">
        <v>42095</v>
      </c>
      <c r="G335">
        <v>2015</v>
      </c>
      <c r="H335">
        <v>2016</v>
      </c>
      <c r="I335">
        <v>1</v>
      </c>
      <c r="J335">
        <v>22</v>
      </c>
      <c r="K335">
        <v>2.2999999999999998</v>
      </c>
      <c r="L335">
        <v>50630502</v>
      </c>
      <c r="M335">
        <v>253371069</v>
      </c>
      <c r="N335">
        <v>0.199827478999999</v>
      </c>
      <c r="O335">
        <v>2.2999999999999998</v>
      </c>
      <c r="P335">
        <f>SUMIFS($E$2:$E$642,$J$2:$J$642,J335,$D$2:$D$642,D335)</f>
        <v>53310365</v>
      </c>
      <c r="Q335">
        <f>SUMIF($D$2:$D$642,D335,$E$2:$E$642)</f>
        <v>256050932</v>
      </c>
      <c r="R335">
        <f t="shared" si="8"/>
        <v>1.1266101817160697E-2</v>
      </c>
      <c r="S335">
        <f>O335*R335/R335</f>
        <v>2.2999999999999998</v>
      </c>
    </row>
    <row r="336" spans="1:19" hidden="1" x14ac:dyDescent="0.2">
      <c r="A336">
        <v>6</v>
      </c>
      <c r="B336">
        <v>12620</v>
      </c>
      <c r="C336" t="s">
        <v>121</v>
      </c>
      <c r="D336">
        <v>2016</v>
      </c>
      <c r="E336">
        <v>151806</v>
      </c>
      <c r="F336" s="1">
        <v>42278</v>
      </c>
      <c r="G336">
        <v>2015</v>
      </c>
      <c r="H336">
        <v>2016</v>
      </c>
      <c r="I336">
        <v>1</v>
      </c>
      <c r="J336">
        <v>22</v>
      </c>
      <c r="K336">
        <v>2.2999999999999998</v>
      </c>
      <c r="L336">
        <v>40213220</v>
      </c>
      <c r="M336">
        <v>240308609</v>
      </c>
      <c r="N336">
        <v>0.16733990599999901</v>
      </c>
      <c r="O336">
        <v>2.7465248029999998</v>
      </c>
      <c r="P336">
        <f>SUMIFS($E$2:$E$642,$J$2:$J$642,J336,$D$2:$D$642,D336)</f>
        <v>41875273</v>
      </c>
      <c r="Q336">
        <f>SUMIF($D$2:$D$642,D336,$E$2:$E$642)</f>
        <v>241970662</v>
      </c>
      <c r="R336">
        <f t="shared" si="8"/>
        <v>3.6251942763453745E-3</v>
      </c>
      <c r="S336">
        <f>O336*R337/R336</f>
        <v>2.1595402087373778</v>
      </c>
    </row>
    <row r="337" spans="1:19" hidden="1" x14ac:dyDescent="0.2">
      <c r="A337">
        <v>115</v>
      </c>
      <c r="B337">
        <v>12620</v>
      </c>
      <c r="C337" t="s">
        <v>121</v>
      </c>
      <c r="D337">
        <v>2017</v>
      </c>
      <c r="E337">
        <v>151957</v>
      </c>
      <c r="F337" s="1">
        <v>42278</v>
      </c>
      <c r="G337">
        <v>2015</v>
      </c>
      <c r="H337">
        <v>2016</v>
      </c>
      <c r="I337">
        <v>1</v>
      </c>
      <c r="J337">
        <v>22</v>
      </c>
      <c r="K337">
        <v>2.2999999999999998</v>
      </c>
      <c r="L337">
        <v>50630502</v>
      </c>
      <c r="M337">
        <v>253371069</v>
      </c>
      <c r="N337">
        <v>0.199827478999999</v>
      </c>
      <c r="O337">
        <v>2.2999999999999998</v>
      </c>
      <c r="P337">
        <f>SUMIFS($E$2:$E$642,$J$2:$J$642,J337,$D$2:$D$642,D337)</f>
        <v>53310365</v>
      </c>
      <c r="Q337">
        <f>SUMIF($D$2:$D$642,D337,$E$2:$E$642)</f>
        <v>256050932</v>
      </c>
      <c r="R337">
        <f t="shared" si="8"/>
        <v>2.8504213017487312E-3</v>
      </c>
      <c r="S337">
        <f>O337*R337/R337</f>
        <v>2.2999999999999998</v>
      </c>
    </row>
    <row r="338" spans="1:19" hidden="1" x14ac:dyDescent="0.2">
      <c r="A338">
        <v>466</v>
      </c>
      <c r="B338">
        <v>12940</v>
      </c>
      <c r="C338" t="s">
        <v>122</v>
      </c>
      <c r="D338">
        <v>2015</v>
      </c>
      <c r="E338">
        <v>830480</v>
      </c>
      <c r="F338" s="1">
        <v>41821</v>
      </c>
      <c r="G338">
        <v>2014</v>
      </c>
      <c r="H338">
        <v>2015</v>
      </c>
      <c r="I338">
        <v>1</v>
      </c>
      <c r="J338">
        <v>22</v>
      </c>
      <c r="K338">
        <v>2.2999999999999998</v>
      </c>
      <c r="L338">
        <v>22529422</v>
      </c>
      <c r="M338">
        <v>213074972</v>
      </c>
      <c r="N338">
        <v>0.10573471800000001</v>
      </c>
      <c r="O338">
        <v>4.3467577369999999</v>
      </c>
      <c r="P338">
        <f>SUMIFS($E$2:$E$642,$J$2:$J$642,J338,$D$2:$D$642,D338)</f>
        <v>23411598</v>
      </c>
      <c r="Q338">
        <f>SUMIF($D$2:$D$642,D338,$E$2:$E$642)</f>
        <v>213957148</v>
      </c>
      <c r="R338">
        <f t="shared" si="8"/>
        <v>3.5473016408363069E-2</v>
      </c>
      <c r="S338">
        <f>O338*R340/R338</f>
        <v>1.9173636954138957</v>
      </c>
    </row>
    <row r="339" spans="1:19" hidden="1" x14ac:dyDescent="0.2">
      <c r="A339">
        <v>7</v>
      </c>
      <c r="B339">
        <v>12940</v>
      </c>
      <c r="C339" t="s">
        <v>122</v>
      </c>
      <c r="D339">
        <v>2016</v>
      </c>
      <c r="E339">
        <v>835175</v>
      </c>
      <c r="F339" s="1">
        <v>41821</v>
      </c>
      <c r="G339">
        <v>2014</v>
      </c>
      <c r="H339">
        <v>2015</v>
      </c>
      <c r="I339">
        <v>1</v>
      </c>
      <c r="J339">
        <v>22</v>
      </c>
      <c r="K339">
        <v>2.2999999999999998</v>
      </c>
      <c r="L339">
        <v>40213220</v>
      </c>
      <c r="M339">
        <v>240308609</v>
      </c>
      <c r="N339">
        <v>0.16733990599999901</v>
      </c>
      <c r="O339">
        <v>2.7465248029999998</v>
      </c>
      <c r="P339">
        <f>SUMIFS($E$2:$E$642,$J$2:$J$642,J339,$D$2:$D$642,D339)</f>
        <v>41875273</v>
      </c>
      <c r="Q339">
        <f>SUMIF($D$2:$D$642,D339,$E$2:$E$642)</f>
        <v>241970662</v>
      </c>
      <c r="R339">
        <f t="shared" si="8"/>
        <v>1.9944347586701106E-2</v>
      </c>
      <c r="S339">
        <f>O339*R340/R339</f>
        <v>2.1547697739960934</v>
      </c>
    </row>
    <row r="340" spans="1:19" hidden="1" x14ac:dyDescent="0.2">
      <c r="A340">
        <v>116</v>
      </c>
      <c r="B340">
        <v>12940</v>
      </c>
      <c r="C340" t="s">
        <v>122</v>
      </c>
      <c r="D340">
        <v>2017</v>
      </c>
      <c r="E340">
        <v>834159</v>
      </c>
      <c r="F340" s="1">
        <v>41821</v>
      </c>
      <c r="G340">
        <v>2014</v>
      </c>
      <c r="H340">
        <v>2015</v>
      </c>
      <c r="I340">
        <v>1</v>
      </c>
      <c r="J340">
        <v>22</v>
      </c>
      <c r="K340">
        <v>2.2999999999999998</v>
      </c>
      <c r="L340">
        <v>50630502</v>
      </c>
      <c r="M340">
        <v>253371069</v>
      </c>
      <c r="N340">
        <v>0.199827478999999</v>
      </c>
      <c r="O340">
        <v>2.2999999999999998</v>
      </c>
      <c r="P340">
        <f>SUMIFS($E$2:$E$642,$J$2:$J$642,J340,$D$2:$D$642,D340)</f>
        <v>53310365</v>
      </c>
      <c r="Q340">
        <f>SUMIF($D$2:$D$642,D340,$E$2:$E$642)</f>
        <v>256050932</v>
      </c>
      <c r="R340">
        <f t="shared" si="8"/>
        <v>1.5647219823011906E-2</v>
      </c>
      <c r="S340">
        <f t="shared" ref="S340:S341" si="10">O340*R340/R340</f>
        <v>2.2999999999999998</v>
      </c>
    </row>
    <row r="341" spans="1:19" hidden="1" x14ac:dyDescent="0.2">
      <c r="A341">
        <v>117</v>
      </c>
      <c r="B341">
        <v>13140</v>
      </c>
      <c r="C341" t="s">
        <v>123</v>
      </c>
      <c r="D341">
        <v>2017</v>
      </c>
      <c r="E341">
        <v>411339</v>
      </c>
      <c r="F341" s="1">
        <v>42401</v>
      </c>
      <c r="G341">
        <v>2016</v>
      </c>
      <c r="H341">
        <v>2017</v>
      </c>
      <c r="I341">
        <v>1</v>
      </c>
      <c r="J341">
        <v>22</v>
      </c>
      <c r="K341">
        <v>2.2999999999999998</v>
      </c>
      <c r="L341">
        <v>50630502</v>
      </c>
      <c r="M341">
        <v>253371069</v>
      </c>
      <c r="N341">
        <v>0.199827478999999</v>
      </c>
      <c r="O341">
        <v>2.2999999999999998</v>
      </c>
      <c r="P341">
        <f>SUMIFS($E$2:$E$642,$J$2:$J$642,J341,$D$2:$D$642,D341)</f>
        <v>53310365</v>
      </c>
      <c r="Q341">
        <f>SUMIF($D$2:$D$642,D341,$E$2:$E$642)</f>
        <v>256050932</v>
      </c>
      <c r="R341">
        <f t="shared" si="8"/>
        <v>7.7159291631186547E-3</v>
      </c>
      <c r="S341">
        <f t="shared" si="10"/>
        <v>2.2999999999999998</v>
      </c>
    </row>
    <row r="342" spans="1:19" hidden="1" x14ac:dyDescent="0.2">
      <c r="A342">
        <v>8</v>
      </c>
      <c r="B342">
        <v>13380</v>
      </c>
      <c r="C342" t="s">
        <v>124</v>
      </c>
      <c r="D342">
        <v>2016</v>
      </c>
      <c r="E342">
        <v>216800</v>
      </c>
      <c r="F342" s="1">
        <v>42309</v>
      </c>
      <c r="G342">
        <v>2015</v>
      </c>
      <c r="H342">
        <v>2016</v>
      </c>
      <c r="I342">
        <v>1</v>
      </c>
      <c r="J342">
        <v>22</v>
      </c>
      <c r="K342">
        <v>2.2999999999999998</v>
      </c>
      <c r="L342">
        <v>40213220</v>
      </c>
      <c r="M342">
        <v>240308609</v>
      </c>
      <c r="N342">
        <v>0.16733990599999901</v>
      </c>
      <c r="O342">
        <v>2.7465248029999998</v>
      </c>
      <c r="P342">
        <f>SUMIFS($E$2:$E$642,$J$2:$J$642,J342,$D$2:$D$642,D342)</f>
        <v>41875273</v>
      </c>
      <c r="Q342">
        <f>SUMIF($D$2:$D$642,D342,$E$2:$E$642)</f>
        <v>241970662</v>
      </c>
      <c r="R342">
        <f t="shared" si="8"/>
        <v>5.1772796800632201E-3</v>
      </c>
      <c r="S342">
        <f>O342*R343/R342</f>
        <v>2.2032090439285072</v>
      </c>
    </row>
    <row r="343" spans="1:19" hidden="1" x14ac:dyDescent="0.2">
      <c r="A343">
        <v>118</v>
      </c>
      <c r="B343">
        <v>13380</v>
      </c>
      <c r="C343" t="s">
        <v>124</v>
      </c>
      <c r="D343">
        <v>2017</v>
      </c>
      <c r="E343">
        <v>221404</v>
      </c>
      <c r="F343" s="1">
        <v>42309</v>
      </c>
      <c r="G343">
        <v>2015</v>
      </c>
      <c r="H343">
        <v>2016</v>
      </c>
      <c r="I343">
        <v>1</v>
      </c>
      <c r="J343">
        <v>22</v>
      </c>
      <c r="K343">
        <v>2.2999999999999998</v>
      </c>
      <c r="L343">
        <v>50630502</v>
      </c>
      <c r="M343">
        <v>253371069</v>
      </c>
      <c r="N343">
        <v>0.199827478999999</v>
      </c>
      <c r="O343">
        <v>2.2999999999999998</v>
      </c>
      <c r="P343">
        <f>SUMIFS($E$2:$E$642,$J$2:$J$642,J343,$D$2:$D$642,D343)</f>
        <v>53310365</v>
      </c>
      <c r="Q343">
        <f>SUMIF($D$2:$D$642,D343,$E$2:$E$642)</f>
        <v>256050932</v>
      </c>
      <c r="R343">
        <f t="shared" si="8"/>
        <v>4.153113564313431E-3</v>
      </c>
      <c r="S343">
        <f t="shared" ref="S343:S344" si="11">O343*R343/R343</f>
        <v>2.2999999999999998</v>
      </c>
    </row>
    <row r="344" spans="1:19" hidden="1" x14ac:dyDescent="0.2">
      <c r="A344">
        <v>119</v>
      </c>
      <c r="B344">
        <v>13740</v>
      </c>
      <c r="C344" t="s">
        <v>125</v>
      </c>
      <c r="D344">
        <v>2017</v>
      </c>
      <c r="E344">
        <v>172081</v>
      </c>
      <c r="F344" s="1">
        <v>42583</v>
      </c>
      <c r="G344">
        <v>2016</v>
      </c>
      <c r="H344">
        <v>2017</v>
      </c>
      <c r="I344">
        <v>1</v>
      </c>
      <c r="J344">
        <v>22</v>
      </c>
      <c r="K344">
        <v>2.2999999999999998</v>
      </c>
      <c r="L344">
        <v>50630502</v>
      </c>
      <c r="M344">
        <v>253371069</v>
      </c>
      <c r="N344">
        <v>0.199827478999999</v>
      </c>
      <c r="O344">
        <v>2.2999999999999998</v>
      </c>
      <c r="P344">
        <f>SUMIFS($E$2:$E$642,$J$2:$J$642,J344,$D$2:$D$642,D344)</f>
        <v>53310365</v>
      </c>
      <c r="Q344">
        <f>SUMIF($D$2:$D$642,D344,$E$2:$E$642)</f>
        <v>256050932</v>
      </c>
      <c r="R344">
        <f t="shared" si="8"/>
        <v>3.227908869128921E-3</v>
      </c>
      <c r="S344">
        <f t="shared" si="11"/>
        <v>2.2999999999999998</v>
      </c>
    </row>
    <row r="345" spans="1:19" hidden="1" x14ac:dyDescent="0.2">
      <c r="A345">
        <v>467</v>
      </c>
      <c r="B345">
        <v>13980</v>
      </c>
      <c r="C345" t="s">
        <v>126</v>
      </c>
      <c r="D345">
        <v>2015</v>
      </c>
      <c r="E345">
        <v>179904</v>
      </c>
      <c r="F345" s="1">
        <v>41913</v>
      </c>
      <c r="G345">
        <v>2014</v>
      </c>
      <c r="H345">
        <v>2015</v>
      </c>
      <c r="I345">
        <v>1</v>
      </c>
      <c r="J345">
        <v>22</v>
      </c>
      <c r="K345">
        <v>2.2999999999999998</v>
      </c>
      <c r="L345">
        <v>22529422</v>
      </c>
      <c r="M345">
        <v>213074972</v>
      </c>
      <c r="N345">
        <v>0.10573471800000001</v>
      </c>
      <c r="O345">
        <v>4.3467577369999999</v>
      </c>
      <c r="P345">
        <f>SUMIFS($E$2:$E$642,$J$2:$J$642,J345,$D$2:$D$642,D345)</f>
        <v>23411598</v>
      </c>
      <c r="Q345">
        <f>SUMIF($D$2:$D$642,D345,$E$2:$E$642)</f>
        <v>213957148</v>
      </c>
      <c r="R345">
        <f t="shared" si="8"/>
        <v>7.6843964260790744E-3</v>
      </c>
      <c r="S345">
        <f>O345*R347/R345</f>
        <v>1.9309987732912879</v>
      </c>
    </row>
    <row r="346" spans="1:19" hidden="1" x14ac:dyDescent="0.2">
      <c r="A346">
        <v>9</v>
      </c>
      <c r="B346">
        <v>13980</v>
      </c>
      <c r="C346" t="s">
        <v>126</v>
      </c>
      <c r="D346">
        <v>2016</v>
      </c>
      <c r="E346">
        <v>183411</v>
      </c>
      <c r="F346" s="1">
        <v>41913</v>
      </c>
      <c r="G346">
        <v>2014</v>
      </c>
      <c r="H346">
        <v>2015</v>
      </c>
      <c r="I346">
        <v>1</v>
      </c>
      <c r="J346">
        <v>22</v>
      </c>
      <c r="K346">
        <v>2.2999999999999998</v>
      </c>
      <c r="L346">
        <v>40213220</v>
      </c>
      <c r="M346">
        <v>240308609</v>
      </c>
      <c r="N346">
        <v>0.16733990599999901</v>
      </c>
      <c r="O346">
        <v>2.7465248029999998</v>
      </c>
      <c r="P346">
        <f>SUMIFS($E$2:$E$642,$J$2:$J$642,J346,$D$2:$D$642,D346)</f>
        <v>41875273</v>
      </c>
      <c r="Q346">
        <f>SUMIF($D$2:$D$642,D346,$E$2:$E$642)</f>
        <v>241970662</v>
      </c>
      <c r="R346">
        <f t="shared" si="8"/>
        <v>4.3799356245390929E-3</v>
      </c>
      <c r="S346">
        <f>O346*R347/R346</f>
        <v>2.1406325325636648</v>
      </c>
    </row>
    <row r="347" spans="1:19" hidden="1" x14ac:dyDescent="0.2">
      <c r="A347">
        <v>120</v>
      </c>
      <c r="B347">
        <v>13980</v>
      </c>
      <c r="C347" t="s">
        <v>126</v>
      </c>
      <c r="D347">
        <v>2017</v>
      </c>
      <c r="E347">
        <v>181986</v>
      </c>
      <c r="F347" s="1">
        <v>41913</v>
      </c>
      <c r="G347">
        <v>2014</v>
      </c>
      <c r="H347">
        <v>2015</v>
      </c>
      <c r="I347">
        <v>1</v>
      </c>
      <c r="J347">
        <v>22</v>
      </c>
      <c r="K347">
        <v>2.2999999999999998</v>
      </c>
      <c r="L347">
        <v>50630502</v>
      </c>
      <c r="M347">
        <v>253371069</v>
      </c>
      <c r="N347">
        <v>0.199827478999999</v>
      </c>
      <c r="O347">
        <v>2.2999999999999998</v>
      </c>
      <c r="P347">
        <f>SUMIFS($E$2:$E$642,$J$2:$J$642,J347,$D$2:$D$642,D347)</f>
        <v>53310365</v>
      </c>
      <c r="Q347">
        <f>SUMIF($D$2:$D$642,D347,$E$2:$E$642)</f>
        <v>256050932</v>
      </c>
      <c r="R347">
        <f t="shared" si="8"/>
        <v>3.4137076345284825E-3</v>
      </c>
      <c r="S347">
        <f>O347*R347/R347</f>
        <v>2.2999999999999998</v>
      </c>
    </row>
    <row r="348" spans="1:19" hidden="1" x14ac:dyDescent="0.2">
      <c r="A348">
        <v>468</v>
      </c>
      <c r="B348">
        <v>14020</v>
      </c>
      <c r="C348" t="s">
        <v>127</v>
      </c>
      <c r="D348">
        <v>2015</v>
      </c>
      <c r="E348">
        <v>165577</v>
      </c>
      <c r="F348" s="1">
        <v>41852</v>
      </c>
      <c r="G348">
        <v>2014</v>
      </c>
      <c r="H348">
        <v>2015</v>
      </c>
      <c r="I348">
        <v>1</v>
      </c>
      <c r="J348">
        <v>22</v>
      </c>
      <c r="K348">
        <v>2.2999999999999998</v>
      </c>
      <c r="L348">
        <v>22529422</v>
      </c>
      <c r="M348">
        <v>213074972</v>
      </c>
      <c r="N348">
        <v>0.10573471800000001</v>
      </c>
      <c r="O348">
        <v>4.3467577369999999</v>
      </c>
      <c r="P348">
        <f>SUMIFS($E$2:$E$642,$J$2:$J$642,J348,$D$2:$D$642,D348)</f>
        <v>23411598</v>
      </c>
      <c r="Q348">
        <f>SUMIF($D$2:$D$642,D348,$E$2:$E$642)</f>
        <v>213957148</v>
      </c>
      <c r="R348">
        <f t="shared" si="8"/>
        <v>7.0724347821109861E-3</v>
      </c>
      <c r="S348">
        <f>O348*R350/R348</f>
        <v>1.9348240823340168</v>
      </c>
    </row>
    <row r="349" spans="1:19" hidden="1" x14ac:dyDescent="0.2">
      <c r="A349">
        <v>10</v>
      </c>
      <c r="B349">
        <v>14020</v>
      </c>
      <c r="C349" t="s">
        <v>127</v>
      </c>
      <c r="D349">
        <v>2016</v>
      </c>
      <c r="E349">
        <v>166336</v>
      </c>
      <c r="F349" s="1">
        <v>41852</v>
      </c>
      <c r="G349">
        <v>2014</v>
      </c>
      <c r="H349">
        <v>2015</v>
      </c>
      <c r="I349">
        <v>1</v>
      </c>
      <c r="J349">
        <v>22</v>
      </c>
      <c r="K349">
        <v>2.2999999999999998</v>
      </c>
      <c r="L349">
        <v>40213220</v>
      </c>
      <c r="M349">
        <v>240308609</v>
      </c>
      <c r="N349">
        <v>0.16733990599999901</v>
      </c>
      <c r="O349">
        <v>2.7465248029999998</v>
      </c>
      <c r="P349">
        <f>SUMIFS($E$2:$E$642,$J$2:$J$642,J349,$D$2:$D$642,D349)</f>
        <v>41875273</v>
      </c>
      <c r="Q349">
        <f>SUMIF($D$2:$D$642,D349,$E$2:$E$642)</f>
        <v>241970662</v>
      </c>
      <c r="R349">
        <f t="shared" si="8"/>
        <v>3.9721770888514569E-3</v>
      </c>
      <c r="S349">
        <f>O349*R350/R349</f>
        <v>2.1767067453068694</v>
      </c>
    </row>
    <row r="350" spans="1:19" hidden="1" x14ac:dyDescent="0.2">
      <c r="A350">
        <v>121</v>
      </c>
      <c r="B350">
        <v>14020</v>
      </c>
      <c r="C350" t="s">
        <v>127</v>
      </c>
      <c r="D350">
        <v>2017</v>
      </c>
      <c r="E350">
        <v>167825</v>
      </c>
      <c r="F350" s="1">
        <v>41852</v>
      </c>
      <c r="G350">
        <v>2014</v>
      </c>
      <c r="H350">
        <v>2015</v>
      </c>
      <c r="I350">
        <v>1</v>
      </c>
      <c r="J350">
        <v>22</v>
      </c>
      <c r="K350">
        <v>2.2999999999999998</v>
      </c>
      <c r="L350">
        <v>50630502</v>
      </c>
      <c r="M350">
        <v>253371069</v>
      </c>
      <c r="N350">
        <v>0.199827478999999</v>
      </c>
      <c r="O350">
        <v>2.2999999999999998</v>
      </c>
      <c r="P350">
        <f>SUMIFS($E$2:$E$642,$J$2:$J$642,J350,$D$2:$D$642,D350)</f>
        <v>53310365</v>
      </c>
      <c r="Q350">
        <f>SUMIF($D$2:$D$642,D350,$E$2:$E$642)</f>
        <v>256050932</v>
      </c>
      <c r="R350">
        <f t="shared" si="8"/>
        <v>3.1480744879537029E-3</v>
      </c>
      <c r="S350">
        <f>O350*R350/R350</f>
        <v>2.2999999999999998</v>
      </c>
    </row>
    <row r="351" spans="1:19" hidden="1" x14ac:dyDescent="0.2">
      <c r="A351">
        <v>11</v>
      </c>
      <c r="B351">
        <v>14060</v>
      </c>
      <c r="C351" t="s">
        <v>128</v>
      </c>
      <c r="D351">
        <v>2016</v>
      </c>
      <c r="E351">
        <v>187326</v>
      </c>
      <c r="F351" s="1">
        <v>42064</v>
      </c>
      <c r="G351">
        <v>2015</v>
      </c>
      <c r="H351">
        <v>2016</v>
      </c>
      <c r="I351">
        <v>1</v>
      </c>
      <c r="J351">
        <v>22</v>
      </c>
      <c r="K351">
        <v>2.2999999999999998</v>
      </c>
      <c r="L351">
        <v>40213220</v>
      </c>
      <c r="M351">
        <v>240308609</v>
      </c>
      <c r="N351">
        <v>0.16733990599999901</v>
      </c>
      <c r="O351">
        <v>2.7465248029999998</v>
      </c>
      <c r="P351">
        <f>SUMIFS($E$2:$E$642,$J$2:$J$642,J351,$D$2:$D$642,D351)</f>
        <v>41875273</v>
      </c>
      <c r="Q351">
        <f>SUMIF($D$2:$D$642,D351,$E$2:$E$642)</f>
        <v>241970662</v>
      </c>
      <c r="R351">
        <f t="shared" si="8"/>
        <v>4.4734275523409719E-3</v>
      </c>
      <c r="S351">
        <f>O351*R352/R351</f>
        <v>2.1462229823162162</v>
      </c>
    </row>
    <row r="352" spans="1:19" hidden="1" x14ac:dyDescent="0.2">
      <c r="A352">
        <v>122</v>
      </c>
      <c r="B352">
        <v>14060</v>
      </c>
      <c r="C352" t="s">
        <v>128</v>
      </c>
      <c r="D352">
        <v>2017</v>
      </c>
      <c r="E352">
        <v>186356</v>
      </c>
      <c r="F352" s="1">
        <v>42064</v>
      </c>
      <c r="G352">
        <v>2015</v>
      </c>
      <c r="H352">
        <v>2016</v>
      </c>
      <c r="I352">
        <v>1</v>
      </c>
      <c r="J352">
        <v>22</v>
      </c>
      <c r="K352">
        <v>2.2999999999999998</v>
      </c>
      <c r="L352">
        <v>50630502</v>
      </c>
      <c r="M352">
        <v>253371069</v>
      </c>
      <c r="N352">
        <v>0.199827478999999</v>
      </c>
      <c r="O352">
        <v>2.2999999999999998</v>
      </c>
      <c r="P352">
        <f>SUMIFS($E$2:$E$642,$J$2:$J$642,J352,$D$2:$D$642,D352)</f>
        <v>53310365</v>
      </c>
      <c r="Q352">
        <f>SUMIF($D$2:$D$642,D352,$E$2:$E$642)</f>
        <v>256050932</v>
      </c>
      <c r="R352">
        <f t="shared" si="8"/>
        <v>3.4956804366280364E-3</v>
      </c>
      <c r="S352">
        <f>O352*R352/R352</f>
        <v>2.2999999999999994</v>
      </c>
    </row>
    <row r="353" spans="1:19" hidden="1" x14ac:dyDescent="0.2">
      <c r="A353">
        <v>469</v>
      </c>
      <c r="B353">
        <v>14260</v>
      </c>
      <c r="C353" t="s">
        <v>129</v>
      </c>
      <c r="D353">
        <v>2015</v>
      </c>
      <c r="E353">
        <v>675800</v>
      </c>
      <c r="F353" s="1">
        <v>41944</v>
      </c>
      <c r="G353">
        <v>2014</v>
      </c>
      <c r="H353">
        <v>2015</v>
      </c>
      <c r="I353">
        <v>1</v>
      </c>
      <c r="J353">
        <v>22</v>
      </c>
      <c r="K353">
        <v>2.2999999999999998</v>
      </c>
      <c r="L353">
        <v>22529422</v>
      </c>
      <c r="M353">
        <v>213074972</v>
      </c>
      <c r="N353">
        <v>0.10573471800000001</v>
      </c>
      <c r="O353">
        <v>4.3467577369999999</v>
      </c>
      <c r="P353">
        <f>SUMIFS($E$2:$E$642,$J$2:$J$642,J353,$D$2:$D$642,D353)</f>
        <v>23411598</v>
      </c>
      <c r="Q353">
        <f>SUMIF($D$2:$D$642,D353,$E$2:$E$642)</f>
        <v>213957148</v>
      </c>
      <c r="R353">
        <f t="shared" si="8"/>
        <v>2.8866034689302284E-2</v>
      </c>
      <c r="S353">
        <f>O353*R355/R353</f>
        <v>2.0064231396335881</v>
      </c>
    </row>
    <row r="354" spans="1:19" hidden="1" x14ac:dyDescent="0.2">
      <c r="A354">
        <v>12</v>
      </c>
      <c r="B354">
        <v>14260</v>
      </c>
      <c r="C354" t="s">
        <v>129</v>
      </c>
      <c r="D354">
        <v>2016</v>
      </c>
      <c r="E354">
        <v>690214</v>
      </c>
      <c r="F354" s="1">
        <v>41944</v>
      </c>
      <c r="G354">
        <v>2014</v>
      </c>
      <c r="H354">
        <v>2015</v>
      </c>
      <c r="I354">
        <v>1</v>
      </c>
      <c r="J354">
        <v>22</v>
      </c>
      <c r="K354">
        <v>2.2999999999999998</v>
      </c>
      <c r="L354">
        <v>40213220</v>
      </c>
      <c r="M354">
        <v>240308609</v>
      </c>
      <c r="N354">
        <v>0.16733990599999901</v>
      </c>
      <c r="O354">
        <v>2.7465248029999998</v>
      </c>
      <c r="P354">
        <f>SUMIFS($E$2:$E$642,$J$2:$J$642,J354,$D$2:$D$642,D354)</f>
        <v>41875273</v>
      </c>
      <c r="Q354">
        <f>SUMIF($D$2:$D$642,D354,$E$2:$E$642)</f>
        <v>241970662</v>
      </c>
      <c r="R354">
        <f t="shared" si="8"/>
        <v>1.6482614931250718E-2</v>
      </c>
      <c r="S354">
        <f>O354*R355/R354</f>
        <v>2.2202487479345283</v>
      </c>
    </row>
    <row r="355" spans="1:19" hidden="1" x14ac:dyDescent="0.2">
      <c r="A355">
        <v>123</v>
      </c>
      <c r="B355">
        <v>14260</v>
      </c>
      <c r="C355" t="s">
        <v>129</v>
      </c>
      <c r="D355">
        <v>2017</v>
      </c>
      <c r="E355">
        <v>710323</v>
      </c>
      <c r="F355" s="1">
        <v>41944</v>
      </c>
      <c r="G355">
        <v>2014</v>
      </c>
      <c r="H355">
        <v>2015</v>
      </c>
      <c r="I355">
        <v>1</v>
      </c>
      <c r="J355">
        <v>22</v>
      </c>
      <c r="K355">
        <v>2.2999999999999998</v>
      </c>
      <c r="L355">
        <v>50630502</v>
      </c>
      <c r="M355">
        <v>253371069</v>
      </c>
      <c r="N355">
        <v>0.199827478999999</v>
      </c>
      <c r="O355">
        <v>2.2999999999999998</v>
      </c>
      <c r="P355">
        <f>SUMIFS($E$2:$E$642,$J$2:$J$642,J355,$D$2:$D$642,D355)</f>
        <v>53310365</v>
      </c>
      <c r="Q355">
        <f>SUMIF($D$2:$D$642,D355,$E$2:$E$642)</f>
        <v>256050932</v>
      </c>
      <c r="R355">
        <f t="shared" si="8"/>
        <v>1.3324294440677719E-2</v>
      </c>
      <c r="S355">
        <f>O355*R355/R355</f>
        <v>2.2999999999999998</v>
      </c>
    </row>
    <row r="356" spans="1:19" hidden="1" x14ac:dyDescent="0.2">
      <c r="A356">
        <v>13</v>
      </c>
      <c r="B356">
        <v>14540</v>
      </c>
      <c r="C356" t="s">
        <v>130</v>
      </c>
      <c r="D356">
        <v>2016</v>
      </c>
      <c r="E356">
        <v>174560</v>
      </c>
      <c r="F356" s="1">
        <v>42248</v>
      </c>
      <c r="G356">
        <v>2015</v>
      </c>
      <c r="H356">
        <v>2016</v>
      </c>
      <c r="I356">
        <v>1</v>
      </c>
      <c r="J356">
        <v>22</v>
      </c>
      <c r="K356">
        <v>2.2999999999999998</v>
      </c>
      <c r="L356">
        <v>40213220</v>
      </c>
      <c r="M356">
        <v>240308609</v>
      </c>
      <c r="N356">
        <v>0.16733990599999901</v>
      </c>
      <c r="O356">
        <v>2.7465248029999998</v>
      </c>
      <c r="P356">
        <f>SUMIFS($E$2:$E$642,$J$2:$J$642,J356,$D$2:$D$642,D356)</f>
        <v>41875273</v>
      </c>
      <c r="Q356">
        <f>SUMIF($D$2:$D$642,D356,$E$2:$E$642)</f>
        <v>241970662</v>
      </c>
      <c r="R356">
        <f t="shared" si="8"/>
        <v>4.1685698383387253E-3</v>
      </c>
      <c r="S356">
        <f>O356*R357/R356</f>
        <v>2.2057675570432211</v>
      </c>
    </row>
    <row r="357" spans="1:19" hidden="1" x14ac:dyDescent="0.2">
      <c r="A357">
        <v>124</v>
      </c>
      <c r="B357">
        <v>14540</v>
      </c>
      <c r="C357" t="s">
        <v>130</v>
      </c>
      <c r="D357">
        <v>2017</v>
      </c>
      <c r="E357">
        <v>178474</v>
      </c>
      <c r="F357" s="1">
        <v>42248</v>
      </c>
      <c r="G357">
        <v>2015</v>
      </c>
      <c r="H357">
        <v>2016</v>
      </c>
      <c r="I357">
        <v>1</v>
      </c>
      <c r="J357">
        <v>22</v>
      </c>
      <c r="K357">
        <v>2.2999999999999998</v>
      </c>
      <c r="L357">
        <v>50630502</v>
      </c>
      <c r="M357">
        <v>253371069</v>
      </c>
      <c r="N357">
        <v>0.199827478999999</v>
      </c>
      <c r="O357">
        <v>2.2999999999999998</v>
      </c>
      <c r="P357">
        <f>SUMIFS($E$2:$E$642,$J$2:$J$642,J357,$D$2:$D$642,D357)</f>
        <v>53310365</v>
      </c>
      <c r="Q357">
        <f>SUMIF($D$2:$D$642,D357,$E$2:$E$642)</f>
        <v>256050932</v>
      </c>
      <c r="R357">
        <f t="shared" si="8"/>
        <v>3.3478292635963007E-3</v>
      </c>
      <c r="S357">
        <f>O357*R357/R357</f>
        <v>2.2999999999999998</v>
      </c>
    </row>
    <row r="358" spans="1:19" hidden="1" x14ac:dyDescent="0.2">
      <c r="A358">
        <v>14</v>
      </c>
      <c r="B358">
        <v>15500</v>
      </c>
      <c r="C358" t="s">
        <v>131</v>
      </c>
      <c r="D358">
        <v>2016</v>
      </c>
      <c r="E358">
        <v>159688</v>
      </c>
      <c r="F358" s="1">
        <v>42217</v>
      </c>
      <c r="G358">
        <v>2015</v>
      </c>
      <c r="H358">
        <v>2016</v>
      </c>
      <c r="I358">
        <v>1</v>
      </c>
      <c r="J358">
        <v>22</v>
      </c>
      <c r="K358">
        <v>2.2999999999999998</v>
      </c>
      <c r="L358">
        <v>40213220</v>
      </c>
      <c r="M358">
        <v>240308609</v>
      </c>
      <c r="N358">
        <v>0.16733990599999901</v>
      </c>
      <c r="O358">
        <v>2.7465248029999998</v>
      </c>
      <c r="P358">
        <f>SUMIFS($E$2:$E$642,$J$2:$J$642,J358,$D$2:$D$642,D358)</f>
        <v>41875273</v>
      </c>
      <c r="Q358">
        <f>SUMIF($D$2:$D$642,D358,$E$2:$E$642)</f>
        <v>241970662</v>
      </c>
      <c r="R358">
        <f t="shared" si="8"/>
        <v>3.8134199148982264E-3</v>
      </c>
      <c r="S358">
        <f>O358*R359/R358</f>
        <v>2.1939119578795041</v>
      </c>
    </row>
    <row r="359" spans="1:19" hidden="1" x14ac:dyDescent="0.2">
      <c r="A359">
        <v>125</v>
      </c>
      <c r="B359">
        <v>15500</v>
      </c>
      <c r="C359" t="s">
        <v>131</v>
      </c>
      <c r="D359">
        <v>2017</v>
      </c>
      <c r="E359">
        <v>162391</v>
      </c>
      <c r="F359" s="1">
        <v>42217</v>
      </c>
      <c r="G359">
        <v>2015</v>
      </c>
      <c r="H359">
        <v>2016</v>
      </c>
      <c r="I359">
        <v>1</v>
      </c>
      <c r="J359">
        <v>22</v>
      </c>
      <c r="K359">
        <v>2.2999999999999998</v>
      </c>
      <c r="L359">
        <v>50630502</v>
      </c>
      <c r="M359">
        <v>253371069</v>
      </c>
      <c r="N359">
        <v>0.199827478999999</v>
      </c>
      <c r="O359">
        <v>2.2999999999999998</v>
      </c>
      <c r="P359">
        <f>SUMIFS($E$2:$E$642,$J$2:$J$642,J359,$D$2:$D$642,D359)</f>
        <v>53310365</v>
      </c>
      <c r="Q359">
        <f>SUMIF($D$2:$D$642,D359,$E$2:$E$642)</f>
        <v>256050932</v>
      </c>
      <c r="R359">
        <f t="shared" si="8"/>
        <v>3.0461430905603442E-3</v>
      </c>
      <c r="S359">
        <f>O359*R359/R359</f>
        <v>2.2999999999999998</v>
      </c>
    </row>
    <row r="360" spans="1:19" hidden="1" x14ac:dyDescent="0.2">
      <c r="A360">
        <v>470</v>
      </c>
      <c r="B360">
        <v>15540</v>
      </c>
      <c r="C360" t="s">
        <v>132</v>
      </c>
      <c r="D360">
        <v>2015</v>
      </c>
      <c r="E360">
        <v>216661</v>
      </c>
      <c r="F360" s="1">
        <v>41944</v>
      </c>
      <c r="G360">
        <v>2014</v>
      </c>
      <c r="H360">
        <v>2015</v>
      </c>
      <c r="I360">
        <v>1</v>
      </c>
      <c r="J360">
        <v>22</v>
      </c>
      <c r="K360">
        <v>2.2999999999999998</v>
      </c>
      <c r="L360">
        <v>22529422</v>
      </c>
      <c r="M360">
        <v>213074972</v>
      </c>
      <c r="N360">
        <v>0.10573471800000001</v>
      </c>
      <c r="O360">
        <v>4.3467577369999999</v>
      </c>
      <c r="P360">
        <f>SUMIFS($E$2:$E$642,$J$2:$J$642,J360,$D$2:$D$642,D360)</f>
        <v>23411598</v>
      </c>
      <c r="Q360">
        <f>SUMIF($D$2:$D$642,D360,$E$2:$E$642)</f>
        <v>213957148</v>
      </c>
      <c r="R360">
        <f t="shared" si="8"/>
        <v>9.2544302187317577E-3</v>
      </c>
      <c r="S360">
        <f>O360*R362/R360</f>
        <v>1.9237090573952456</v>
      </c>
    </row>
    <row r="361" spans="1:19" hidden="1" x14ac:dyDescent="0.2">
      <c r="A361">
        <v>15</v>
      </c>
      <c r="B361">
        <v>15540</v>
      </c>
      <c r="C361" t="s">
        <v>132</v>
      </c>
      <c r="D361">
        <v>2016</v>
      </c>
      <c r="E361">
        <v>217411</v>
      </c>
      <c r="F361" s="1">
        <v>41944</v>
      </c>
      <c r="G361">
        <v>2014</v>
      </c>
      <c r="H361">
        <v>2015</v>
      </c>
      <c r="I361">
        <v>1</v>
      </c>
      <c r="J361">
        <v>22</v>
      </c>
      <c r="K361">
        <v>2.2999999999999998</v>
      </c>
      <c r="L361">
        <v>40213220</v>
      </c>
      <c r="M361">
        <v>240308609</v>
      </c>
      <c r="N361">
        <v>0.16733990599999901</v>
      </c>
      <c r="O361">
        <v>2.7465248029999998</v>
      </c>
      <c r="P361">
        <f>SUMIFS($E$2:$E$642,$J$2:$J$642,J361,$D$2:$D$642,D361)</f>
        <v>41875273</v>
      </c>
      <c r="Q361">
        <f>SUMIF($D$2:$D$642,D361,$E$2:$E$642)</f>
        <v>241970662</v>
      </c>
      <c r="R361">
        <f t="shared" si="8"/>
        <v>5.1918706297150591E-3</v>
      </c>
      <c r="S361">
        <f>O361*R362/R361</f>
        <v>2.1666227655357426</v>
      </c>
    </row>
    <row r="362" spans="1:19" hidden="1" x14ac:dyDescent="0.2">
      <c r="A362">
        <v>126</v>
      </c>
      <c r="B362">
        <v>15540</v>
      </c>
      <c r="C362" t="s">
        <v>132</v>
      </c>
      <c r="D362">
        <v>2017</v>
      </c>
      <c r="E362">
        <v>218341</v>
      </c>
      <c r="F362" s="1">
        <v>41944</v>
      </c>
      <c r="G362">
        <v>2014</v>
      </c>
      <c r="H362">
        <v>2015</v>
      </c>
      <c r="I362">
        <v>1</v>
      </c>
      <c r="J362">
        <v>22</v>
      </c>
      <c r="K362">
        <v>2.2999999999999998</v>
      </c>
      <c r="L362">
        <v>50630502</v>
      </c>
      <c r="M362">
        <v>253371069</v>
      </c>
      <c r="N362">
        <v>0.199827478999999</v>
      </c>
      <c r="O362">
        <v>2.2999999999999998</v>
      </c>
      <c r="P362">
        <f>SUMIFS($E$2:$E$642,$J$2:$J$642,J362,$D$2:$D$642,D362)</f>
        <v>53310365</v>
      </c>
      <c r="Q362">
        <f>SUMIF($D$2:$D$642,D362,$E$2:$E$642)</f>
        <v>256050932</v>
      </c>
      <c r="R362">
        <f t="shared" si="8"/>
        <v>4.0956575705306088E-3</v>
      </c>
      <c r="S362">
        <f>O362*R362/R362</f>
        <v>2.2999999999999998</v>
      </c>
    </row>
    <row r="363" spans="1:19" hidden="1" x14ac:dyDescent="0.2">
      <c r="A363">
        <v>16</v>
      </c>
      <c r="B363">
        <v>15940</v>
      </c>
      <c r="C363" t="s">
        <v>133</v>
      </c>
      <c r="D363">
        <v>2016</v>
      </c>
      <c r="E363">
        <v>401281</v>
      </c>
      <c r="F363" s="1">
        <v>42125</v>
      </c>
      <c r="G363">
        <v>2015</v>
      </c>
      <c r="H363">
        <v>2016</v>
      </c>
      <c r="I363">
        <v>1</v>
      </c>
      <c r="J363">
        <v>22</v>
      </c>
      <c r="K363">
        <v>2.2999999999999998</v>
      </c>
      <c r="L363">
        <v>40213220</v>
      </c>
      <c r="M363">
        <v>240308609</v>
      </c>
      <c r="N363">
        <v>0.16733990599999901</v>
      </c>
      <c r="O363">
        <v>2.7465248029999998</v>
      </c>
      <c r="P363">
        <f>SUMIFS($E$2:$E$642,$J$2:$J$642,J363,$D$2:$D$642,D363)</f>
        <v>41875273</v>
      </c>
      <c r="Q363">
        <f>SUMIF($D$2:$D$642,D363,$E$2:$E$642)</f>
        <v>241970662</v>
      </c>
      <c r="R363">
        <f t="shared" si="8"/>
        <v>9.5827673768240276E-3</v>
      </c>
      <c r="S363">
        <f>O363*R364/R363</f>
        <v>2.1501148018479412</v>
      </c>
    </row>
    <row r="364" spans="1:19" hidden="1" x14ac:dyDescent="0.2">
      <c r="A364">
        <v>127</v>
      </c>
      <c r="B364">
        <v>15940</v>
      </c>
      <c r="C364" t="s">
        <v>133</v>
      </c>
      <c r="D364">
        <v>2017</v>
      </c>
      <c r="E364">
        <v>399927</v>
      </c>
      <c r="F364" s="1">
        <v>42125</v>
      </c>
      <c r="G364">
        <v>2015</v>
      </c>
      <c r="H364">
        <v>2016</v>
      </c>
      <c r="I364">
        <v>1</v>
      </c>
      <c r="J364">
        <v>22</v>
      </c>
      <c r="K364">
        <v>2.2999999999999998</v>
      </c>
      <c r="L364">
        <v>50630502</v>
      </c>
      <c r="M364">
        <v>253371069</v>
      </c>
      <c r="N364">
        <v>0.199827478999999</v>
      </c>
      <c r="O364">
        <v>2.2999999999999998</v>
      </c>
      <c r="P364">
        <f>SUMIFS($E$2:$E$642,$J$2:$J$642,J364,$D$2:$D$642,D364)</f>
        <v>53310365</v>
      </c>
      <c r="Q364">
        <f>SUMIF($D$2:$D$642,D364,$E$2:$E$642)</f>
        <v>256050932</v>
      </c>
      <c r="R364">
        <f t="shared" si="8"/>
        <v>7.5018619737456313E-3</v>
      </c>
      <c r="S364">
        <f>O364*R364/R364</f>
        <v>2.2999999999999998</v>
      </c>
    </row>
    <row r="365" spans="1:19" hidden="1" x14ac:dyDescent="0.2">
      <c r="A365">
        <v>471</v>
      </c>
      <c r="B365">
        <v>15980</v>
      </c>
      <c r="C365" t="s">
        <v>134</v>
      </c>
      <c r="D365">
        <v>2015</v>
      </c>
      <c r="E365">
        <v>701982</v>
      </c>
      <c r="F365" s="1">
        <v>41974</v>
      </c>
      <c r="G365">
        <v>2014</v>
      </c>
      <c r="H365">
        <v>2015</v>
      </c>
      <c r="I365">
        <v>1</v>
      </c>
      <c r="J365">
        <v>22</v>
      </c>
      <c r="K365">
        <v>2.2999999999999998</v>
      </c>
      <c r="L365">
        <v>22529422</v>
      </c>
      <c r="M365">
        <v>213074972</v>
      </c>
      <c r="N365">
        <v>0.10573471800000001</v>
      </c>
      <c r="O365">
        <v>4.3467577369999999</v>
      </c>
      <c r="P365">
        <f>SUMIFS($E$2:$E$642,$J$2:$J$642,J365,$D$2:$D$642,D365)</f>
        <v>23411598</v>
      </c>
      <c r="Q365">
        <f>SUMIF($D$2:$D$642,D365,$E$2:$E$642)</f>
        <v>213957148</v>
      </c>
      <c r="R365">
        <f t="shared" si="8"/>
        <v>2.9984369285684813E-2</v>
      </c>
      <c r="S365">
        <f>O365*R367/R365</f>
        <v>2.0101798729146361</v>
      </c>
    </row>
    <row r="366" spans="1:19" hidden="1" x14ac:dyDescent="0.2">
      <c r="A366">
        <v>17</v>
      </c>
      <c r="B366">
        <v>15980</v>
      </c>
      <c r="C366" t="s">
        <v>134</v>
      </c>
      <c r="D366">
        <v>2016</v>
      </c>
      <c r="E366">
        <v>722336</v>
      </c>
      <c r="F366" s="1">
        <v>41974</v>
      </c>
      <c r="G366">
        <v>2014</v>
      </c>
      <c r="H366">
        <v>2015</v>
      </c>
      <c r="I366">
        <v>1</v>
      </c>
      <c r="J366">
        <v>22</v>
      </c>
      <c r="K366">
        <v>2.2999999999999998</v>
      </c>
      <c r="L366">
        <v>40213220</v>
      </c>
      <c r="M366">
        <v>240308609</v>
      </c>
      <c r="N366">
        <v>0.16733990599999901</v>
      </c>
      <c r="O366">
        <v>2.7465248029999998</v>
      </c>
      <c r="P366">
        <f>SUMIFS($E$2:$E$642,$J$2:$J$642,J366,$D$2:$D$642,D366)</f>
        <v>41875273</v>
      </c>
      <c r="Q366">
        <f>SUMIF($D$2:$D$642,D366,$E$2:$E$642)</f>
        <v>241970662</v>
      </c>
      <c r="R366">
        <f t="shared" si="8"/>
        <v>1.7249702467611375E-2</v>
      </c>
      <c r="S366">
        <f>O366*R367/R366</f>
        <v>2.2078335027936431</v>
      </c>
    </row>
    <row r="367" spans="1:19" hidden="1" x14ac:dyDescent="0.2">
      <c r="A367">
        <v>128</v>
      </c>
      <c r="B367">
        <v>15980</v>
      </c>
      <c r="C367" t="s">
        <v>134</v>
      </c>
      <c r="D367">
        <v>2017</v>
      </c>
      <c r="E367">
        <v>739224</v>
      </c>
      <c r="F367" s="1">
        <v>41974</v>
      </c>
      <c r="G367">
        <v>2014</v>
      </c>
      <c r="H367">
        <v>2015</v>
      </c>
      <c r="I367">
        <v>1</v>
      </c>
      <c r="J367">
        <v>22</v>
      </c>
      <c r="K367">
        <v>2.2999999999999998</v>
      </c>
      <c r="L367">
        <v>50630502</v>
      </c>
      <c r="M367">
        <v>253371069</v>
      </c>
      <c r="N367">
        <v>0.199827478999999</v>
      </c>
      <c r="O367">
        <v>2.2999999999999998</v>
      </c>
      <c r="P367">
        <f>SUMIFS($E$2:$E$642,$J$2:$J$642,J367,$D$2:$D$642,D367)</f>
        <v>53310365</v>
      </c>
      <c r="Q367">
        <f>SUMIF($D$2:$D$642,D367,$E$2:$E$642)</f>
        <v>256050932</v>
      </c>
      <c r="R367">
        <f t="shared" si="8"/>
        <v>1.3866421661153511E-2</v>
      </c>
      <c r="S367">
        <f t="shared" ref="S367:S368" si="12">O367*R367/R367</f>
        <v>2.2999999999999998</v>
      </c>
    </row>
    <row r="368" spans="1:19" hidden="1" x14ac:dyDescent="0.2">
      <c r="A368">
        <v>129</v>
      </c>
      <c r="B368">
        <v>16180</v>
      </c>
      <c r="C368" t="s">
        <v>135</v>
      </c>
      <c r="D368">
        <v>2017</v>
      </c>
      <c r="E368">
        <v>54745</v>
      </c>
      <c r="F368" s="1">
        <v>42583</v>
      </c>
      <c r="G368">
        <v>2016</v>
      </c>
      <c r="H368">
        <v>2017</v>
      </c>
      <c r="I368">
        <v>1</v>
      </c>
      <c r="J368">
        <v>22</v>
      </c>
      <c r="K368">
        <v>2.2999999999999998</v>
      </c>
      <c r="L368">
        <v>50630502</v>
      </c>
      <c r="M368">
        <v>253371069</v>
      </c>
      <c r="N368">
        <v>0.199827478999999</v>
      </c>
      <c r="O368">
        <v>2.2999999999999998</v>
      </c>
      <c r="P368">
        <f>SUMIFS($E$2:$E$642,$J$2:$J$642,J368,$D$2:$D$642,D368)</f>
        <v>53310365</v>
      </c>
      <c r="Q368">
        <f>SUMIF($D$2:$D$642,D368,$E$2:$E$642)</f>
        <v>256050932</v>
      </c>
      <c r="R368">
        <f t="shared" si="8"/>
        <v>1.0269109956384654E-3</v>
      </c>
      <c r="S368">
        <f t="shared" si="12"/>
        <v>2.2999999999999998</v>
      </c>
    </row>
    <row r="369" spans="1:19" hidden="1" x14ac:dyDescent="0.2">
      <c r="A369">
        <v>18</v>
      </c>
      <c r="B369">
        <v>16300</v>
      </c>
      <c r="C369" t="s">
        <v>136</v>
      </c>
      <c r="D369">
        <v>2016</v>
      </c>
      <c r="E369">
        <v>267799</v>
      </c>
      <c r="F369" s="1">
        <v>42005</v>
      </c>
      <c r="G369">
        <v>2015</v>
      </c>
      <c r="H369">
        <v>2016</v>
      </c>
      <c r="I369">
        <v>1</v>
      </c>
      <c r="J369">
        <v>22</v>
      </c>
      <c r="K369">
        <v>2.2999999999999998</v>
      </c>
      <c r="L369">
        <v>40213220</v>
      </c>
      <c r="M369">
        <v>240308609</v>
      </c>
      <c r="N369">
        <v>0.16733990599999901</v>
      </c>
      <c r="O369">
        <v>2.7465248029999998</v>
      </c>
      <c r="P369">
        <f>SUMIFS($E$2:$E$642,$J$2:$J$642,J369,$D$2:$D$642,D369)</f>
        <v>41875273</v>
      </c>
      <c r="Q369">
        <f>SUMIF($D$2:$D$642,D369,$E$2:$E$642)</f>
        <v>241970662</v>
      </c>
      <c r="R369">
        <f t="shared" si="8"/>
        <v>6.3951583073858405E-3</v>
      </c>
      <c r="S369">
        <f>O369*R370/R369</f>
        <v>2.1774859844085999</v>
      </c>
    </row>
    <row r="370" spans="1:19" hidden="1" x14ac:dyDescent="0.2">
      <c r="A370">
        <v>130</v>
      </c>
      <c r="B370">
        <v>16300</v>
      </c>
      <c r="C370" t="s">
        <v>136</v>
      </c>
      <c r="D370">
        <v>2017</v>
      </c>
      <c r="E370">
        <v>270293</v>
      </c>
      <c r="F370" s="1">
        <v>42005</v>
      </c>
      <c r="G370">
        <v>2015</v>
      </c>
      <c r="H370">
        <v>2016</v>
      </c>
      <c r="I370">
        <v>1</v>
      </c>
      <c r="J370">
        <v>22</v>
      </c>
      <c r="K370">
        <v>2.2999999999999998</v>
      </c>
      <c r="L370">
        <v>50630502</v>
      </c>
      <c r="M370">
        <v>253371069</v>
      </c>
      <c r="N370">
        <v>0.199827478999999</v>
      </c>
      <c r="O370">
        <v>2.2999999999999998</v>
      </c>
      <c r="P370">
        <f>SUMIFS($E$2:$E$642,$J$2:$J$642,J370,$D$2:$D$642,D370)</f>
        <v>53310365</v>
      </c>
      <c r="Q370">
        <f>SUMIF($D$2:$D$642,D370,$E$2:$E$642)</f>
        <v>256050932</v>
      </c>
      <c r="R370">
        <f t="shared" si="8"/>
        <v>5.0701772535228376E-3</v>
      </c>
      <c r="S370">
        <f t="shared" ref="S370:S371" si="13">O370*R370/R370</f>
        <v>2.2999999999999998</v>
      </c>
    </row>
    <row r="371" spans="1:19" hidden="1" x14ac:dyDescent="0.2">
      <c r="A371">
        <v>131</v>
      </c>
      <c r="B371">
        <v>16620</v>
      </c>
      <c r="C371" t="s">
        <v>137</v>
      </c>
      <c r="D371">
        <v>2017</v>
      </c>
      <c r="E371">
        <v>215089</v>
      </c>
      <c r="F371" s="1">
        <v>42552</v>
      </c>
      <c r="G371">
        <v>2016</v>
      </c>
      <c r="H371">
        <v>2017</v>
      </c>
      <c r="I371">
        <v>1</v>
      </c>
      <c r="J371">
        <v>22</v>
      </c>
      <c r="K371">
        <v>2.2999999999999998</v>
      </c>
      <c r="L371">
        <v>50630502</v>
      </c>
      <c r="M371">
        <v>253371069</v>
      </c>
      <c r="N371">
        <v>0.199827478999999</v>
      </c>
      <c r="O371">
        <v>2.2999999999999998</v>
      </c>
      <c r="P371">
        <f>SUMIFS($E$2:$E$642,$J$2:$J$642,J371,$D$2:$D$642,D371)</f>
        <v>53310365</v>
      </c>
      <c r="Q371">
        <f>SUMIF($D$2:$D$642,D371,$E$2:$E$642)</f>
        <v>256050932</v>
      </c>
      <c r="R371">
        <f t="shared" si="8"/>
        <v>4.0346562999521761E-3</v>
      </c>
      <c r="S371">
        <f t="shared" si="13"/>
        <v>2.2999999999999998</v>
      </c>
    </row>
    <row r="372" spans="1:19" hidden="1" x14ac:dyDescent="0.2">
      <c r="A372">
        <v>472</v>
      </c>
      <c r="B372">
        <v>16700</v>
      </c>
      <c r="C372" t="s">
        <v>138</v>
      </c>
      <c r="D372">
        <v>2015</v>
      </c>
      <c r="E372">
        <v>744526</v>
      </c>
      <c r="F372" s="1">
        <v>41821</v>
      </c>
      <c r="G372">
        <v>2014</v>
      </c>
      <c r="H372">
        <v>2015</v>
      </c>
      <c r="I372">
        <v>1</v>
      </c>
      <c r="J372">
        <v>22</v>
      </c>
      <c r="K372">
        <v>2.2999999999999998</v>
      </c>
      <c r="L372">
        <v>22529422</v>
      </c>
      <c r="M372">
        <v>213074972</v>
      </c>
      <c r="N372">
        <v>0.10573471800000001</v>
      </c>
      <c r="O372">
        <v>4.3467577369999999</v>
      </c>
      <c r="P372">
        <f>SUMIFS($E$2:$E$642,$J$2:$J$642,J372,$D$2:$D$642,D372)</f>
        <v>23411598</v>
      </c>
      <c r="Q372">
        <f>SUMIF($D$2:$D$642,D372,$E$2:$E$642)</f>
        <v>213957148</v>
      </c>
      <c r="R372">
        <f t="shared" si="8"/>
        <v>3.1801588255530443E-2</v>
      </c>
      <c r="S372">
        <f>O372*R374/R372</f>
        <v>1.9891709046578145</v>
      </c>
    </row>
    <row r="373" spans="1:19" hidden="1" x14ac:dyDescent="0.2">
      <c r="A373">
        <v>19</v>
      </c>
      <c r="B373">
        <v>16700</v>
      </c>
      <c r="C373" t="s">
        <v>138</v>
      </c>
      <c r="D373">
        <v>2016</v>
      </c>
      <c r="E373">
        <v>761155</v>
      </c>
      <c r="F373" s="1">
        <v>41821</v>
      </c>
      <c r="G373">
        <v>2014</v>
      </c>
      <c r="H373">
        <v>2015</v>
      </c>
      <c r="I373">
        <v>1</v>
      </c>
      <c r="J373">
        <v>22</v>
      </c>
      <c r="K373">
        <v>2.2999999999999998</v>
      </c>
      <c r="L373">
        <v>40213220</v>
      </c>
      <c r="M373">
        <v>240308609</v>
      </c>
      <c r="N373">
        <v>0.16733990599999901</v>
      </c>
      <c r="O373">
        <v>2.7465248029999998</v>
      </c>
      <c r="P373">
        <f>SUMIFS($E$2:$E$642,$J$2:$J$642,J373,$D$2:$D$642,D373)</f>
        <v>41875273</v>
      </c>
      <c r="Q373">
        <f>SUMIF($D$2:$D$642,D373,$E$2:$E$642)</f>
        <v>241970662</v>
      </c>
      <c r="R373">
        <f t="shared" si="8"/>
        <v>1.8176717319550371E-2</v>
      </c>
      <c r="S373">
        <f>O373*R374/R373</f>
        <v>2.1989914709587177</v>
      </c>
    </row>
    <row r="374" spans="1:19" hidden="1" x14ac:dyDescent="0.2">
      <c r="A374">
        <v>132</v>
      </c>
      <c r="B374">
        <v>16700</v>
      </c>
      <c r="C374" t="s">
        <v>138</v>
      </c>
      <c r="D374">
        <v>2017</v>
      </c>
      <c r="E374">
        <v>775831</v>
      </c>
      <c r="F374" s="1">
        <v>41821</v>
      </c>
      <c r="G374">
        <v>2014</v>
      </c>
      <c r="H374">
        <v>2015</v>
      </c>
      <c r="I374">
        <v>1</v>
      </c>
      <c r="J374">
        <v>22</v>
      </c>
      <c r="K374">
        <v>2.2999999999999998</v>
      </c>
      <c r="L374">
        <v>50630502</v>
      </c>
      <c r="M374">
        <v>253371069</v>
      </c>
      <c r="N374">
        <v>0.199827478999999</v>
      </c>
      <c r="O374">
        <v>2.2999999999999998</v>
      </c>
      <c r="P374">
        <f>SUMIFS($E$2:$E$642,$J$2:$J$642,J374,$D$2:$D$642,D374)</f>
        <v>53310365</v>
      </c>
      <c r="Q374">
        <f>SUMIF($D$2:$D$642,D374,$E$2:$E$642)</f>
        <v>256050932</v>
      </c>
      <c r="R374">
        <f t="shared" si="8"/>
        <v>1.4553098632883118E-2</v>
      </c>
      <c r="S374">
        <f>O374*R374/R374</f>
        <v>2.2999999999999998</v>
      </c>
    </row>
    <row r="375" spans="1:19" hidden="1" x14ac:dyDescent="0.2">
      <c r="A375">
        <v>473</v>
      </c>
      <c r="B375">
        <v>16820</v>
      </c>
      <c r="C375" t="s">
        <v>139</v>
      </c>
      <c r="D375">
        <v>2015</v>
      </c>
      <c r="E375">
        <v>230602</v>
      </c>
      <c r="F375" s="1">
        <v>41883</v>
      </c>
      <c r="G375">
        <v>2014</v>
      </c>
      <c r="H375">
        <v>2015</v>
      </c>
      <c r="I375">
        <v>1</v>
      </c>
      <c r="J375">
        <v>22</v>
      </c>
      <c r="K375">
        <v>2.2999999999999998</v>
      </c>
      <c r="L375">
        <v>22529422</v>
      </c>
      <c r="M375">
        <v>213074972</v>
      </c>
      <c r="N375">
        <v>0.10573471800000001</v>
      </c>
      <c r="O375">
        <v>4.3467577369999999</v>
      </c>
      <c r="P375">
        <f>SUMIFS($E$2:$E$642,$J$2:$J$642,J375,$D$2:$D$642,D375)</f>
        <v>23411598</v>
      </c>
      <c r="Q375">
        <f>SUMIF($D$2:$D$642,D375,$E$2:$E$642)</f>
        <v>213957148</v>
      </c>
      <c r="R375">
        <f t="shared" si="8"/>
        <v>9.8499043081125854E-3</v>
      </c>
      <c r="S375">
        <f>O375*R377/R375</f>
        <v>1.9219864267392346</v>
      </c>
    </row>
    <row r="376" spans="1:19" hidden="1" x14ac:dyDescent="0.2">
      <c r="A376">
        <v>20</v>
      </c>
      <c r="B376">
        <v>16820</v>
      </c>
      <c r="C376" t="s">
        <v>139</v>
      </c>
      <c r="D376">
        <v>2016</v>
      </c>
      <c r="E376">
        <v>229467</v>
      </c>
      <c r="F376" s="1">
        <v>41883</v>
      </c>
      <c r="G376">
        <v>2014</v>
      </c>
      <c r="H376">
        <v>2015</v>
      </c>
      <c r="I376">
        <v>1</v>
      </c>
      <c r="J376">
        <v>22</v>
      </c>
      <c r="K376">
        <v>2.2999999999999998</v>
      </c>
      <c r="L376">
        <v>40213220</v>
      </c>
      <c r="M376">
        <v>240308609</v>
      </c>
      <c r="N376">
        <v>0.16733990599999901</v>
      </c>
      <c r="O376">
        <v>2.7465248029999998</v>
      </c>
      <c r="P376">
        <f>SUMIFS($E$2:$E$642,$J$2:$J$642,J376,$D$2:$D$642,D376)</f>
        <v>41875273</v>
      </c>
      <c r="Q376">
        <f>SUMIF($D$2:$D$642,D376,$E$2:$E$642)</f>
        <v>241970662</v>
      </c>
      <c r="R376">
        <f t="shared" si="8"/>
        <v>5.4797732303739251E-3</v>
      </c>
      <c r="S376">
        <f>O376*R377/R376</f>
        <v>2.1829200545372394</v>
      </c>
    </row>
    <row r="377" spans="1:19" hidden="1" x14ac:dyDescent="0.2">
      <c r="A377">
        <v>133</v>
      </c>
      <c r="B377">
        <v>16820</v>
      </c>
      <c r="C377" t="s">
        <v>139</v>
      </c>
      <c r="D377">
        <v>2017</v>
      </c>
      <c r="E377">
        <v>232182</v>
      </c>
      <c r="F377" s="1">
        <v>41883</v>
      </c>
      <c r="G377">
        <v>2014</v>
      </c>
      <c r="H377">
        <v>2015</v>
      </c>
      <c r="I377">
        <v>1</v>
      </c>
      <c r="J377">
        <v>22</v>
      </c>
      <c r="K377">
        <v>2.2999999999999998</v>
      </c>
      <c r="L377">
        <v>50630502</v>
      </c>
      <c r="M377">
        <v>253371069</v>
      </c>
      <c r="N377">
        <v>0.199827478999999</v>
      </c>
      <c r="O377">
        <v>2.2999999999999998</v>
      </c>
      <c r="P377">
        <f>SUMIFS($E$2:$E$642,$J$2:$J$642,J377,$D$2:$D$642,D377)</f>
        <v>53310365</v>
      </c>
      <c r="Q377">
        <f>SUMIF($D$2:$D$642,D377,$E$2:$E$642)</f>
        <v>256050932</v>
      </c>
      <c r="R377">
        <f t="shared" si="8"/>
        <v>4.3552881320546204E-3</v>
      </c>
      <c r="S377">
        <f>O377*R377/R377</f>
        <v>2.2999999999999998</v>
      </c>
    </row>
    <row r="378" spans="1:19" hidden="1" x14ac:dyDescent="0.2">
      <c r="A378">
        <v>474</v>
      </c>
      <c r="B378">
        <v>16860</v>
      </c>
      <c r="C378" t="s">
        <v>140</v>
      </c>
      <c r="D378">
        <v>2015</v>
      </c>
      <c r="E378">
        <v>546351</v>
      </c>
      <c r="F378" s="1">
        <v>41944</v>
      </c>
      <c r="G378">
        <v>2014</v>
      </c>
      <c r="H378">
        <v>2015</v>
      </c>
      <c r="I378">
        <v>1</v>
      </c>
      <c r="J378">
        <v>22</v>
      </c>
      <c r="K378">
        <v>2.2999999999999998</v>
      </c>
      <c r="L378">
        <v>22529422</v>
      </c>
      <c r="M378">
        <v>213074972</v>
      </c>
      <c r="N378">
        <v>0.10573471800000001</v>
      </c>
      <c r="O378">
        <v>4.3467577369999999</v>
      </c>
      <c r="P378">
        <f>SUMIFS($E$2:$E$642,$J$2:$J$642,J378,$D$2:$D$642,D378)</f>
        <v>23411598</v>
      </c>
      <c r="Q378">
        <f>SUMIF($D$2:$D$642,D378,$E$2:$E$642)</f>
        <v>213957148</v>
      </c>
      <c r="R378">
        <f t="shared" si="8"/>
        <v>2.3336766674363706E-2</v>
      </c>
      <c r="S378">
        <f>O378*R380/R378</f>
        <v>1.9386929743025869</v>
      </c>
    </row>
    <row r="379" spans="1:19" hidden="1" x14ac:dyDescent="0.2">
      <c r="A379">
        <v>21</v>
      </c>
      <c r="B379">
        <v>16860</v>
      </c>
      <c r="C379" t="s">
        <v>140</v>
      </c>
      <c r="D379">
        <v>2016</v>
      </c>
      <c r="E379">
        <v>551200</v>
      </c>
      <c r="F379" s="1">
        <v>41944</v>
      </c>
      <c r="G379">
        <v>2014</v>
      </c>
      <c r="H379">
        <v>2015</v>
      </c>
      <c r="I379">
        <v>1</v>
      </c>
      <c r="J379">
        <v>22</v>
      </c>
      <c r="K379">
        <v>2.2999999999999998</v>
      </c>
      <c r="L379">
        <v>40213220</v>
      </c>
      <c r="M379">
        <v>240308609</v>
      </c>
      <c r="N379">
        <v>0.16733990599999901</v>
      </c>
      <c r="O379">
        <v>2.7465248029999998</v>
      </c>
      <c r="P379">
        <f>SUMIFS($E$2:$E$642,$J$2:$J$642,J379,$D$2:$D$642,D379)</f>
        <v>41875273</v>
      </c>
      <c r="Q379">
        <f>SUMIF($D$2:$D$642,D379,$E$2:$E$642)</f>
        <v>241970662</v>
      </c>
      <c r="R379">
        <f t="shared" si="8"/>
        <v>1.3162899260382135E-2</v>
      </c>
      <c r="S379">
        <f>O379*R380/R379</f>
        <v>2.1717821160751871</v>
      </c>
    </row>
    <row r="380" spans="1:19" hidden="1" x14ac:dyDescent="0.2">
      <c r="A380">
        <v>134</v>
      </c>
      <c r="B380">
        <v>16860</v>
      </c>
      <c r="C380" t="s">
        <v>140</v>
      </c>
      <c r="D380">
        <v>2017</v>
      </c>
      <c r="E380">
        <v>554876</v>
      </c>
      <c r="F380" s="1">
        <v>41944</v>
      </c>
      <c r="G380">
        <v>2014</v>
      </c>
      <c r="H380">
        <v>2015</v>
      </c>
      <c r="I380">
        <v>1</v>
      </c>
      <c r="J380">
        <v>22</v>
      </c>
      <c r="K380">
        <v>2.2999999999999998</v>
      </c>
      <c r="L380">
        <v>50630502</v>
      </c>
      <c r="M380">
        <v>253371069</v>
      </c>
      <c r="N380">
        <v>0.199827478999999</v>
      </c>
      <c r="O380">
        <v>2.2999999999999998</v>
      </c>
      <c r="P380">
        <f>SUMIFS($E$2:$E$642,$J$2:$J$642,J380,$D$2:$D$642,D380)</f>
        <v>53310365</v>
      </c>
      <c r="Q380">
        <f>SUMIF($D$2:$D$642,D380,$E$2:$E$642)</f>
        <v>256050932</v>
      </c>
      <c r="R380">
        <f t="shared" si="8"/>
        <v>1.0408407445719045E-2</v>
      </c>
      <c r="S380">
        <f>O380*R380/R380</f>
        <v>2.2999999999999998</v>
      </c>
    </row>
    <row r="381" spans="1:19" hidden="1" x14ac:dyDescent="0.2">
      <c r="A381">
        <v>22</v>
      </c>
      <c r="B381">
        <v>17020</v>
      </c>
      <c r="C381" t="s">
        <v>141</v>
      </c>
      <c r="D381">
        <v>2016</v>
      </c>
      <c r="E381">
        <v>226864</v>
      </c>
      <c r="F381" s="1">
        <v>42278</v>
      </c>
      <c r="G381">
        <v>2015</v>
      </c>
      <c r="H381">
        <v>2016</v>
      </c>
      <c r="I381">
        <v>1</v>
      </c>
      <c r="J381">
        <v>22</v>
      </c>
      <c r="K381">
        <v>2.2999999999999998</v>
      </c>
      <c r="L381">
        <v>40213220</v>
      </c>
      <c r="M381">
        <v>240308609</v>
      </c>
      <c r="N381">
        <v>0.16733990599999901</v>
      </c>
      <c r="O381">
        <v>2.7465248029999998</v>
      </c>
      <c r="P381">
        <f>SUMIFS($E$2:$E$642,$J$2:$J$642,J381,$D$2:$D$642,D381)</f>
        <v>41875273</v>
      </c>
      <c r="Q381">
        <f>SUMIF($D$2:$D$642,D381,$E$2:$E$642)</f>
        <v>241970662</v>
      </c>
      <c r="R381">
        <f t="shared" si="8"/>
        <v>5.4176124415953059E-3</v>
      </c>
      <c r="S381">
        <f>O381*R382/R381</f>
        <v>2.1805026866570052</v>
      </c>
    </row>
    <row r="382" spans="1:19" hidden="1" x14ac:dyDescent="0.2">
      <c r="A382">
        <v>135</v>
      </c>
      <c r="B382">
        <v>17020</v>
      </c>
      <c r="C382" t="s">
        <v>141</v>
      </c>
      <c r="D382">
        <v>2017</v>
      </c>
      <c r="E382">
        <v>229294</v>
      </c>
      <c r="F382" s="1">
        <v>42278</v>
      </c>
      <c r="G382">
        <v>2015</v>
      </c>
      <c r="H382">
        <v>2016</v>
      </c>
      <c r="I382">
        <v>1</v>
      </c>
      <c r="J382">
        <v>22</v>
      </c>
      <c r="K382">
        <v>2.2999999999999998</v>
      </c>
      <c r="L382">
        <v>50630502</v>
      </c>
      <c r="M382">
        <v>253371069</v>
      </c>
      <c r="N382">
        <v>0.199827478999999</v>
      </c>
      <c r="O382">
        <v>2.2999999999999998</v>
      </c>
      <c r="P382">
        <f>SUMIFS($E$2:$E$642,$J$2:$J$642,J382,$D$2:$D$642,D382)</f>
        <v>53310365</v>
      </c>
      <c r="Q382">
        <f>SUMIF($D$2:$D$642,D382,$E$2:$E$642)</f>
        <v>256050932</v>
      </c>
      <c r="R382">
        <f t="shared" si="8"/>
        <v>4.3011148019714363E-3</v>
      </c>
      <c r="S382">
        <f t="shared" ref="S382:S384" si="14">O382*R382/R382</f>
        <v>2.2999999999999998</v>
      </c>
    </row>
    <row r="383" spans="1:19" hidden="1" x14ac:dyDescent="0.2">
      <c r="A383">
        <v>136</v>
      </c>
      <c r="B383">
        <v>17300</v>
      </c>
      <c r="C383" t="s">
        <v>142</v>
      </c>
      <c r="D383">
        <v>2017</v>
      </c>
      <c r="E383">
        <v>285602</v>
      </c>
      <c r="F383" s="1">
        <v>42430</v>
      </c>
      <c r="G383">
        <v>2016</v>
      </c>
      <c r="H383">
        <v>2017</v>
      </c>
      <c r="I383">
        <v>1</v>
      </c>
      <c r="J383">
        <v>22</v>
      </c>
      <c r="K383">
        <v>2.2999999999999998</v>
      </c>
      <c r="L383">
        <v>50630502</v>
      </c>
      <c r="M383">
        <v>253371069</v>
      </c>
      <c r="N383">
        <v>0.199827478999999</v>
      </c>
      <c r="O383">
        <v>2.2999999999999998</v>
      </c>
      <c r="P383">
        <f>SUMIFS($E$2:$E$642,$J$2:$J$642,J383,$D$2:$D$642,D383)</f>
        <v>53310365</v>
      </c>
      <c r="Q383">
        <f>SUMIF($D$2:$D$642,D383,$E$2:$E$642)</f>
        <v>256050932</v>
      </c>
      <c r="R383">
        <f t="shared" si="8"/>
        <v>5.3573446739672483E-3</v>
      </c>
      <c r="S383">
        <f t="shared" si="14"/>
        <v>2.2999999999999998</v>
      </c>
    </row>
    <row r="384" spans="1:19" hidden="1" x14ac:dyDescent="0.2">
      <c r="A384">
        <v>137</v>
      </c>
      <c r="B384">
        <v>17660</v>
      </c>
      <c r="C384" t="s">
        <v>143</v>
      </c>
      <c r="D384">
        <v>2017</v>
      </c>
      <c r="E384">
        <v>157637</v>
      </c>
      <c r="F384" s="1">
        <v>42430</v>
      </c>
      <c r="G384">
        <v>2016</v>
      </c>
      <c r="H384">
        <v>2017</v>
      </c>
      <c r="I384">
        <v>1</v>
      </c>
      <c r="J384">
        <v>22</v>
      </c>
      <c r="K384">
        <v>2.2999999999999998</v>
      </c>
      <c r="L384">
        <v>50630502</v>
      </c>
      <c r="M384">
        <v>253371069</v>
      </c>
      <c r="N384">
        <v>0.199827478999999</v>
      </c>
      <c r="O384">
        <v>2.2999999999999998</v>
      </c>
      <c r="P384">
        <f>SUMIFS($E$2:$E$642,$J$2:$J$642,J384,$D$2:$D$642,D384)</f>
        <v>53310365</v>
      </c>
      <c r="Q384">
        <f>SUMIF($D$2:$D$642,D384,$E$2:$E$642)</f>
        <v>256050932</v>
      </c>
      <c r="R384">
        <f t="shared" si="8"/>
        <v>2.9569671863998682E-3</v>
      </c>
      <c r="S384">
        <f t="shared" si="14"/>
        <v>2.2999999999999998</v>
      </c>
    </row>
    <row r="385" spans="1:19" hidden="1" x14ac:dyDescent="0.2">
      <c r="A385">
        <v>475</v>
      </c>
      <c r="B385">
        <v>17780</v>
      </c>
      <c r="C385" t="s">
        <v>144</v>
      </c>
      <c r="D385">
        <v>2015</v>
      </c>
      <c r="E385">
        <v>250145</v>
      </c>
      <c r="F385" s="1">
        <v>41913</v>
      </c>
      <c r="G385">
        <v>2014</v>
      </c>
      <c r="H385">
        <v>2015</v>
      </c>
      <c r="I385">
        <v>1</v>
      </c>
      <c r="J385">
        <v>22</v>
      </c>
      <c r="K385">
        <v>2.2999999999999998</v>
      </c>
      <c r="L385">
        <v>22529422</v>
      </c>
      <c r="M385">
        <v>213074972</v>
      </c>
      <c r="N385">
        <v>0.10573471800000001</v>
      </c>
      <c r="O385">
        <v>4.3467577369999999</v>
      </c>
      <c r="P385">
        <f>SUMIFS($E$2:$E$642,$J$2:$J$642,J385,$D$2:$D$642,D385)</f>
        <v>23411598</v>
      </c>
      <c r="Q385">
        <f>SUMIF($D$2:$D$642,D385,$E$2:$E$642)</f>
        <v>213957148</v>
      </c>
      <c r="R385">
        <f t="shared" si="8"/>
        <v>1.068466150836863E-2</v>
      </c>
      <c r="S385">
        <f>O385*R387/R385</f>
        <v>1.9754132316943445</v>
      </c>
    </row>
    <row r="386" spans="1:19" hidden="1" x14ac:dyDescent="0.2">
      <c r="A386">
        <v>23</v>
      </c>
      <c r="B386">
        <v>17780</v>
      </c>
      <c r="C386" t="s">
        <v>144</v>
      </c>
      <c r="D386">
        <v>2016</v>
      </c>
      <c r="E386">
        <v>254716</v>
      </c>
      <c r="F386" s="1">
        <v>41913</v>
      </c>
      <c r="G386">
        <v>2014</v>
      </c>
      <c r="H386">
        <v>2015</v>
      </c>
      <c r="I386">
        <v>1</v>
      </c>
      <c r="J386">
        <v>22</v>
      </c>
      <c r="K386">
        <v>2.2999999999999998</v>
      </c>
      <c r="L386">
        <v>40213220</v>
      </c>
      <c r="M386">
        <v>240308609</v>
      </c>
      <c r="N386">
        <v>0.16733990599999901</v>
      </c>
      <c r="O386">
        <v>2.7465248029999998</v>
      </c>
      <c r="P386">
        <f>SUMIFS($E$2:$E$642,$J$2:$J$642,J386,$D$2:$D$642,D386)</f>
        <v>41875273</v>
      </c>
      <c r="Q386">
        <f>SUMIF($D$2:$D$642,D386,$E$2:$E$642)</f>
        <v>241970662</v>
      </c>
      <c r="R386">
        <f t="shared" si="8"/>
        <v>6.0827304934823944E-3</v>
      </c>
      <c r="S386">
        <f>O386*R387/R386</f>
        <v>2.1924931314156813</v>
      </c>
    </row>
    <row r="387" spans="1:19" hidden="1" x14ac:dyDescent="0.2">
      <c r="A387">
        <v>138</v>
      </c>
      <c r="B387">
        <v>17780</v>
      </c>
      <c r="C387" t="s">
        <v>144</v>
      </c>
      <c r="D387">
        <v>2017</v>
      </c>
      <c r="E387">
        <v>258860</v>
      </c>
      <c r="F387" s="1">
        <v>41913</v>
      </c>
      <c r="G387">
        <v>2014</v>
      </c>
      <c r="H387">
        <v>2015</v>
      </c>
      <c r="I387">
        <v>1</v>
      </c>
      <c r="J387">
        <v>22</v>
      </c>
      <c r="K387">
        <v>2.2999999999999998</v>
      </c>
      <c r="L387">
        <v>50630502</v>
      </c>
      <c r="M387">
        <v>253371069</v>
      </c>
      <c r="N387">
        <v>0.199827478999999</v>
      </c>
      <c r="O387">
        <v>2.2999999999999998</v>
      </c>
      <c r="P387">
        <f>SUMIFS($E$2:$E$642,$J$2:$J$642,J387,$D$2:$D$642,D387)</f>
        <v>53310365</v>
      </c>
      <c r="Q387">
        <f>SUMIF($D$2:$D$642,D387,$E$2:$E$642)</f>
        <v>256050932</v>
      </c>
      <c r="R387">
        <f t="shared" ref="R387:R450" si="15">E387/P387</f>
        <v>4.8557161445058573E-3</v>
      </c>
      <c r="S387">
        <f>O387*R387/R387</f>
        <v>2.2999999999999998</v>
      </c>
    </row>
    <row r="388" spans="1:19" hidden="1" x14ac:dyDescent="0.2">
      <c r="A388">
        <v>476</v>
      </c>
      <c r="B388">
        <v>17820</v>
      </c>
      <c r="C388" t="s">
        <v>145</v>
      </c>
      <c r="D388">
        <v>2015</v>
      </c>
      <c r="E388">
        <v>697856</v>
      </c>
      <c r="F388" s="1">
        <v>41760</v>
      </c>
      <c r="G388">
        <v>2014</v>
      </c>
      <c r="H388">
        <v>2015</v>
      </c>
      <c r="I388">
        <v>1</v>
      </c>
      <c r="J388">
        <v>22</v>
      </c>
      <c r="K388">
        <v>2.2999999999999998</v>
      </c>
      <c r="L388">
        <v>22529422</v>
      </c>
      <c r="M388">
        <v>213074972</v>
      </c>
      <c r="N388">
        <v>0.10573471800000001</v>
      </c>
      <c r="O388">
        <v>4.3467577369999999</v>
      </c>
      <c r="P388">
        <f>SUMIFS($E$2:$E$642,$J$2:$J$642,J388,$D$2:$D$642,D388)</f>
        <v>23411598</v>
      </c>
      <c r="Q388">
        <f>SUMIF($D$2:$D$642,D388,$E$2:$E$642)</f>
        <v>213957148</v>
      </c>
      <c r="R388">
        <f t="shared" si="15"/>
        <v>2.9808131849863473E-2</v>
      </c>
      <c r="S388">
        <f>O388*R390/R388</f>
        <v>1.980087577053306</v>
      </c>
    </row>
    <row r="389" spans="1:19" hidden="1" x14ac:dyDescent="0.2">
      <c r="A389">
        <v>24</v>
      </c>
      <c r="B389">
        <v>17820</v>
      </c>
      <c r="C389" t="s">
        <v>145</v>
      </c>
      <c r="D389">
        <v>2016</v>
      </c>
      <c r="E389">
        <v>712327</v>
      </c>
      <c r="F389" s="1">
        <v>41760</v>
      </c>
      <c r="G389">
        <v>2014</v>
      </c>
      <c r="H389">
        <v>2015</v>
      </c>
      <c r="I389">
        <v>1</v>
      </c>
      <c r="J389">
        <v>22</v>
      </c>
      <c r="K389">
        <v>2.2999999999999998</v>
      </c>
      <c r="L389">
        <v>40213220</v>
      </c>
      <c r="M389">
        <v>240308609</v>
      </c>
      <c r="N389">
        <v>0.16733990599999901</v>
      </c>
      <c r="O389">
        <v>2.7465248029999998</v>
      </c>
      <c r="P389">
        <f>SUMIFS($E$2:$E$642,$J$2:$J$642,J389,$D$2:$D$642,D389)</f>
        <v>41875273</v>
      </c>
      <c r="Q389">
        <f>SUMIF($D$2:$D$642,D389,$E$2:$E$642)</f>
        <v>241970662</v>
      </c>
      <c r="R389">
        <f t="shared" si="15"/>
        <v>1.7010683130352366E-2</v>
      </c>
      <c r="S389">
        <f>O389*R390/R389</f>
        <v>2.1923782878124327</v>
      </c>
    </row>
    <row r="390" spans="1:19" hidden="1" x14ac:dyDescent="0.2">
      <c r="A390">
        <v>139</v>
      </c>
      <c r="B390">
        <v>17820</v>
      </c>
      <c r="C390" t="s">
        <v>145</v>
      </c>
      <c r="D390">
        <v>2017</v>
      </c>
      <c r="E390">
        <v>723878</v>
      </c>
      <c r="F390" s="1">
        <v>41760</v>
      </c>
      <c r="G390">
        <v>2014</v>
      </c>
      <c r="H390">
        <v>2015</v>
      </c>
      <c r="I390">
        <v>1</v>
      </c>
      <c r="J390">
        <v>22</v>
      </c>
      <c r="K390">
        <v>2.2999999999999998</v>
      </c>
      <c r="L390">
        <v>50630502</v>
      </c>
      <c r="M390">
        <v>253371069</v>
      </c>
      <c r="N390">
        <v>0.199827478999999</v>
      </c>
      <c r="O390">
        <v>2.2999999999999998</v>
      </c>
      <c r="P390">
        <f>SUMIFS($E$2:$E$642,$J$2:$J$642,J390,$D$2:$D$642,D390)</f>
        <v>53310365</v>
      </c>
      <c r="Q390">
        <f>SUMIF($D$2:$D$642,D390,$E$2:$E$642)</f>
        <v>256050932</v>
      </c>
      <c r="R390">
        <f t="shared" si="15"/>
        <v>1.3578560191812606E-2</v>
      </c>
      <c r="S390">
        <f>O390*R390/R390</f>
        <v>2.2999999999999998</v>
      </c>
    </row>
    <row r="391" spans="1:19" hidden="1" x14ac:dyDescent="0.2">
      <c r="A391">
        <v>25</v>
      </c>
      <c r="B391">
        <v>17860</v>
      </c>
      <c r="C391" t="s">
        <v>146</v>
      </c>
      <c r="D391">
        <v>2016</v>
      </c>
      <c r="E391">
        <v>176594</v>
      </c>
      <c r="F391" s="1">
        <v>42064</v>
      </c>
      <c r="G391">
        <v>2015</v>
      </c>
      <c r="H391">
        <v>2016</v>
      </c>
      <c r="I391">
        <v>1</v>
      </c>
      <c r="J391">
        <v>22</v>
      </c>
      <c r="K391">
        <v>2.2999999999999998</v>
      </c>
      <c r="L391">
        <v>40213220</v>
      </c>
      <c r="M391">
        <v>240308609</v>
      </c>
      <c r="N391">
        <v>0.16733990599999901</v>
      </c>
      <c r="O391">
        <v>2.7465248029999998</v>
      </c>
      <c r="P391">
        <f>SUMIFS($E$2:$E$642,$J$2:$J$642,J391,$D$2:$D$642,D391)</f>
        <v>41875273</v>
      </c>
      <c r="Q391">
        <f>SUMIF($D$2:$D$642,D391,$E$2:$E$642)</f>
        <v>241970662</v>
      </c>
      <c r="R391">
        <f t="shared" si="15"/>
        <v>4.2171426560013115E-3</v>
      </c>
      <c r="S391">
        <f>O391*R392/R391</f>
        <v>2.1778816591779262</v>
      </c>
    </row>
    <row r="392" spans="1:19" hidden="1" x14ac:dyDescent="0.2">
      <c r="A392">
        <v>140</v>
      </c>
      <c r="B392">
        <v>17860</v>
      </c>
      <c r="C392" t="s">
        <v>146</v>
      </c>
      <c r="D392">
        <v>2017</v>
      </c>
      <c r="E392">
        <v>178271</v>
      </c>
      <c r="F392" s="1">
        <v>42064</v>
      </c>
      <c r="G392">
        <v>2015</v>
      </c>
      <c r="H392">
        <v>2016</v>
      </c>
      <c r="I392">
        <v>1</v>
      </c>
      <c r="J392">
        <v>22</v>
      </c>
      <c r="K392">
        <v>2.2999999999999998</v>
      </c>
      <c r="L392">
        <v>50630502</v>
      </c>
      <c r="M392">
        <v>253371069</v>
      </c>
      <c r="N392">
        <v>0.199827478999999</v>
      </c>
      <c r="O392">
        <v>2.2999999999999998</v>
      </c>
      <c r="P392">
        <f>SUMIFS($E$2:$E$642,$J$2:$J$642,J392,$D$2:$D$642,D392)</f>
        <v>53310365</v>
      </c>
      <c r="Q392">
        <f>SUMIF($D$2:$D$642,D392,$E$2:$E$642)</f>
        <v>256050932</v>
      </c>
      <c r="R392">
        <f t="shared" si="15"/>
        <v>3.3440213737047195E-3</v>
      </c>
      <c r="S392">
        <f>O392*R392/R392</f>
        <v>2.2999999999999998</v>
      </c>
    </row>
    <row r="393" spans="1:19" hidden="1" x14ac:dyDescent="0.2">
      <c r="A393">
        <v>477</v>
      </c>
      <c r="B393">
        <v>17900</v>
      </c>
      <c r="C393" t="s">
        <v>147</v>
      </c>
      <c r="D393">
        <v>2015</v>
      </c>
      <c r="E393">
        <v>810574</v>
      </c>
      <c r="F393" s="1">
        <v>41821</v>
      </c>
      <c r="G393">
        <v>2014</v>
      </c>
      <c r="H393">
        <v>2015</v>
      </c>
      <c r="I393">
        <v>1</v>
      </c>
      <c r="J393">
        <v>22</v>
      </c>
      <c r="K393">
        <v>2.2999999999999998</v>
      </c>
      <c r="L393">
        <v>22529422</v>
      </c>
      <c r="M393">
        <v>213074972</v>
      </c>
      <c r="N393">
        <v>0.10573471800000001</v>
      </c>
      <c r="O393">
        <v>4.3467577369999999</v>
      </c>
      <c r="P393">
        <f>SUMIFS($E$2:$E$642,$J$2:$J$642,J393,$D$2:$D$642,D393)</f>
        <v>23411598</v>
      </c>
      <c r="Q393">
        <f>SUMIF($D$2:$D$642,D393,$E$2:$E$642)</f>
        <v>213957148</v>
      </c>
      <c r="R393">
        <f t="shared" si="15"/>
        <v>3.4622754072575479E-2</v>
      </c>
      <c r="S393">
        <f>O393*R395/R393</f>
        <v>1.9428900451598399</v>
      </c>
    </row>
    <row r="394" spans="1:19" hidden="1" x14ac:dyDescent="0.2">
      <c r="A394">
        <v>26</v>
      </c>
      <c r="B394">
        <v>17900</v>
      </c>
      <c r="C394" t="s">
        <v>147</v>
      </c>
      <c r="D394">
        <v>2016</v>
      </c>
      <c r="E394">
        <v>816450</v>
      </c>
      <c r="F394" s="1">
        <v>41821</v>
      </c>
      <c r="G394">
        <v>2014</v>
      </c>
      <c r="H394">
        <v>2015</v>
      </c>
      <c r="I394">
        <v>1</v>
      </c>
      <c r="J394">
        <v>22</v>
      </c>
      <c r="K394">
        <v>2.2999999999999998</v>
      </c>
      <c r="L394">
        <v>40213220</v>
      </c>
      <c r="M394">
        <v>240308609</v>
      </c>
      <c r="N394">
        <v>0.16733990599999901</v>
      </c>
      <c r="O394">
        <v>2.7465248029999998</v>
      </c>
      <c r="P394">
        <f>SUMIFS($E$2:$E$642,$J$2:$J$642,J394,$D$2:$D$642,D394)</f>
        <v>41875273</v>
      </c>
      <c r="Q394">
        <f>SUMIF($D$2:$D$642,D394,$E$2:$E$642)</f>
        <v>241970662</v>
      </c>
      <c r="R394">
        <f t="shared" si="15"/>
        <v>1.9497186322821106E-2</v>
      </c>
      <c r="S394">
        <f>O394*R395/R394</f>
        <v>2.1799974296832678</v>
      </c>
    </row>
    <row r="395" spans="1:19" hidden="1" x14ac:dyDescent="0.2">
      <c r="A395">
        <v>141</v>
      </c>
      <c r="B395">
        <v>17900</v>
      </c>
      <c r="C395" t="s">
        <v>147</v>
      </c>
      <c r="D395">
        <v>2017</v>
      </c>
      <c r="E395">
        <v>825004</v>
      </c>
      <c r="F395" s="1">
        <v>41821</v>
      </c>
      <c r="G395">
        <v>2014</v>
      </c>
      <c r="H395">
        <v>2015</v>
      </c>
      <c r="I395">
        <v>1</v>
      </c>
      <c r="J395">
        <v>22</v>
      </c>
      <c r="K395">
        <v>2.2999999999999998</v>
      </c>
      <c r="L395">
        <v>50630502</v>
      </c>
      <c r="M395">
        <v>253371069</v>
      </c>
      <c r="N395">
        <v>0.199827478999999</v>
      </c>
      <c r="O395">
        <v>2.2999999999999998</v>
      </c>
      <c r="P395">
        <f>SUMIFS($E$2:$E$642,$J$2:$J$642,J395,$D$2:$D$642,D395)</f>
        <v>53310365</v>
      </c>
      <c r="Q395">
        <f>SUMIF($D$2:$D$642,D395,$E$2:$E$642)</f>
        <v>256050932</v>
      </c>
      <c r="R395">
        <f t="shared" si="15"/>
        <v>1.547548961632508E-2</v>
      </c>
      <c r="S395">
        <f t="shared" ref="S395:S396" si="16">O395*R395/R395</f>
        <v>2.2999999999999998</v>
      </c>
    </row>
    <row r="396" spans="1:19" hidden="1" x14ac:dyDescent="0.2">
      <c r="A396">
        <v>142</v>
      </c>
      <c r="B396">
        <v>17980</v>
      </c>
      <c r="C396" t="s">
        <v>148</v>
      </c>
      <c r="D396">
        <v>2017</v>
      </c>
      <c r="E396">
        <v>305911</v>
      </c>
      <c r="F396" s="1">
        <v>42614</v>
      </c>
      <c r="G396">
        <v>2016</v>
      </c>
      <c r="H396">
        <v>2017</v>
      </c>
      <c r="I396">
        <v>1</v>
      </c>
      <c r="J396">
        <v>22</v>
      </c>
      <c r="K396">
        <v>2.2999999999999998</v>
      </c>
      <c r="L396">
        <v>50630502</v>
      </c>
      <c r="M396">
        <v>253371069</v>
      </c>
      <c r="N396">
        <v>0.199827478999999</v>
      </c>
      <c r="O396">
        <v>2.2999999999999998</v>
      </c>
      <c r="P396">
        <f>SUMIFS($E$2:$E$642,$J$2:$J$642,J396,$D$2:$D$642,D396)</f>
        <v>53310365</v>
      </c>
      <c r="Q396">
        <f>SUMIF($D$2:$D$642,D396,$E$2:$E$642)</f>
        <v>256050932</v>
      </c>
      <c r="R396">
        <f t="shared" si="15"/>
        <v>5.7383024858299134E-3</v>
      </c>
      <c r="S396">
        <f t="shared" si="16"/>
        <v>2.2999999999999998</v>
      </c>
    </row>
    <row r="397" spans="1:19" hidden="1" x14ac:dyDescent="0.2">
      <c r="A397">
        <v>27</v>
      </c>
      <c r="B397">
        <v>19340</v>
      </c>
      <c r="C397" t="s">
        <v>149</v>
      </c>
      <c r="D397">
        <v>2016</v>
      </c>
      <c r="E397">
        <v>383352</v>
      </c>
      <c r="F397" s="1">
        <v>42186</v>
      </c>
      <c r="G397">
        <v>2015</v>
      </c>
      <c r="H397">
        <v>2016</v>
      </c>
      <c r="I397">
        <v>1</v>
      </c>
      <c r="J397">
        <v>22</v>
      </c>
      <c r="K397">
        <v>2.2999999999999998</v>
      </c>
      <c r="L397">
        <v>40213220</v>
      </c>
      <c r="M397">
        <v>240308609</v>
      </c>
      <c r="N397">
        <v>0.16733990599999901</v>
      </c>
      <c r="O397">
        <v>2.7465248029999998</v>
      </c>
      <c r="P397">
        <f>SUMIFS($E$2:$E$642,$J$2:$J$642,J397,$D$2:$D$642,D397)</f>
        <v>41875273</v>
      </c>
      <c r="Q397">
        <f>SUMIF($D$2:$D$642,D397,$E$2:$E$642)</f>
        <v>241970662</v>
      </c>
      <c r="R397">
        <f t="shared" si="15"/>
        <v>9.1546149442416763E-3</v>
      </c>
      <c r="S397">
        <f>O397*R398/R397</f>
        <v>2.1514626615563164</v>
      </c>
    </row>
    <row r="398" spans="1:19" hidden="1" x14ac:dyDescent="0.2">
      <c r="A398">
        <v>143</v>
      </c>
      <c r="B398">
        <v>19340</v>
      </c>
      <c r="C398" t="s">
        <v>149</v>
      </c>
      <c r="D398">
        <v>2017</v>
      </c>
      <c r="E398">
        <v>382298</v>
      </c>
      <c r="F398" s="1">
        <v>42186</v>
      </c>
      <c r="G398">
        <v>2015</v>
      </c>
      <c r="H398">
        <v>2016</v>
      </c>
      <c r="I398">
        <v>1</v>
      </c>
      <c r="J398">
        <v>22</v>
      </c>
      <c r="K398">
        <v>2.2999999999999998</v>
      </c>
      <c r="L398">
        <v>50630502</v>
      </c>
      <c r="M398">
        <v>253371069</v>
      </c>
      <c r="N398">
        <v>0.199827478999999</v>
      </c>
      <c r="O398">
        <v>2.2999999999999998</v>
      </c>
      <c r="P398">
        <f>SUMIFS($E$2:$E$642,$J$2:$J$642,J398,$D$2:$D$642,D398)</f>
        <v>53310365</v>
      </c>
      <c r="Q398">
        <f>SUMIF($D$2:$D$642,D398,$E$2:$E$642)</f>
        <v>256050932</v>
      </c>
      <c r="R398">
        <f t="shared" si="15"/>
        <v>7.1711758116831505E-3</v>
      </c>
      <c r="S398">
        <f>O398*R398/R398</f>
        <v>2.3000000000000003</v>
      </c>
    </row>
    <row r="399" spans="1:19" hidden="1" x14ac:dyDescent="0.2">
      <c r="A399">
        <v>478</v>
      </c>
      <c r="B399">
        <v>19780</v>
      </c>
      <c r="C399" t="s">
        <v>150</v>
      </c>
      <c r="D399">
        <v>2015</v>
      </c>
      <c r="E399">
        <v>622899</v>
      </c>
      <c r="F399" s="1">
        <v>41883</v>
      </c>
      <c r="G399">
        <v>2014</v>
      </c>
      <c r="H399">
        <v>2015</v>
      </c>
      <c r="I399">
        <v>1</v>
      </c>
      <c r="J399">
        <v>22</v>
      </c>
      <c r="K399">
        <v>2.2999999999999998</v>
      </c>
      <c r="L399">
        <v>22529422</v>
      </c>
      <c r="M399">
        <v>213074972</v>
      </c>
      <c r="N399">
        <v>0.10573471800000001</v>
      </c>
      <c r="O399">
        <v>4.3467577369999999</v>
      </c>
      <c r="P399">
        <f>SUMIFS($E$2:$E$642,$J$2:$J$642,J399,$D$2:$D$642,D399)</f>
        <v>23411598</v>
      </c>
      <c r="Q399">
        <f>SUMIF($D$2:$D$642,D399,$E$2:$E$642)</f>
        <v>213957148</v>
      </c>
      <c r="R399">
        <f t="shared" si="15"/>
        <v>2.6606428147279822E-2</v>
      </c>
      <c r="S399">
        <f>O399*R401/R399</f>
        <v>1.9794288014024026</v>
      </c>
    </row>
    <row r="400" spans="1:19" hidden="1" x14ac:dyDescent="0.2">
      <c r="A400">
        <v>28</v>
      </c>
      <c r="B400">
        <v>19780</v>
      </c>
      <c r="C400" t="s">
        <v>150</v>
      </c>
      <c r="D400">
        <v>2016</v>
      </c>
      <c r="E400">
        <v>634725</v>
      </c>
      <c r="F400" s="1">
        <v>41883</v>
      </c>
      <c r="G400">
        <v>2014</v>
      </c>
      <c r="H400">
        <v>2015</v>
      </c>
      <c r="I400">
        <v>1</v>
      </c>
      <c r="J400">
        <v>22</v>
      </c>
      <c r="K400">
        <v>2.2999999999999998</v>
      </c>
      <c r="L400">
        <v>40213220</v>
      </c>
      <c r="M400">
        <v>240308609</v>
      </c>
      <c r="N400">
        <v>0.16733990599999901</v>
      </c>
      <c r="O400">
        <v>2.7465248029999998</v>
      </c>
      <c r="P400">
        <f>SUMIFS($E$2:$E$642,$J$2:$J$642,J400,$D$2:$D$642,D400)</f>
        <v>41875273</v>
      </c>
      <c r="Q400">
        <f>SUMIF($D$2:$D$642,D400,$E$2:$E$642)</f>
        <v>241970662</v>
      </c>
      <c r="R400">
        <f t="shared" si="15"/>
        <v>1.5157513122362212E-2</v>
      </c>
      <c r="S400">
        <f>O400*R401/R400</f>
        <v>2.1954148484067222</v>
      </c>
    </row>
    <row r="401" spans="1:19" hidden="1" x14ac:dyDescent="0.2">
      <c r="A401">
        <v>144</v>
      </c>
      <c r="B401">
        <v>19780</v>
      </c>
      <c r="C401" t="s">
        <v>150</v>
      </c>
      <c r="D401">
        <v>2017</v>
      </c>
      <c r="E401">
        <v>645911</v>
      </c>
      <c r="F401" s="1">
        <v>41883</v>
      </c>
      <c r="G401">
        <v>2014</v>
      </c>
      <c r="H401">
        <v>2015</v>
      </c>
      <c r="I401">
        <v>1</v>
      </c>
      <c r="J401">
        <v>22</v>
      </c>
      <c r="K401">
        <v>2.2999999999999998</v>
      </c>
      <c r="L401">
        <v>50630502</v>
      </c>
      <c r="M401">
        <v>253371069</v>
      </c>
      <c r="N401">
        <v>0.199827478999999</v>
      </c>
      <c r="O401">
        <v>2.2999999999999998</v>
      </c>
      <c r="P401">
        <f>SUMIFS($E$2:$E$642,$J$2:$J$642,J401,$D$2:$D$642,D401)</f>
        <v>53310365</v>
      </c>
      <c r="Q401">
        <f>SUMIF($D$2:$D$642,D401,$E$2:$E$642)</f>
        <v>256050932</v>
      </c>
      <c r="R401">
        <f t="shared" si="15"/>
        <v>1.21160491022712E-2</v>
      </c>
      <c r="S401">
        <f>O401*R401/R401</f>
        <v>2.2999999999999998</v>
      </c>
    </row>
    <row r="402" spans="1:19" hidden="1" x14ac:dyDescent="0.2">
      <c r="A402">
        <v>29</v>
      </c>
      <c r="B402">
        <v>20100</v>
      </c>
      <c r="C402" t="s">
        <v>151</v>
      </c>
      <c r="D402">
        <v>2016</v>
      </c>
      <c r="E402">
        <v>174827</v>
      </c>
      <c r="F402" s="1">
        <v>42217</v>
      </c>
      <c r="G402">
        <v>2015</v>
      </c>
      <c r="H402">
        <v>2016</v>
      </c>
      <c r="I402">
        <v>1</v>
      </c>
      <c r="J402">
        <v>22</v>
      </c>
      <c r="K402">
        <v>2.2999999999999998</v>
      </c>
      <c r="L402">
        <v>40213220</v>
      </c>
      <c r="M402">
        <v>240308609</v>
      </c>
      <c r="N402">
        <v>0.16733990599999901</v>
      </c>
      <c r="O402">
        <v>2.7465248029999998</v>
      </c>
      <c r="P402">
        <f>SUMIFS($E$2:$E$642,$J$2:$J$642,J402,$D$2:$D$642,D402)</f>
        <v>41875273</v>
      </c>
      <c r="Q402">
        <f>SUMIF($D$2:$D$642,D402,$E$2:$E$642)</f>
        <v>241970662</v>
      </c>
      <c r="R402">
        <f t="shared" si="15"/>
        <v>4.1749459161734897E-3</v>
      </c>
      <c r="S402">
        <f>O402*R403/R402</f>
        <v>2.1820375812299528</v>
      </c>
    </row>
    <row r="403" spans="1:19" hidden="1" x14ac:dyDescent="0.2">
      <c r="A403">
        <v>145</v>
      </c>
      <c r="B403">
        <v>20100</v>
      </c>
      <c r="C403" t="s">
        <v>151</v>
      </c>
      <c r="D403">
        <v>2017</v>
      </c>
      <c r="E403">
        <v>176824</v>
      </c>
      <c r="F403" s="1">
        <v>42217</v>
      </c>
      <c r="G403">
        <v>2015</v>
      </c>
      <c r="H403">
        <v>2016</v>
      </c>
      <c r="I403">
        <v>1</v>
      </c>
      <c r="J403">
        <v>22</v>
      </c>
      <c r="K403">
        <v>2.2999999999999998</v>
      </c>
      <c r="L403">
        <v>50630502</v>
      </c>
      <c r="M403">
        <v>253371069</v>
      </c>
      <c r="N403">
        <v>0.199827478999999</v>
      </c>
      <c r="O403">
        <v>2.2999999999999998</v>
      </c>
      <c r="P403">
        <f>SUMIFS($E$2:$E$642,$J$2:$J$642,J403,$D$2:$D$642,D403)</f>
        <v>53310365</v>
      </c>
      <c r="Q403">
        <f>SUMIF($D$2:$D$642,D403,$E$2:$E$642)</f>
        <v>256050932</v>
      </c>
      <c r="R403">
        <f t="shared" si="15"/>
        <v>3.3168784344282769E-3</v>
      </c>
      <c r="S403">
        <f t="shared" ref="S403:S405" si="17">O403*R403/R403</f>
        <v>2.2999999999999998</v>
      </c>
    </row>
    <row r="404" spans="1:19" hidden="1" x14ac:dyDescent="0.2">
      <c r="A404">
        <v>146</v>
      </c>
      <c r="B404">
        <v>20940</v>
      </c>
      <c r="C404" t="s">
        <v>152</v>
      </c>
      <c r="D404">
        <v>2017</v>
      </c>
      <c r="E404">
        <v>182830</v>
      </c>
      <c r="F404" s="1">
        <v>42552</v>
      </c>
      <c r="G404">
        <v>2016</v>
      </c>
      <c r="H404">
        <v>2017</v>
      </c>
      <c r="I404">
        <v>1</v>
      </c>
      <c r="J404">
        <v>22</v>
      </c>
      <c r="K404">
        <v>2.2999999999999998</v>
      </c>
      <c r="L404">
        <v>50630502</v>
      </c>
      <c r="M404">
        <v>253371069</v>
      </c>
      <c r="N404">
        <v>0.199827478999999</v>
      </c>
      <c r="O404">
        <v>2.2999999999999998</v>
      </c>
      <c r="P404">
        <f>SUMIFS($E$2:$E$642,$J$2:$J$642,J404,$D$2:$D$642,D404)</f>
        <v>53310365</v>
      </c>
      <c r="Q404">
        <f>SUMIF($D$2:$D$642,D404,$E$2:$E$642)</f>
        <v>256050932</v>
      </c>
      <c r="R404">
        <f t="shared" si="15"/>
        <v>3.4295394525998839E-3</v>
      </c>
      <c r="S404">
        <f t="shared" si="17"/>
        <v>2.2999999999999998</v>
      </c>
    </row>
    <row r="405" spans="1:19" hidden="1" x14ac:dyDescent="0.2">
      <c r="A405">
        <v>147</v>
      </c>
      <c r="B405">
        <v>21140</v>
      </c>
      <c r="C405" t="s">
        <v>153</v>
      </c>
      <c r="D405">
        <v>2017</v>
      </c>
      <c r="E405">
        <v>205032</v>
      </c>
      <c r="F405" s="1">
        <v>42583</v>
      </c>
      <c r="G405">
        <v>2016</v>
      </c>
      <c r="H405">
        <v>2017</v>
      </c>
      <c r="I405">
        <v>1</v>
      </c>
      <c r="J405">
        <v>22</v>
      </c>
      <c r="K405">
        <v>2.2999999999999998</v>
      </c>
      <c r="L405">
        <v>50630502</v>
      </c>
      <c r="M405">
        <v>253371069</v>
      </c>
      <c r="N405">
        <v>0.199827478999999</v>
      </c>
      <c r="O405">
        <v>2.2999999999999998</v>
      </c>
      <c r="P405">
        <f>SUMIFS($E$2:$E$642,$J$2:$J$642,J405,$D$2:$D$642,D405)</f>
        <v>53310365</v>
      </c>
      <c r="Q405">
        <f>SUMIF($D$2:$D$642,D405,$E$2:$E$642)</f>
        <v>256050932</v>
      </c>
      <c r="R405">
        <f t="shared" si="15"/>
        <v>3.8460063066534998E-3</v>
      </c>
      <c r="S405">
        <f t="shared" si="17"/>
        <v>2.2999999999999998</v>
      </c>
    </row>
    <row r="406" spans="1:19" hidden="1" x14ac:dyDescent="0.2">
      <c r="A406">
        <v>30</v>
      </c>
      <c r="B406">
        <v>21500</v>
      </c>
      <c r="C406" t="s">
        <v>154</v>
      </c>
      <c r="D406">
        <v>2016</v>
      </c>
      <c r="E406">
        <v>276207</v>
      </c>
      <c r="F406" s="1">
        <v>42095</v>
      </c>
      <c r="G406">
        <v>2015</v>
      </c>
      <c r="H406">
        <v>2016</v>
      </c>
      <c r="I406">
        <v>1</v>
      </c>
      <c r="J406">
        <v>22</v>
      </c>
      <c r="K406">
        <v>2.2999999999999998</v>
      </c>
      <c r="L406">
        <v>40213220</v>
      </c>
      <c r="M406">
        <v>240308609</v>
      </c>
      <c r="N406">
        <v>0.16733990599999901</v>
      </c>
      <c r="O406">
        <v>2.7465248029999998</v>
      </c>
      <c r="P406">
        <f>SUMIFS($E$2:$E$642,$J$2:$J$642,J406,$D$2:$D$642,D406)</f>
        <v>41875273</v>
      </c>
      <c r="Q406">
        <f>SUMIF($D$2:$D$642,D406,$E$2:$E$642)</f>
        <v>241970662</v>
      </c>
      <c r="R406">
        <f t="shared" si="15"/>
        <v>6.5959450580775911E-3</v>
      </c>
      <c r="S406">
        <f>O406*R407/R406</f>
        <v>2.144381496461564</v>
      </c>
    </row>
    <row r="407" spans="1:19" hidden="1" x14ac:dyDescent="0.2">
      <c r="A407">
        <v>148</v>
      </c>
      <c r="B407">
        <v>21500</v>
      </c>
      <c r="C407" t="s">
        <v>154</v>
      </c>
      <c r="D407">
        <v>2017</v>
      </c>
      <c r="E407">
        <v>274541</v>
      </c>
      <c r="F407" s="1">
        <v>42095</v>
      </c>
      <c r="G407">
        <v>2015</v>
      </c>
      <c r="H407">
        <v>2016</v>
      </c>
      <c r="I407">
        <v>1</v>
      </c>
      <c r="J407">
        <v>22</v>
      </c>
      <c r="K407">
        <v>2.2999999999999998</v>
      </c>
      <c r="L407">
        <v>50630502</v>
      </c>
      <c r="M407">
        <v>253371069</v>
      </c>
      <c r="N407">
        <v>0.199827478999999</v>
      </c>
      <c r="O407">
        <v>2.2999999999999998</v>
      </c>
      <c r="P407">
        <f>SUMIFS($E$2:$E$642,$J$2:$J$642,J407,$D$2:$D$642,D407)</f>
        <v>53310365</v>
      </c>
      <c r="Q407">
        <f>SUMIF($D$2:$D$642,D407,$E$2:$E$642)</f>
        <v>256050932</v>
      </c>
      <c r="R407">
        <f t="shared" si="15"/>
        <v>5.1498615700717862E-3</v>
      </c>
      <c r="S407">
        <f>O407*R407/R407</f>
        <v>2.2999999999999998</v>
      </c>
    </row>
    <row r="408" spans="1:19" hidden="1" x14ac:dyDescent="0.2">
      <c r="A408">
        <v>31</v>
      </c>
      <c r="B408">
        <v>22020</v>
      </c>
      <c r="C408" t="s">
        <v>155</v>
      </c>
      <c r="D408">
        <v>2016</v>
      </c>
      <c r="E408">
        <v>238124</v>
      </c>
      <c r="F408" s="1">
        <v>42125</v>
      </c>
      <c r="G408">
        <v>2015</v>
      </c>
      <c r="H408">
        <v>2016</v>
      </c>
      <c r="I408">
        <v>1</v>
      </c>
      <c r="J408">
        <v>22</v>
      </c>
      <c r="K408">
        <v>2.2999999999999998</v>
      </c>
      <c r="L408">
        <v>40213220</v>
      </c>
      <c r="M408">
        <v>240308609</v>
      </c>
      <c r="N408">
        <v>0.16733990599999901</v>
      </c>
      <c r="O408">
        <v>2.7465248029999998</v>
      </c>
      <c r="P408">
        <f>SUMIFS($E$2:$E$642,$J$2:$J$642,J408,$D$2:$D$642,D408)</f>
        <v>41875273</v>
      </c>
      <c r="Q408">
        <f>SUMIF($D$2:$D$642,D408,$E$2:$E$642)</f>
        <v>241970662</v>
      </c>
      <c r="R408">
        <f t="shared" si="15"/>
        <v>5.6865062109565231E-3</v>
      </c>
      <c r="S408">
        <f>O408*R409/R408</f>
        <v>2.1866760644785463</v>
      </c>
    </row>
    <row r="409" spans="1:19" hidden="1" x14ac:dyDescent="0.2">
      <c r="A409">
        <v>149</v>
      </c>
      <c r="B409">
        <v>22020</v>
      </c>
      <c r="C409" t="s">
        <v>155</v>
      </c>
      <c r="D409">
        <v>2017</v>
      </c>
      <c r="E409">
        <v>241356</v>
      </c>
      <c r="F409" s="1">
        <v>42125</v>
      </c>
      <c r="G409">
        <v>2015</v>
      </c>
      <c r="H409">
        <v>2016</v>
      </c>
      <c r="I409">
        <v>1</v>
      </c>
      <c r="J409">
        <v>22</v>
      </c>
      <c r="K409">
        <v>2.2999999999999998</v>
      </c>
      <c r="L409">
        <v>50630502</v>
      </c>
      <c r="M409">
        <v>253371069</v>
      </c>
      <c r="N409">
        <v>0.199827478999999</v>
      </c>
      <c r="O409">
        <v>2.2999999999999998</v>
      </c>
      <c r="P409">
        <f>SUMIFS($E$2:$E$642,$J$2:$J$642,J409,$D$2:$D$642,D409)</f>
        <v>53310365</v>
      </c>
      <c r="Q409">
        <f>SUMIF($D$2:$D$642,D409,$E$2:$E$642)</f>
        <v>256050932</v>
      </c>
      <c r="R409">
        <f t="shared" si="15"/>
        <v>4.5273747422288329E-3</v>
      </c>
      <c r="S409">
        <f>O409*R409/R409</f>
        <v>2.2999999999999998</v>
      </c>
    </row>
    <row r="410" spans="1:19" hidden="1" x14ac:dyDescent="0.2">
      <c r="A410">
        <v>479</v>
      </c>
      <c r="B410">
        <v>22180</v>
      </c>
      <c r="C410" t="s">
        <v>156</v>
      </c>
      <c r="D410">
        <v>2015</v>
      </c>
      <c r="E410">
        <v>376509</v>
      </c>
      <c r="F410" s="1">
        <v>41913</v>
      </c>
      <c r="G410">
        <v>2014</v>
      </c>
      <c r="H410">
        <v>2015</v>
      </c>
      <c r="I410">
        <v>1</v>
      </c>
      <c r="J410">
        <v>22</v>
      </c>
      <c r="K410">
        <v>2.2999999999999998</v>
      </c>
      <c r="L410">
        <v>22529422</v>
      </c>
      <c r="M410">
        <v>213074972</v>
      </c>
      <c r="N410">
        <v>0.10573471800000001</v>
      </c>
      <c r="O410">
        <v>4.3467577369999999</v>
      </c>
      <c r="P410">
        <f>SUMIFS($E$2:$E$642,$J$2:$J$642,J410,$D$2:$D$642,D410)</f>
        <v>23411598</v>
      </c>
      <c r="Q410">
        <f>SUMIF($D$2:$D$642,D410,$E$2:$E$642)</f>
        <v>213957148</v>
      </c>
      <c r="R410">
        <f t="shared" si="15"/>
        <v>1.6082157228225088E-2</v>
      </c>
      <c r="S410">
        <f>O410*R412/R410</f>
        <v>1.960383186548341</v>
      </c>
    </row>
    <row r="411" spans="1:19" hidden="1" x14ac:dyDescent="0.2">
      <c r="A411">
        <v>32</v>
      </c>
      <c r="B411">
        <v>22180</v>
      </c>
      <c r="C411" t="s">
        <v>156</v>
      </c>
      <c r="D411">
        <v>2016</v>
      </c>
      <c r="E411">
        <v>380389</v>
      </c>
      <c r="F411" s="1">
        <v>41913</v>
      </c>
      <c r="G411">
        <v>2014</v>
      </c>
      <c r="H411">
        <v>2015</v>
      </c>
      <c r="I411">
        <v>1</v>
      </c>
      <c r="J411">
        <v>22</v>
      </c>
      <c r="K411">
        <v>2.2999999999999998</v>
      </c>
      <c r="L411">
        <v>40213220</v>
      </c>
      <c r="M411">
        <v>240308609</v>
      </c>
      <c r="N411">
        <v>0.16733990599999901</v>
      </c>
      <c r="O411">
        <v>2.7465248029999998</v>
      </c>
      <c r="P411">
        <f>SUMIFS($E$2:$E$642,$J$2:$J$642,J411,$D$2:$D$642,D411)</f>
        <v>41875273</v>
      </c>
      <c r="Q411">
        <f>SUMIF($D$2:$D$642,D411,$E$2:$E$642)</f>
        <v>241970662</v>
      </c>
      <c r="R411">
        <f t="shared" si="15"/>
        <v>9.0838571965847249E-3</v>
      </c>
      <c r="S411">
        <f>O411*R412/R411</f>
        <v>2.1929718862076881</v>
      </c>
    </row>
    <row r="412" spans="1:19" hidden="1" x14ac:dyDescent="0.2">
      <c r="A412">
        <v>150</v>
      </c>
      <c r="B412">
        <v>22180</v>
      </c>
      <c r="C412" t="s">
        <v>156</v>
      </c>
      <c r="D412">
        <v>2017</v>
      </c>
      <c r="E412">
        <v>386662</v>
      </c>
      <c r="F412" s="1">
        <v>41913</v>
      </c>
      <c r="G412">
        <v>2014</v>
      </c>
      <c r="H412">
        <v>2015</v>
      </c>
      <c r="I412">
        <v>1</v>
      </c>
      <c r="J412">
        <v>22</v>
      </c>
      <c r="K412">
        <v>2.2999999999999998</v>
      </c>
      <c r="L412">
        <v>50630502</v>
      </c>
      <c r="M412">
        <v>253371069</v>
      </c>
      <c r="N412">
        <v>0.199827478999999</v>
      </c>
      <c r="O412">
        <v>2.2999999999999998</v>
      </c>
      <c r="P412">
        <f>SUMIFS($E$2:$E$642,$J$2:$J$642,J412,$D$2:$D$642,D412)</f>
        <v>53310365</v>
      </c>
      <c r="Q412">
        <f>SUMIF($D$2:$D$642,D412,$E$2:$E$642)</f>
        <v>256050932</v>
      </c>
      <c r="R412">
        <f t="shared" si="15"/>
        <v>7.2530360653130024E-3</v>
      </c>
      <c r="S412">
        <f>O412*R412/R412</f>
        <v>2.2999999999999998</v>
      </c>
    </row>
    <row r="413" spans="1:19" hidden="1" x14ac:dyDescent="0.2">
      <c r="A413">
        <v>480</v>
      </c>
      <c r="B413">
        <v>22220</v>
      </c>
      <c r="C413" t="s">
        <v>157</v>
      </c>
      <c r="D413">
        <v>2015</v>
      </c>
      <c r="E413">
        <v>515403</v>
      </c>
      <c r="F413" s="1">
        <v>41944</v>
      </c>
      <c r="G413">
        <v>2014</v>
      </c>
      <c r="H413">
        <v>2015</v>
      </c>
      <c r="I413">
        <v>1</v>
      </c>
      <c r="J413">
        <v>22</v>
      </c>
      <c r="K413">
        <v>2.2999999999999998</v>
      </c>
      <c r="L413">
        <v>22529422</v>
      </c>
      <c r="M413">
        <v>213074972</v>
      </c>
      <c r="N413">
        <v>0.10573471800000001</v>
      </c>
      <c r="O413">
        <v>4.3467577369999999</v>
      </c>
      <c r="P413">
        <f>SUMIFS($E$2:$E$642,$J$2:$J$642,J413,$D$2:$D$642,D413)</f>
        <v>23411598</v>
      </c>
      <c r="Q413">
        <f>SUMIF($D$2:$D$642,D413,$E$2:$E$642)</f>
        <v>213957148</v>
      </c>
      <c r="R413">
        <f t="shared" si="15"/>
        <v>2.2014857764087698E-2</v>
      </c>
      <c r="S413">
        <f>O413*R415/R413</f>
        <v>1.9835520265440261</v>
      </c>
    </row>
    <row r="414" spans="1:19" hidden="1" x14ac:dyDescent="0.2">
      <c r="A414">
        <v>33</v>
      </c>
      <c r="B414">
        <v>22220</v>
      </c>
      <c r="C414" t="s">
        <v>157</v>
      </c>
      <c r="D414">
        <v>2016</v>
      </c>
      <c r="E414">
        <v>527153</v>
      </c>
      <c r="F414" s="1">
        <v>41944</v>
      </c>
      <c r="G414">
        <v>2014</v>
      </c>
      <c r="H414">
        <v>2015</v>
      </c>
      <c r="I414">
        <v>1</v>
      </c>
      <c r="J414">
        <v>22</v>
      </c>
      <c r="K414">
        <v>2.2999999999999998</v>
      </c>
      <c r="L414">
        <v>40213220</v>
      </c>
      <c r="M414">
        <v>240308609</v>
      </c>
      <c r="N414">
        <v>0.16733990599999901</v>
      </c>
      <c r="O414">
        <v>2.7465248029999998</v>
      </c>
      <c r="P414">
        <f>SUMIFS($E$2:$E$642,$J$2:$J$642,J414,$D$2:$D$642,D414)</f>
        <v>41875273</v>
      </c>
      <c r="Q414">
        <f>SUMIF($D$2:$D$642,D414,$E$2:$E$642)</f>
        <v>241970662</v>
      </c>
      <c r="R414">
        <f t="shared" si="15"/>
        <v>1.258864628775077E-2</v>
      </c>
      <c r="S414">
        <f>O414*R415/R414</f>
        <v>2.1917879676274303</v>
      </c>
    </row>
    <row r="415" spans="1:19" hidden="1" x14ac:dyDescent="0.2">
      <c r="A415">
        <v>151</v>
      </c>
      <c r="B415">
        <v>22220</v>
      </c>
      <c r="C415" t="s">
        <v>157</v>
      </c>
      <c r="D415">
        <v>2017</v>
      </c>
      <c r="E415">
        <v>535557</v>
      </c>
      <c r="F415" s="1">
        <v>41944</v>
      </c>
      <c r="G415">
        <v>2014</v>
      </c>
      <c r="H415">
        <v>2015</v>
      </c>
      <c r="I415">
        <v>1</v>
      </c>
      <c r="J415">
        <v>22</v>
      </c>
      <c r="K415">
        <v>2.2999999999999998</v>
      </c>
      <c r="L415">
        <v>50630502</v>
      </c>
      <c r="M415">
        <v>253371069</v>
      </c>
      <c r="N415">
        <v>0.199827478999999</v>
      </c>
      <c r="O415">
        <v>2.2999999999999998</v>
      </c>
      <c r="P415">
        <f>SUMIFS($E$2:$E$642,$J$2:$J$642,J415,$D$2:$D$642,D415)</f>
        <v>53310365</v>
      </c>
      <c r="Q415">
        <f>SUMIF($D$2:$D$642,D415,$E$2:$E$642)</f>
        <v>256050932</v>
      </c>
      <c r="R415">
        <f t="shared" si="15"/>
        <v>1.0046020131357195E-2</v>
      </c>
      <c r="S415">
        <f>O415*R415/R415</f>
        <v>2.2999999999999998</v>
      </c>
    </row>
    <row r="416" spans="1:19" hidden="1" x14ac:dyDescent="0.2">
      <c r="A416">
        <v>34</v>
      </c>
      <c r="B416">
        <v>22380</v>
      </c>
      <c r="C416" t="s">
        <v>158</v>
      </c>
      <c r="D416">
        <v>2016</v>
      </c>
      <c r="E416">
        <v>140908</v>
      </c>
      <c r="F416" s="1">
        <v>42005</v>
      </c>
      <c r="G416">
        <v>2015</v>
      </c>
      <c r="H416">
        <v>2016</v>
      </c>
      <c r="I416">
        <v>1</v>
      </c>
      <c r="J416">
        <v>22</v>
      </c>
      <c r="K416">
        <v>2.2999999999999998</v>
      </c>
      <c r="L416">
        <v>40213220</v>
      </c>
      <c r="M416">
        <v>240308609</v>
      </c>
      <c r="N416">
        <v>0.16733990599999901</v>
      </c>
      <c r="O416">
        <v>2.7465248029999998</v>
      </c>
      <c r="P416">
        <f>SUMIFS($E$2:$E$642,$J$2:$J$642,J416,$D$2:$D$642,D416)</f>
        <v>41875273</v>
      </c>
      <c r="Q416">
        <f>SUMIF($D$2:$D$642,D416,$E$2:$E$642)</f>
        <v>241970662</v>
      </c>
      <c r="R416">
        <f t="shared" si="15"/>
        <v>3.3649452267451485E-3</v>
      </c>
      <c r="S416">
        <f>O416*R417/R416</f>
        <v>2.1553732620319721</v>
      </c>
    </row>
    <row r="417" spans="1:19" hidden="1" x14ac:dyDescent="0.2">
      <c r="A417">
        <v>152</v>
      </c>
      <c r="B417">
        <v>22380</v>
      </c>
      <c r="C417" t="s">
        <v>158</v>
      </c>
      <c r="D417">
        <v>2017</v>
      </c>
      <c r="E417">
        <v>140776</v>
      </c>
      <c r="F417" s="1">
        <v>42005</v>
      </c>
      <c r="G417">
        <v>2015</v>
      </c>
      <c r="H417">
        <v>2016</v>
      </c>
      <c r="I417">
        <v>1</v>
      </c>
      <c r="J417">
        <v>22</v>
      </c>
      <c r="K417">
        <v>2.2999999999999998</v>
      </c>
      <c r="L417">
        <v>50630502</v>
      </c>
      <c r="M417">
        <v>253371069</v>
      </c>
      <c r="N417">
        <v>0.199827478999999</v>
      </c>
      <c r="O417">
        <v>2.2999999999999998</v>
      </c>
      <c r="P417">
        <f>SUMIFS($E$2:$E$642,$J$2:$J$642,J417,$D$2:$D$642,D417)</f>
        <v>53310365</v>
      </c>
      <c r="Q417">
        <f>SUMIF($D$2:$D$642,D417,$E$2:$E$642)</f>
        <v>256050932</v>
      </c>
      <c r="R417">
        <f t="shared" si="15"/>
        <v>2.6406872284592312E-3</v>
      </c>
      <c r="S417">
        <f>O417*R417/R417</f>
        <v>2.2999999999999998</v>
      </c>
    </row>
    <row r="418" spans="1:19" hidden="1" x14ac:dyDescent="0.2">
      <c r="A418">
        <v>35</v>
      </c>
      <c r="B418">
        <v>22420</v>
      </c>
      <c r="C418" t="s">
        <v>159</v>
      </c>
      <c r="D418">
        <v>2016</v>
      </c>
      <c r="E418">
        <v>408615</v>
      </c>
      <c r="F418" s="1">
        <v>42125</v>
      </c>
      <c r="G418">
        <v>2015</v>
      </c>
      <c r="H418">
        <v>2016</v>
      </c>
      <c r="I418">
        <v>1</v>
      </c>
      <c r="J418">
        <v>22</v>
      </c>
      <c r="K418">
        <v>2.2999999999999998</v>
      </c>
      <c r="L418">
        <v>40213220</v>
      </c>
      <c r="M418">
        <v>240308609</v>
      </c>
      <c r="N418">
        <v>0.16733990599999901</v>
      </c>
      <c r="O418">
        <v>2.7465248029999998</v>
      </c>
      <c r="P418">
        <f>SUMIFS($E$2:$E$642,$J$2:$J$642,J418,$D$2:$D$642,D418)</f>
        <v>41875273</v>
      </c>
      <c r="Q418">
        <f>SUMIF($D$2:$D$642,D418,$E$2:$E$642)</f>
        <v>241970662</v>
      </c>
      <c r="R418">
        <f t="shared" si="15"/>
        <v>9.7579065335287492E-3</v>
      </c>
      <c r="S418">
        <f>O418*R419/R418</f>
        <v>2.1509001486930477</v>
      </c>
    </row>
    <row r="419" spans="1:19" hidden="1" x14ac:dyDescent="0.2">
      <c r="A419">
        <v>153</v>
      </c>
      <c r="B419">
        <v>22420</v>
      </c>
      <c r="C419" t="s">
        <v>159</v>
      </c>
      <c r="D419">
        <v>2017</v>
      </c>
      <c r="E419">
        <v>407385</v>
      </c>
      <c r="F419" s="1">
        <v>42125</v>
      </c>
      <c r="G419">
        <v>2015</v>
      </c>
      <c r="H419">
        <v>2016</v>
      </c>
      <c r="I419">
        <v>1</v>
      </c>
      <c r="J419">
        <v>22</v>
      </c>
      <c r="K419">
        <v>2.2999999999999998</v>
      </c>
      <c r="L419">
        <v>50630502</v>
      </c>
      <c r="M419">
        <v>253371069</v>
      </c>
      <c r="N419">
        <v>0.199827478999999</v>
      </c>
      <c r="O419">
        <v>2.2999999999999998</v>
      </c>
      <c r="P419">
        <f>SUMIFS($E$2:$E$642,$J$2:$J$642,J419,$D$2:$D$642,D419)</f>
        <v>53310365</v>
      </c>
      <c r="Q419">
        <f>SUMIF($D$2:$D$642,D419,$E$2:$E$642)</f>
        <v>256050932</v>
      </c>
      <c r="R419">
        <f t="shared" si="15"/>
        <v>7.6417597215850987E-3</v>
      </c>
      <c r="S419">
        <f>O419*R419/R419</f>
        <v>2.3000000000000003</v>
      </c>
    </row>
    <row r="420" spans="1:19" hidden="1" x14ac:dyDescent="0.2">
      <c r="A420">
        <v>481</v>
      </c>
      <c r="B420">
        <v>22660</v>
      </c>
      <c r="C420" t="s">
        <v>160</v>
      </c>
      <c r="D420">
        <v>2015</v>
      </c>
      <c r="E420">
        <v>333577</v>
      </c>
      <c r="F420" s="1">
        <v>41852</v>
      </c>
      <c r="G420">
        <v>2014</v>
      </c>
      <c r="H420">
        <v>2015</v>
      </c>
      <c r="I420">
        <v>1</v>
      </c>
      <c r="J420">
        <v>22</v>
      </c>
      <c r="K420">
        <v>2.2999999999999998</v>
      </c>
      <c r="L420">
        <v>22529422</v>
      </c>
      <c r="M420">
        <v>213074972</v>
      </c>
      <c r="N420">
        <v>0.10573471800000001</v>
      </c>
      <c r="O420">
        <v>4.3467577369999999</v>
      </c>
      <c r="P420">
        <f>SUMIFS($E$2:$E$642,$J$2:$J$642,J420,$D$2:$D$642,D420)</f>
        <v>23411598</v>
      </c>
      <c r="Q420">
        <f>SUMIF($D$2:$D$642,D420,$E$2:$E$642)</f>
        <v>213957148</v>
      </c>
      <c r="R420">
        <f t="shared" si="15"/>
        <v>1.4248365276048221E-2</v>
      </c>
      <c r="S420">
        <f>O420*R422/R420</f>
        <v>1.9684159768633798</v>
      </c>
    </row>
    <row r="421" spans="1:19" hidden="1" x14ac:dyDescent="0.2">
      <c r="A421">
        <v>36</v>
      </c>
      <c r="B421">
        <v>22660</v>
      </c>
      <c r="C421" t="s">
        <v>160</v>
      </c>
      <c r="D421">
        <v>2016</v>
      </c>
      <c r="E421">
        <v>339993</v>
      </c>
      <c r="F421" s="1">
        <v>41852</v>
      </c>
      <c r="G421">
        <v>2014</v>
      </c>
      <c r="H421">
        <v>2015</v>
      </c>
      <c r="I421">
        <v>1</v>
      </c>
      <c r="J421">
        <v>22</v>
      </c>
      <c r="K421">
        <v>2.2999999999999998</v>
      </c>
      <c r="L421">
        <v>40213220</v>
      </c>
      <c r="M421">
        <v>240308609</v>
      </c>
      <c r="N421">
        <v>0.16733990599999901</v>
      </c>
      <c r="O421">
        <v>2.7465248029999998</v>
      </c>
      <c r="P421">
        <f>SUMIFS($E$2:$E$642,$J$2:$J$642,J421,$D$2:$D$642,D421)</f>
        <v>41875273</v>
      </c>
      <c r="Q421">
        <f>SUMIF($D$2:$D$642,D421,$E$2:$E$642)</f>
        <v>241970662</v>
      </c>
      <c r="R421">
        <f t="shared" si="15"/>
        <v>8.1191828886703621E-3</v>
      </c>
      <c r="S421">
        <f>O421*R422/R421</f>
        <v>2.1826680286301352</v>
      </c>
    </row>
    <row r="422" spans="1:19" hidden="1" x14ac:dyDescent="0.2">
      <c r="A422">
        <v>154</v>
      </c>
      <c r="B422">
        <v>22660</v>
      </c>
      <c r="C422" t="s">
        <v>160</v>
      </c>
      <c r="D422">
        <v>2017</v>
      </c>
      <c r="E422">
        <v>343976</v>
      </c>
      <c r="F422" s="1">
        <v>41852</v>
      </c>
      <c r="G422">
        <v>2014</v>
      </c>
      <c r="H422">
        <v>2015</v>
      </c>
      <c r="I422">
        <v>1</v>
      </c>
      <c r="J422">
        <v>22</v>
      </c>
      <c r="K422">
        <v>2.2999999999999998</v>
      </c>
      <c r="L422">
        <v>50630502</v>
      </c>
      <c r="M422">
        <v>253371069</v>
      </c>
      <c r="N422">
        <v>0.199827478999999</v>
      </c>
      <c r="O422">
        <v>2.2999999999999998</v>
      </c>
      <c r="P422">
        <f>SUMIFS($E$2:$E$642,$J$2:$J$642,J422,$D$2:$D$642,D422)</f>
        <v>53310365</v>
      </c>
      <c r="Q422">
        <f>SUMIF($D$2:$D$642,D422,$E$2:$E$642)</f>
        <v>256050932</v>
      </c>
      <c r="R422">
        <f t="shared" si="15"/>
        <v>6.4523287356970825E-3</v>
      </c>
      <c r="S422">
        <f t="shared" ref="S422:S423" si="18">O422*R422/R422</f>
        <v>2.2999999999999998</v>
      </c>
    </row>
    <row r="423" spans="1:19" hidden="1" x14ac:dyDescent="0.2">
      <c r="A423">
        <v>155</v>
      </c>
      <c r="B423">
        <v>22900</v>
      </c>
      <c r="C423" t="s">
        <v>161</v>
      </c>
      <c r="D423">
        <v>2017</v>
      </c>
      <c r="E423">
        <v>282086</v>
      </c>
      <c r="F423" s="1">
        <v>42491</v>
      </c>
      <c r="G423">
        <v>2016</v>
      </c>
      <c r="H423">
        <v>2017</v>
      </c>
      <c r="I423">
        <v>1</v>
      </c>
      <c r="J423">
        <v>22</v>
      </c>
      <c r="K423">
        <v>2.2999999999999998</v>
      </c>
      <c r="L423">
        <v>50630502</v>
      </c>
      <c r="M423">
        <v>253371069</v>
      </c>
      <c r="N423">
        <v>0.199827478999999</v>
      </c>
      <c r="O423">
        <v>2.2999999999999998</v>
      </c>
      <c r="P423">
        <f>SUMIFS($E$2:$E$642,$J$2:$J$642,J423,$D$2:$D$642,D423)</f>
        <v>53310365</v>
      </c>
      <c r="Q423">
        <f>SUMIF($D$2:$D$642,D423,$E$2:$E$642)</f>
        <v>256050932</v>
      </c>
      <c r="R423">
        <f t="shared" si="15"/>
        <v>5.2913912707219322E-3</v>
      </c>
      <c r="S423">
        <f t="shared" si="18"/>
        <v>2.2999999999999998</v>
      </c>
    </row>
    <row r="424" spans="1:19" hidden="1" x14ac:dyDescent="0.2">
      <c r="A424">
        <v>37</v>
      </c>
      <c r="B424">
        <v>23020</v>
      </c>
      <c r="C424" t="s">
        <v>162</v>
      </c>
      <c r="D424">
        <v>2016</v>
      </c>
      <c r="E424">
        <v>267059</v>
      </c>
      <c r="F424" s="1">
        <v>42125</v>
      </c>
      <c r="G424">
        <v>2015</v>
      </c>
      <c r="H424">
        <v>2016</v>
      </c>
      <c r="I424">
        <v>1</v>
      </c>
      <c r="J424">
        <v>22</v>
      </c>
      <c r="K424">
        <v>2.2999999999999998</v>
      </c>
      <c r="L424">
        <v>40213220</v>
      </c>
      <c r="M424">
        <v>240308609</v>
      </c>
      <c r="N424">
        <v>0.16733990599999901</v>
      </c>
      <c r="O424">
        <v>2.7465248029999998</v>
      </c>
      <c r="P424">
        <f>SUMIFS($E$2:$E$642,$J$2:$J$642,J424,$D$2:$D$642,D424)</f>
        <v>41875273</v>
      </c>
      <c r="Q424">
        <f>SUMIF($D$2:$D$642,D424,$E$2:$E$642)</f>
        <v>241970662</v>
      </c>
      <c r="R424">
        <f t="shared" si="15"/>
        <v>6.3774867808025996E-3</v>
      </c>
      <c r="S424">
        <f>O424*R425/R424</f>
        <v>2.1920261264508896</v>
      </c>
    </row>
    <row r="425" spans="1:19" hidden="1" x14ac:dyDescent="0.2">
      <c r="A425">
        <v>156</v>
      </c>
      <c r="B425">
        <v>23020</v>
      </c>
      <c r="C425" t="s">
        <v>162</v>
      </c>
      <c r="D425">
        <v>2017</v>
      </c>
      <c r="E425">
        <v>271346</v>
      </c>
      <c r="F425" s="1">
        <v>42125</v>
      </c>
      <c r="G425">
        <v>2015</v>
      </c>
      <c r="H425">
        <v>2016</v>
      </c>
      <c r="I425">
        <v>1</v>
      </c>
      <c r="J425">
        <v>22</v>
      </c>
      <c r="K425">
        <v>2.2999999999999998</v>
      </c>
      <c r="L425">
        <v>50630502</v>
      </c>
      <c r="M425">
        <v>253371069</v>
      </c>
      <c r="N425">
        <v>0.199827478999999</v>
      </c>
      <c r="O425">
        <v>2.2999999999999998</v>
      </c>
      <c r="P425">
        <f>SUMIFS($E$2:$E$642,$J$2:$J$642,J425,$D$2:$D$642,D425)</f>
        <v>53310365</v>
      </c>
      <c r="Q425">
        <f>SUMIF($D$2:$D$642,D425,$E$2:$E$642)</f>
        <v>256050932</v>
      </c>
      <c r="R425">
        <f t="shared" si="15"/>
        <v>5.0899295099555214E-3</v>
      </c>
      <c r="S425">
        <f>O425*R425/R425</f>
        <v>2.2999999999999998</v>
      </c>
    </row>
    <row r="426" spans="1:19" hidden="1" x14ac:dyDescent="0.2">
      <c r="A426">
        <v>38</v>
      </c>
      <c r="B426">
        <v>23060</v>
      </c>
      <c r="C426" t="s">
        <v>163</v>
      </c>
      <c r="D426">
        <v>2016</v>
      </c>
      <c r="E426">
        <v>431802</v>
      </c>
      <c r="F426" s="1">
        <v>42125</v>
      </c>
      <c r="G426">
        <v>2015</v>
      </c>
      <c r="H426">
        <v>2016</v>
      </c>
      <c r="I426">
        <v>1</v>
      </c>
      <c r="J426">
        <v>22</v>
      </c>
      <c r="K426">
        <v>2.2999999999999998</v>
      </c>
      <c r="L426">
        <v>40213220</v>
      </c>
      <c r="M426">
        <v>240308609</v>
      </c>
      <c r="N426">
        <v>0.16733990599999901</v>
      </c>
      <c r="O426">
        <v>2.7465248029999998</v>
      </c>
      <c r="P426">
        <f>SUMIFS($E$2:$E$642,$J$2:$J$642,J426,$D$2:$D$642,D426)</f>
        <v>41875273</v>
      </c>
      <c r="Q426">
        <f>SUMIF($D$2:$D$642,D426,$E$2:$E$642)</f>
        <v>241970662</v>
      </c>
      <c r="R426">
        <f t="shared" si="15"/>
        <v>1.0311622326617429E-2</v>
      </c>
      <c r="S426">
        <f>O426*R427/R426</f>
        <v>2.1714587356945794</v>
      </c>
    </row>
    <row r="427" spans="1:19" hidden="1" x14ac:dyDescent="0.2">
      <c r="A427">
        <v>157</v>
      </c>
      <c r="B427">
        <v>23060</v>
      </c>
      <c r="C427" t="s">
        <v>163</v>
      </c>
      <c r="D427">
        <v>2017</v>
      </c>
      <c r="E427">
        <v>434617</v>
      </c>
      <c r="F427" s="1">
        <v>42125</v>
      </c>
      <c r="G427">
        <v>2015</v>
      </c>
      <c r="H427">
        <v>2016</v>
      </c>
      <c r="I427">
        <v>1</v>
      </c>
      <c r="J427">
        <v>22</v>
      </c>
      <c r="K427">
        <v>2.2999999999999998</v>
      </c>
      <c r="L427">
        <v>50630502</v>
      </c>
      <c r="M427">
        <v>253371069</v>
      </c>
      <c r="N427">
        <v>0.199827478999999</v>
      </c>
      <c r="O427">
        <v>2.2999999999999998</v>
      </c>
      <c r="P427">
        <f>SUMIFS($E$2:$E$642,$J$2:$J$642,J427,$D$2:$D$642,D427)</f>
        <v>53310365</v>
      </c>
      <c r="Q427">
        <f>SUMIF($D$2:$D$642,D427,$E$2:$E$642)</f>
        <v>256050932</v>
      </c>
      <c r="R427">
        <f t="shared" si="15"/>
        <v>8.1525797094054789E-3</v>
      </c>
      <c r="S427">
        <f>O427*R427/R427</f>
        <v>2.2999999999999998</v>
      </c>
    </row>
    <row r="428" spans="1:19" hidden="1" x14ac:dyDescent="0.2">
      <c r="A428">
        <v>482</v>
      </c>
      <c r="B428">
        <v>23540</v>
      </c>
      <c r="C428" t="s">
        <v>164</v>
      </c>
      <c r="D428">
        <v>2015</v>
      </c>
      <c r="E428">
        <v>276881</v>
      </c>
      <c r="F428" s="1">
        <v>41883</v>
      </c>
      <c r="G428">
        <v>2014</v>
      </c>
      <c r="H428">
        <v>2015</v>
      </c>
      <c r="I428">
        <v>1</v>
      </c>
      <c r="J428">
        <v>22</v>
      </c>
      <c r="K428">
        <v>2.2999999999999998</v>
      </c>
      <c r="L428">
        <v>22529422</v>
      </c>
      <c r="M428">
        <v>213074972</v>
      </c>
      <c r="N428">
        <v>0.10573471800000001</v>
      </c>
      <c r="O428">
        <v>4.3467577369999999</v>
      </c>
      <c r="P428">
        <f>SUMIFS($E$2:$E$642,$J$2:$J$642,J428,$D$2:$D$642,D428)</f>
        <v>23411598</v>
      </c>
      <c r="Q428">
        <f>SUMIF($D$2:$D$642,D428,$E$2:$E$642)</f>
        <v>213957148</v>
      </c>
      <c r="R428">
        <f t="shared" si="15"/>
        <v>1.1826659589832356E-2</v>
      </c>
      <c r="S428">
        <f>O428*R430/R428</f>
        <v>1.9674607896849992</v>
      </c>
    </row>
    <row r="429" spans="1:19" hidden="1" x14ac:dyDescent="0.2">
      <c r="A429">
        <v>39</v>
      </c>
      <c r="B429">
        <v>23540</v>
      </c>
      <c r="C429" t="s">
        <v>164</v>
      </c>
      <c r="D429">
        <v>2016</v>
      </c>
      <c r="E429">
        <v>281796</v>
      </c>
      <c r="F429" s="1">
        <v>41883</v>
      </c>
      <c r="G429">
        <v>2014</v>
      </c>
      <c r="H429">
        <v>2015</v>
      </c>
      <c r="I429">
        <v>1</v>
      </c>
      <c r="J429">
        <v>22</v>
      </c>
      <c r="K429">
        <v>2.2999999999999998</v>
      </c>
      <c r="L429">
        <v>40213220</v>
      </c>
      <c r="M429">
        <v>240308609</v>
      </c>
      <c r="N429">
        <v>0.16733990599999901</v>
      </c>
      <c r="O429">
        <v>2.7465248029999998</v>
      </c>
      <c r="P429">
        <f>SUMIFS($E$2:$E$642,$J$2:$J$642,J429,$D$2:$D$642,D429)</f>
        <v>41875273</v>
      </c>
      <c r="Q429">
        <f>SUMIF($D$2:$D$642,D429,$E$2:$E$642)</f>
        <v>241970662</v>
      </c>
      <c r="R429">
        <f t="shared" si="15"/>
        <v>6.7294128446637232E-3</v>
      </c>
      <c r="S429">
        <f>O429*R430/R429</f>
        <v>2.1847869810385814</v>
      </c>
    </row>
    <row r="430" spans="1:19" hidden="1" x14ac:dyDescent="0.2">
      <c r="A430">
        <v>158</v>
      </c>
      <c r="B430">
        <v>23540</v>
      </c>
      <c r="C430" t="s">
        <v>164</v>
      </c>
      <c r="D430">
        <v>2017</v>
      </c>
      <c r="E430">
        <v>285374</v>
      </c>
      <c r="F430" s="1">
        <v>41883</v>
      </c>
      <c r="G430">
        <v>2014</v>
      </c>
      <c r="H430">
        <v>2015</v>
      </c>
      <c r="I430">
        <v>1</v>
      </c>
      <c r="J430">
        <v>22</v>
      </c>
      <c r="K430">
        <v>2.2999999999999998</v>
      </c>
      <c r="L430">
        <v>50630502</v>
      </c>
      <c r="M430">
        <v>253371069</v>
      </c>
      <c r="N430">
        <v>0.199827478999999</v>
      </c>
      <c r="O430">
        <v>2.2999999999999998</v>
      </c>
      <c r="P430">
        <f>SUMIFS($E$2:$E$642,$J$2:$J$642,J430,$D$2:$D$642,D430)</f>
        <v>53310365</v>
      </c>
      <c r="Q430">
        <f>SUMIF($D$2:$D$642,D430,$E$2:$E$642)</f>
        <v>256050932</v>
      </c>
      <c r="R430">
        <f t="shared" si="15"/>
        <v>5.3530678321185758E-3</v>
      </c>
      <c r="S430">
        <f>O430*R430/R430</f>
        <v>2.2999999999999998</v>
      </c>
    </row>
    <row r="431" spans="1:19" hidden="1" x14ac:dyDescent="0.2">
      <c r="A431">
        <v>40</v>
      </c>
      <c r="B431">
        <v>23580</v>
      </c>
      <c r="C431" t="s">
        <v>165</v>
      </c>
      <c r="D431">
        <v>2016</v>
      </c>
      <c r="E431">
        <v>196637</v>
      </c>
      <c r="F431" s="1">
        <v>42339</v>
      </c>
      <c r="G431">
        <v>2015</v>
      </c>
      <c r="H431">
        <v>2016</v>
      </c>
      <c r="I431">
        <v>1</v>
      </c>
      <c r="J431">
        <v>22</v>
      </c>
      <c r="K431">
        <v>2.2999999999999998</v>
      </c>
      <c r="L431">
        <v>40213220</v>
      </c>
      <c r="M431">
        <v>240308609</v>
      </c>
      <c r="N431">
        <v>0.16733990599999901</v>
      </c>
      <c r="O431">
        <v>2.7465248029999998</v>
      </c>
      <c r="P431">
        <f>SUMIFS($E$2:$E$642,$J$2:$J$642,J431,$D$2:$D$642,D431)</f>
        <v>41875273</v>
      </c>
      <c r="Q431">
        <f>SUMIF($D$2:$D$642,D431,$E$2:$E$642)</f>
        <v>241970662</v>
      </c>
      <c r="R431">
        <f t="shared" si="15"/>
        <v>4.6957783415525435E-3</v>
      </c>
      <c r="S431">
        <f>O431*R432/R431</f>
        <v>2.1869952582786234</v>
      </c>
    </row>
    <row r="432" spans="1:19" hidden="1" x14ac:dyDescent="0.2">
      <c r="A432">
        <v>159</v>
      </c>
      <c r="B432">
        <v>23580</v>
      </c>
      <c r="C432" t="s">
        <v>165</v>
      </c>
      <c r="D432">
        <v>2017</v>
      </c>
      <c r="E432">
        <v>199335</v>
      </c>
      <c r="F432" s="1">
        <v>42339</v>
      </c>
      <c r="G432">
        <v>2015</v>
      </c>
      <c r="H432">
        <v>2016</v>
      </c>
      <c r="I432">
        <v>1</v>
      </c>
      <c r="J432">
        <v>22</v>
      </c>
      <c r="K432">
        <v>2.2999999999999998</v>
      </c>
      <c r="L432">
        <v>50630502</v>
      </c>
      <c r="M432">
        <v>253371069</v>
      </c>
      <c r="N432">
        <v>0.199827478999999</v>
      </c>
      <c r="O432">
        <v>2.2999999999999998</v>
      </c>
      <c r="P432">
        <f>SUMIFS($E$2:$E$642,$J$2:$J$642,J432,$D$2:$D$642,D432)</f>
        <v>53310365</v>
      </c>
      <c r="Q432">
        <f>SUMIF($D$2:$D$642,D432,$E$2:$E$642)</f>
        <v>256050932</v>
      </c>
      <c r="R432">
        <f t="shared" si="15"/>
        <v>3.7391415346715411E-3</v>
      </c>
      <c r="S432">
        <f t="shared" ref="S432:S434" si="19">O432*R432/R432</f>
        <v>2.2999999999999998</v>
      </c>
    </row>
    <row r="433" spans="1:19" hidden="1" x14ac:dyDescent="0.2">
      <c r="A433">
        <v>160</v>
      </c>
      <c r="B433">
        <v>24300</v>
      </c>
      <c r="C433" t="s">
        <v>166</v>
      </c>
      <c r="D433">
        <v>2017</v>
      </c>
      <c r="E433">
        <v>151616</v>
      </c>
      <c r="F433" s="1">
        <v>42430</v>
      </c>
      <c r="G433">
        <v>2016</v>
      </c>
      <c r="H433">
        <v>2017</v>
      </c>
      <c r="I433">
        <v>1</v>
      </c>
      <c r="J433">
        <v>22</v>
      </c>
      <c r="K433">
        <v>2.2999999999999998</v>
      </c>
      <c r="L433">
        <v>50630502</v>
      </c>
      <c r="M433">
        <v>253371069</v>
      </c>
      <c r="N433">
        <v>0.199827478999999</v>
      </c>
      <c r="O433">
        <v>2.2999999999999998</v>
      </c>
      <c r="P433">
        <f>SUMIFS($E$2:$E$642,$J$2:$J$642,J433,$D$2:$D$642,D433)</f>
        <v>53310365</v>
      </c>
      <c r="Q433">
        <f>SUMIF($D$2:$D$642,D433,$E$2:$E$642)</f>
        <v>256050932</v>
      </c>
      <c r="R433">
        <f t="shared" si="15"/>
        <v>2.8440247970540062E-3</v>
      </c>
      <c r="S433">
        <f t="shared" si="19"/>
        <v>2.2999999999999998</v>
      </c>
    </row>
    <row r="434" spans="1:19" hidden="1" x14ac:dyDescent="0.2">
      <c r="A434">
        <v>161</v>
      </c>
      <c r="B434">
        <v>24540</v>
      </c>
      <c r="C434" t="s">
        <v>167</v>
      </c>
      <c r="D434">
        <v>2017</v>
      </c>
      <c r="E434">
        <v>304633</v>
      </c>
      <c r="F434" s="1">
        <v>42461</v>
      </c>
      <c r="G434">
        <v>2016</v>
      </c>
      <c r="H434">
        <v>2017</v>
      </c>
      <c r="I434">
        <v>1</v>
      </c>
      <c r="J434">
        <v>22</v>
      </c>
      <c r="K434">
        <v>2.2999999999999998</v>
      </c>
      <c r="L434">
        <v>50630502</v>
      </c>
      <c r="M434">
        <v>253371069</v>
      </c>
      <c r="N434">
        <v>0.199827478999999</v>
      </c>
      <c r="O434">
        <v>2.2999999999999998</v>
      </c>
      <c r="P434">
        <f>SUMIFS($E$2:$E$642,$J$2:$J$642,J434,$D$2:$D$642,D434)</f>
        <v>53310365</v>
      </c>
      <c r="Q434">
        <f>SUMIF($D$2:$D$642,D434,$E$2:$E$642)</f>
        <v>256050932</v>
      </c>
      <c r="R434">
        <f t="shared" si="15"/>
        <v>5.7143296617834074E-3</v>
      </c>
      <c r="S434">
        <f t="shared" si="19"/>
        <v>2.2999999999999998</v>
      </c>
    </row>
    <row r="435" spans="1:19" hidden="1" x14ac:dyDescent="0.2">
      <c r="A435">
        <v>41</v>
      </c>
      <c r="B435">
        <v>24580</v>
      </c>
      <c r="C435" t="s">
        <v>168</v>
      </c>
      <c r="D435">
        <v>2016</v>
      </c>
      <c r="E435">
        <v>318236</v>
      </c>
      <c r="F435" s="1">
        <v>42064</v>
      </c>
      <c r="G435">
        <v>2015</v>
      </c>
      <c r="H435">
        <v>2016</v>
      </c>
      <c r="I435">
        <v>1</v>
      </c>
      <c r="J435">
        <v>22</v>
      </c>
      <c r="K435">
        <v>2.2999999999999998</v>
      </c>
      <c r="L435">
        <v>40213220</v>
      </c>
      <c r="M435">
        <v>240308609</v>
      </c>
      <c r="N435">
        <v>0.16733990599999901</v>
      </c>
      <c r="O435">
        <v>2.7465248029999998</v>
      </c>
      <c r="P435">
        <f>SUMIFS($E$2:$E$642,$J$2:$J$642,J435,$D$2:$D$642,D435)</f>
        <v>41875273</v>
      </c>
      <c r="Q435">
        <f>SUMIF($D$2:$D$642,D435,$E$2:$E$642)</f>
        <v>241970662</v>
      </c>
      <c r="R435">
        <f t="shared" si="15"/>
        <v>7.5996161266817294E-3</v>
      </c>
      <c r="S435">
        <f>O435*R436/R435</f>
        <v>2.1696917877896582</v>
      </c>
    </row>
    <row r="436" spans="1:19" hidden="1" x14ac:dyDescent="0.2">
      <c r="A436">
        <v>162</v>
      </c>
      <c r="B436">
        <v>24580</v>
      </c>
      <c r="C436" t="s">
        <v>168</v>
      </c>
      <c r="D436">
        <v>2017</v>
      </c>
      <c r="E436">
        <v>320050</v>
      </c>
      <c r="F436" s="1">
        <v>42064</v>
      </c>
      <c r="G436">
        <v>2015</v>
      </c>
      <c r="H436">
        <v>2016</v>
      </c>
      <c r="I436">
        <v>1</v>
      </c>
      <c r="J436">
        <v>22</v>
      </c>
      <c r="K436">
        <v>2.2999999999999998</v>
      </c>
      <c r="L436">
        <v>50630502</v>
      </c>
      <c r="M436">
        <v>253371069</v>
      </c>
      <c r="N436">
        <v>0.199827478999999</v>
      </c>
      <c r="O436">
        <v>2.2999999999999998</v>
      </c>
      <c r="P436">
        <f>SUMIFS($E$2:$E$642,$J$2:$J$642,J436,$D$2:$D$642,D436)</f>
        <v>53310365</v>
      </c>
      <c r="Q436">
        <f>SUMIF($D$2:$D$642,D436,$E$2:$E$642)</f>
        <v>256050932</v>
      </c>
      <c r="R436">
        <f t="shared" si="15"/>
        <v>6.0035229546824527E-3</v>
      </c>
      <c r="S436">
        <f>O436*R436/R436</f>
        <v>2.2999999999999998</v>
      </c>
    </row>
    <row r="437" spans="1:19" hidden="1" x14ac:dyDescent="0.2">
      <c r="A437">
        <v>483</v>
      </c>
      <c r="B437">
        <v>24660</v>
      </c>
      <c r="C437" t="s">
        <v>169</v>
      </c>
      <c r="D437">
        <v>2015</v>
      </c>
      <c r="E437">
        <v>752157</v>
      </c>
      <c r="F437" s="1">
        <v>41821</v>
      </c>
      <c r="G437">
        <v>2014</v>
      </c>
      <c r="H437">
        <v>2015</v>
      </c>
      <c r="I437">
        <v>1</v>
      </c>
      <c r="J437">
        <v>22</v>
      </c>
      <c r="K437">
        <v>2.2999999999999998</v>
      </c>
      <c r="L437">
        <v>22529422</v>
      </c>
      <c r="M437">
        <v>213074972</v>
      </c>
      <c r="N437">
        <v>0.10573471800000001</v>
      </c>
      <c r="O437">
        <v>4.3467577369999999</v>
      </c>
      <c r="P437">
        <f>SUMIFS($E$2:$E$642,$J$2:$J$642,J437,$D$2:$D$642,D437)</f>
        <v>23411598</v>
      </c>
      <c r="Q437">
        <f>SUMIF($D$2:$D$642,D437,$E$2:$E$642)</f>
        <v>213957148</v>
      </c>
      <c r="R437">
        <f t="shared" si="15"/>
        <v>3.2127537812668749E-2</v>
      </c>
      <c r="S437">
        <f>O437*R439/R437</f>
        <v>1.9318170166407498</v>
      </c>
    </row>
    <row r="438" spans="1:19" hidden="1" x14ac:dyDescent="0.2">
      <c r="A438">
        <v>42</v>
      </c>
      <c r="B438">
        <v>24660</v>
      </c>
      <c r="C438" t="s">
        <v>169</v>
      </c>
      <c r="D438">
        <v>2016</v>
      </c>
      <c r="E438">
        <v>756139</v>
      </c>
      <c r="F438" s="1">
        <v>41821</v>
      </c>
      <c r="G438">
        <v>2014</v>
      </c>
      <c r="H438">
        <v>2015</v>
      </c>
      <c r="I438">
        <v>1</v>
      </c>
      <c r="J438">
        <v>22</v>
      </c>
      <c r="K438">
        <v>2.2999999999999998</v>
      </c>
      <c r="L438">
        <v>40213220</v>
      </c>
      <c r="M438">
        <v>240308609</v>
      </c>
      <c r="N438">
        <v>0.16733990599999901</v>
      </c>
      <c r="O438">
        <v>2.7465248029999998</v>
      </c>
      <c r="P438">
        <f>SUMIFS($E$2:$E$642,$J$2:$J$642,J438,$D$2:$D$642,D438)</f>
        <v>41875273</v>
      </c>
      <c r="Q438">
        <f>SUMIF($D$2:$D$642,D438,$E$2:$E$642)</f>
        <v>241970662</v>
      </c>
      <c r="R438">
        <f t="shared" si="15"/>
        <v>1.8056933025845587E-2</v>
      </c>
      <c r="S438">
        <f>O438*R439/R438</f>
        <v>2.1717885193333499</v>
      </c>
    </row>
    <row r="439" spans="1:19" hidden="1" x14ac:dyDescent="0.2">
      <c r="A439">
        <v>163</v>
      </c>
      <c r="B439">
        <v>24660</v>
      </c>
      <c r="C439" t="s">
        <v>169</v>
      </c>
      <c r="D439">
        <v>2017</v>
      </c>
      <c r="E439">
        <v>761184</v>
      </c>
      <c r="F439" s="1">
        <v>41821</v>
      </c>
      <c r="G439">
        <v>2014</v>
      </c>
      <c r="H439">
        <v>2015</v>
      </c>
      <c r="I439">
        <v>1</v>
      </c>
      <c r="J439">
        <v>22</v>
      </c>
      <c r="K439">
        <v>2.2999999999999998</v>
      </c>
      <c r="L439">
        <v>50630502</v>
      </c>
      <c r="M439">
        <v>253371069</v>
      </c>
      <c r="N439">
        <v>0.199827478999999</v>
      </c>
      <c r="O439">
        <v>2.2999999999999998</v>
      </c>
      <c r="P439">
        <f>SUMIFS($E$2:$E$642,$J$2:$J$642,J439,$D$2:$D$642,D439)</f>
        <v>53310365</v>
      </c>
      <c r="Q439">
        <f>SUMIF($D$2:$D$642,D439,$E$2:$E$642)</f>
        <v>256050932</v>
      </c>
      <c r="R439">
        <f t="shared" si="15"/>
        <v>1.4278349060262483E-2</v>
      </c>
      <c r="S439">
        <f>O439*R439/R439</f>
        <v>2.2999999999999994</v>
      </c>
    </row>
    <row r="440" spans="1:19" hidden="1" x14ac:dyDescent="0.2">
      <c r="A440">
        <v>43</v>
      </c>
      <c r="B440">
        <v>24780</v>
      </c>
      <c r="C440" t="s">
        <v>170</v>
      </c>
      <c r="D440">
        <v>2016</v>
      </c>
      <c r="E440">
        <v>177220</v>
      </c>
      <c r="F440" s="1">
        <v>42248</v>
      </c>
      <c r="G440">
        <v>2015</v>
      </c>
      <c r="H440">
        <v>2016</v>
      </c>
      <c r="I440">
        <v>1</v>
      </c>
      <c r="J440">
        <v>22</v>
      </c>
      <c r="K440">
        <v>2.2999999999999998</v>
      </c>
      <c r="L440">
        <v>40213220</v>
      </c>
      <c r="M440">
        <v>240308609</v>
      </c>
      <c r="N440">
        <v>0.16733990599999901</v>
      </c>
      <c r="O440">
        <v>2.7465248029999998</v>
      </c>
      <c r="P440">
        <f>SUMIFS($E$2:$E$642,$J$2:$J$642,J440,$D$2:$D$642,D440)</f>
        <v>41875273</v>
      </c>
      <c r="Q440">
        <f>SUMIF($D$2:$D$642,D440,$E$2:$E$642)</f>
        <v>241970662</v>
      </c>
      <c r="R440">
        <f t="shared" si="15"/>
        <v>4.2320918122730807E-3</v>
      </c>
      <c r="S440">
        <f>O440*R441/R440</f>
        <v>2.1795744537988431</v>
      </c>
    </row>
    <row r="441" spans="1:19" hidden="1" x14ac:dyDescent="0.2">
      <c r="A441">
        <v>164</v>
      </c>
      <c r="B441">
        <v>24780</v>
      </c>
      <c r="C441" t="s">
        <v>170</v>
      </c>
      <c r="D441">
        <v>2017</v>
      </c>
      <c r="E441">
        <v>179042</v>
      </c>
      <c r="F441" s="1">
        <v>42248</v>
      </c>
      <c r="G441">
        <v>2015</v>
      </c>
      <c r="H441">
        <v>2016</v>
      </c>
      <c r="I441">
        <v>1</v>
      </c>
      <c r="J441">
        <v>22</v>
      </c>
      <c r="K441">
        <v>2.2999999999999998</v>
      </c>
      <c r="L441">
        <v>50630502</v>
      </c>
      <c r="M441">
        <v>253371069</v>
      </c>
      <c r="N441">
        <v>0.199827478999999</v>
      </c>
      <c r="O441">
        <v>2.2999999999999998</v>
      </c>
      <c r="P441">
        <f>SUMIFS($E$2:$E$642,$J$2:$J$642,J441,$D$2:$D$642,D441)</f>
        <v>53310365</v>
      </c>
      <c r="Q441">
        <f>SUMIF($D$2:$D$642,D441,$E$2:$E$642)</f>
        <v>256050932</v>
      </c>
      <c r="R441">
        <f t="shared" si="15"/>
        <v>3.3584838520614143E-3</v>
      </c>
      <c r="S441">
        <f>O441*R441/R441</f>
        <v>2.2999999999999998</v>
      </c>
    </row>
    <row r="442" spans="1:19" hidden="1" x14ac:dyDescent="0.2">
      <c r="A442">
        <v>484</v>
      </c>
      <c r="B442">
        <v>24860</v>
      </c>
      <c r="C442" t="s">
        <v>171</v>
      </c>
      <c r="D442">
        <v>2015</v>
      </c>
      <c r="E442">
        <v>874869</v>
      </c>
      <c r="F442" s="1">
        <v>41821</v>
      </c>
      <c r="G442">
        <v>2014</v>
      </c>
      <c r="H442">
        <v>2015</v>
      </c>
      <c r="I442">
        <v>1</v>
      </c>
      <c r="J442">
        <v>22</v>
      </c>
      <c r="K442">
        <v>2.2999999999999998</v>
      </c>
      <c r="L442">
        <v>22529422</v>
      </c>
      <c r="M442">
        <v>213074972</v>
      </c>
      <c r="N442">
        <v>0.10573471800000001</v>
      </c>
      <c r="O442">
        <v>4.3467577369999999</v>
      </c>
      <c r="P442">
        <f>SUMIFS($E$2:$E$642,$J$2:$J$642,J442,$D$2:$D$642,D442)</f>
        <v>23411598</v>
      </c>
      <c r="Q442">
        <f>SUMIF($D$2:$D$642,D442,$E$2:$E$642)</f>
        <v>213957148</v>
      </c>
      <c r="R442">
        <f t="shared" si="15"/>
        <v>3.7369042472026041E-2</v>
      </c>
      <c r="S442">
        <f>O442*R444/R442</f>
        <v>1.9548457563876489</v>
      </c>
    </row>
    <row r="443" spans="1:19" hidden="1" x14ac:dyDescent="0.2">
      <c r="A443">
        <v>44</v>
      </c>
      <c r="B443">
        <v>24860</v>
      </c>
      <c r="C443" t="s">
        <v>171</v>
      </c>
      <c r="D443">
        <v>2016</v>
      </c>
      <c r="E443">
        <v>884975</v>
      </c>
      <c r="F443" s="1">
        <v>41821</v>
      </c>
      <c r="G443">
        <v>2014</v>
      </c>
      <c r="H443">
        <v>2015</v>
      </c>
      <c r="I443">
        <v>1</v>
      </c>
      <c r="J443">
        <v>22</v>
      </c>
      <c r="K443">
        <v>2.2999999999999998</v>
      </c>
      <c r="L443">
        <v>40213220</v>
      </c>
      <c r="M443">
        <v>240308609</v>
      </c>
      <c r="N443">
        <v>0.16733990599999901</v>
      </c>
      <c r="O443">
        <v>2.7465248029999998</v>
      </c>
      <c r="P443">
        <f>SUMIFS($E$2:$E$642,$J$2:$J$642,J443,$D$2:$D$642,D443)</f>
        <v>41875273</v>
      </c>
      <c r="Q443">
        <f>SUMIF($D$2:$D$642,D443,$E$2:$E$642)</f>
        <v>241970662</v>
      </c>
      <c r="R443">
        <f t="shared" si="15"/>
        <v>2.1133593564870611E-2</v>
      </c>
      <c r="S443">
        <f>O443*R444/R443</f>
        <v>2.1840833307437157</v>
      </c>
    </row>
    <row r="444" spans="1:19" hidden="1" x14ac:dyDescent="0.2">
      <c r="A444">
        <v>165</v>
      </c>
      <c r="B444">
        <v>24860</v>
      </c>
      <c r="C444" t="s">
        <v>171</v>
      </c>
      <c r="D444">
        <v>2017</v>
      </c>
      <c r="E444">
        <v>895923</v>
      </c>
      <c r="F444" s="1">
        <v>41821</v>
      </c>
      <c r="G444">
        <v>2014</v>
      </c>
      <c r="H444">
        <v>2015</v>
      </c>
      <c r="I444">
        <v>1</v>
      </c>
      <c r="J444">
        <v>22</v>
      </c>
      <c r="K444">
        <v>2.2999999999999998</v>
      </c>
      <c r="L444">
        <v>50630502</v>
      </c>
      <c r="M444">
        <v>253371069</v>
      </c>
      <c r="N444">
        <v>0.199827478999999</v>
      </c>
      <c r="O444">
        <v>2.2999999999999998</v>
      </c>
      <c r="P444">
        <f>SUMIFS($E$2:$E$642,$J$2:$J$642,J444,$D$2:$D$642,D444)</f>
        <v>53310365</v>
      </c>
      <c r="Q444">
        <f>SUMIF($D$2:$D$642,D444,$E$2:$E$642)</f>
        <v>256050932</v>
      </c>
      <c r="R444">
        <f t="shared" si="15"/>
        <v>1.6805793770123315E-2</v>
      </c>
      <c r="S444">
        <f t="shared" ref="S444:S445" si="20">O444*R444/R444</f>
        <v>2.2999999999999998</v>
      </c>
    </row>
    <row r="445" spans="1:19" hidden="1" x14ac:dyDescent="0.2">
      <c r="A445">
        <v>166</v>
      </c>
      <c r="B445">
        <v>25060</v>
      </c>
      <c r="C445" t="s">
        <v>172</v>
      </c>
      <c r="D445">
        <v>2017</v>
      </c>
      <c r="E445">
        <v>394232</v>
      </c>
      <c r="F445" s="1">
        <v>42552</v>
      </c>
      <c r="G445">
        <v>2016</v>
      </c>
      <c r="H445">
        <v>2017</v>
      </c>
      <c r="I445">
        <v>1</v>
      </c>
      <c r="J445">
        <v>22</v>
      </c>
      <c r="K445">
        <v>2.2999999999999998</v>
      </c>
      <c r="L445">
        <v>50630502</v>
      </c>
      <c r="M445">
        <v>253371069</v>
      </c>
      <c r="N445">
        <v>0.199827478999999</v>
      </c>
      <c r="O445">
        <v>2.2999999999999998</v>
      </c>
      <c r="P445">
        <f>SUMIFS($E$2:$E$642,$J$2:$J$642,J445,$D$2:$D$642,D445)</f>
        <v>53310365</v>
      </c>
      <c r="Q445">
        <f>SUMIF($D$2:$D$642,D445,$E$2:$E$642)</f>
        <v>256050932</v>
      </c>
      <c r="R445">
        <f t="shared" si="15"/>
        <v>7.3950347179202397E-3</v>
      </c>
      <c r="S445">
        <f t="shared" si="20"/>
        <v>2.2999999999999998</v>
      </c>
    </row>
    <row r="446" spans="1:19" hidden="1" x14ac:dyDescent="0.2">
      <c r="A446">
        <v>45</v>
      </c>
      <c r="B446">
        <v>25180</v>
      </c>
      <c r="C446" t="s">
        <v>173</v>
      </c>
      <c r="D446">
        <v>2016</v>
      </c>
      <c r="E446">
        <v>263817</v>
      </c>
      <c r="F446" s="1">
        <v>42278</v>
      </c>
      <c r="G446">
        <v>2015</v>
      </c>
      <c r="H446">
        <v>2016</v>
      </c>
      <c r="I446">
        <v>1</v>
      </c>
      <c r="J446">
        <v>22</v>
      </c>
      <c r="K446">
        <v>2.2999999999999998</v>
      </c>
      <c r="L446">
        <v>40213220</v>
      </c>
      <c r="M446">
        <v>240308609</v>
      </c>
      <c r="N446">
        <v>0.16733990599999901</v>
      </c>
      <c r="O446">
        <v>2.7465248029999998</v>
      </c>
      <c r="P446">
        <f>SUMIFS($E$2:$E$642,$J$2:$J$642,J446,$D$2:$D$642,D446)</f>
        <v>41875273</v>
      </c>
      <c r="Q446">
        <f>SUMIF($D$2:$D$642,D446,$E$2:$E$642)</f>
        <v>241970662</v>
      </c>
      <c r="R446">
        <f t="shared" si="15"/>
        <v>6.3000663900149379E-3</v>
      </c>
      <c r="S446">
        <f>O446*R447/R446</f>
        <v>2.1711408423983278</v>
      </c>
    </row>
    <row r="447" spans="1:19" hidden="1" x14ac:dyDescent="0.2">
      <c r="A447">
        <v>167</v>
      </c>
      <c r="B447">
        <v>25180</v>
      </c>
      <c r="C447" t="s">
        <v>173</v>
      </c>
      <c r="D447">
        <v>2017</v>
      </c>
      <c r="E447">
        <v>265498</v>
      </c>
      <c r="F447" s="1">
        <v>42278</v>
      </c>
      <c r="G447">
        <v>2015</v>
      </c>
      <c r="H447">
        <v>2016</v>
      </c>
      <c r="I447">
        <v>1</v>
      </c>
      <c r="J447">
        <v>22</v>
      </c>
      <c r="K447">
        <v>2.2999999999999998</v>
      </c>
      <c r="L447">
        <v>50630502</v>
      </c>
      <c r="M447">
        <v>253371069</v>
      </c>
      <c r="N447">
        <v>0.199827478999999</v>
      </c>
      <c r="O447">
        <v>2.2999999999999998</v>
      </c>
      <c r="P447">
        <f>SUMIFS($E$2:$E$642,$J$2:$J$642,J447,$D$2:$D$642,D447)</f>
        <v>53310365</v>
      </c>
      <c r="Q447">
        <f>SUMIF($D$2:$D$642,D447,$E$2:$E$642)</f>
        <v>256050932</v>
      </c>
      <c r="R447">
        <f t="shared" si="15"/>
        <v>4.980232268152732E-3</v>
      </c>
      <c r="S447">
        <f t="shared" ref="S447:S448" si="21">O447*R447/R447</f>
        <v>2.2999999999999998</v>
      </c>
    </row>
    <row r="448" spans="1:19" hidden="1" x14ac:dyDescent="0.2">
      <c r="A448">
        <v>168</v>
      </c>
      <c r="B448">
        <v>25260</v>
      </c>
      <c r="C448" t="s">
        <v>174</v>
      </c>
      <c r="D448">
        <v>2017</v>
      </c>
      <c r="E448">
        <v>150101</v>
      </c>
      <c r="F448" s="1">
        <v>42644</v>
      </c>
      <c r="G448">
        <v>2016</v>
      </c>
      <c r="H448">
        <v>2017</v>
      </c>
      <c r="I448">
        <v>1</v>
      </c>
      <c r="J448">
        <v>22</v>
      </c>
      <c r="K448">
        <v>2.2999999999999998</v>
      </c>
      <c r="L448">
        <v>50630502</v>
      </c>
      <c r="M448">
        <v>253371069</v>
      </c>
      <c r="N448">
        <v>0.199827478999999</v>
      </c>
      <c r="O448">
        <v>2.2999999999999998</v>
      </c>
      <c r="P448">
        <f>SUMIFS($E$2:$E$642,$J$2:$J$642,J448,$D$2:$D$642,D448)</f>
        <v>53310365</v>
      </c>
      <c r="Q448">
        <f>SUMIF($D$2:$D$642,D448,$E$2:$E$642)</f>
        <v>256050932</v>
      </c>
      <c r="R448">
        <f t="shared" si="15"/>
        <v>2.8156063084542752E-3</v>
      </c>
      <c r="S448">
        <f t="shared" si="21"/>
        <v>2.2999999999999998</v>
      </c>
    </row>
    <row r="449" spans="1:19" hidden="1" x14ac:dyDescent="0.2">
      <c r="A449">
        <v>46</v>
      </c>
      <c r="B449">
        <v>25500</v>
      </c>
      <c r="C449" t="s">
        <v>175</v>
      </c>
      <c r="D449">
        <v>2016</v>
      </c>
      <c r="E449">
        <v>132822</v>
      </c>
      <c r="F449" s="1">
        <v>42278</v>
      </c>
      <c r="G449">
        <v>2015</v>
      </c>
      <c r="H449">
        <v>2016</v>
      </c>
      <c r="I449">
        <v>1</v>
      </c>
      <c r="J449">
        <v>22</v>
      </c>
      <c r="K449">
        <v>2.2999999999999998</v>
      </c>
      <c r="L449">
        <v>40213220</v>
      </c>
      <c r="M449">
        <v>240308609</v>
      </c>
      <c r="N449">
        <v>0.16733990599999901</v>
      </c>
      <c r="O449">
        <v>2.7465248029999998</v>
      </c>
      <c r="P449">
        <f>SUMIFS($E$2:$E$642,$J$2:$J$642,J449,$D$2:$D$642,D449)</f>
        <v>41875273</v>
      </c>
      <c r="Q449">
        <f>SUMIF($D$2:$D$642,D449,$E$2:$E$642)</f>
        <v>241970662</v>
      </c>
      <c r="R449">
        <f t="shared" si="15"/>
        <v>3.171847978161241E-3</v>
      </c>
      <c r="S449">
        <f>O449*R450/R449</f>
        <v>2.1837075206429697</v>
      </c>
    </row>
    <row r="450" spans="1:19" hidden="1" x14ac:dyDescent="0.2">
      <c r="A450">
        <v>169</v>
      </c>
      <c r="B450">
        <v>25500</v>
      </c>
      <c r="C450" t="s">
        <v>175</v>
      </c>
      <c r="D450">
        <v>2017</v>
      </c>
      <c r="E450">
        <v>134442</v>
      </c>
      <c r="F450" s="1">
        <v>42278</v>
      </c>
      <c r="G450">
        <v>2015</v>
      </c>
      <c r="H450">
        <v>2016</v>
      </c>
      <c r="I450">
        <v>1</v>
      </c>
      <c r="J450">
        <v>22</v>
      </c>
      <c r="K450">
        <v>2.2999999999999998</v>
      </c>
      <c r="L450">
        <v>50630502</v>
      </c>
      <c r="M450">
        <v>253371069</v>
      </c>
      <c r="N450">
        <v>0.199827478999999</v>
      </c>
      <c r="O450">
        <v>2.2999999999999998</v>
      </c>
      <c r="P450">
        <f>SUMIFS($E$2:$E$642,$J$2:$J$642,J450,$D$2:$D$642,D450)</f>
        <v>53310365</v>
      </c>
      <c r="Q450">
        <f>SUMIF($D$2:$D$642,D450,$E$2:$E$642)</f>
        <v>256050932</v>
      </c>
      <c r="R450">
        <f t="shared" si="15"/>
        <v>2.5218735606105866E-3</v>
      </c>
      <c r="S450">
        <f t="shared" ref="S450:S455" si="22">O450*R450/R450</f>
        <v>2.2999999999999998</v>
      </c>
    </row>
    <row r="451" spans="1:19" hidden="1" x14ac:dyDescent="0.2">
      <c r="A451">
        <v>170</v>
      </c>
      <c r="B451">
        <v>25620</v>
      </c>
      <c r="C451" t="s">
        <v>176</v>
      </c>
      <c r="D451">
        <v>2017</v>
      </c>
      <c r="E451">
        <v>146530</v>
      </c>
      <c r="F451" s="1">
        <v>42552</v>
      </c>
      <c r="G451">
        <v>2016</v>
      </c>
      <c r="H451">
        <v>2017</v>
      </c>
      <c r="I451">
        <v>1</v>
      </c>
      <c r="J451">
        <v>22</v>
      </c>
      <c r="K451">
        <v>2.2999999999999998</v>
      </c>
      <c r="L451">
        <v>50630502</v>
      </c>
      <c r="M451">
        <v>253371069</v>
      </c>
      <c r="N451">
        <v>0.199827478999999</v>
      </c>
      <c r="O451">
        <v>2.2999999999999998</v>
      </c>
      <c r="P451">
        <f>SUMIFS($E$2:$E$642,$J$2:$J$642,J451,$D$2:$D$642,D451)</f>
        <v>53310365</v>
      </c>
      <c r="Q451">
        <f>SUMIF($D$2:$D$642,D451,$E$2:$E$642)</f>
        <v>256050932</v>
      </c>
      <c r="R451">
        <f t="shared" ref="R451:R514" si="23">E451/P451</f>
        <v>2.7486212109033583E-3</v>
      </c>
      <c r="S451">
        <f t="shared" si="22"/>
        <v>2.2999999999999998</v>
      </c>
    </row>
    <row r="452" spans="1:19" hidden="1" x14ac:dyDescent="0.2">
      <c r="A452">
        <v>171</v>
      </c>
      <c r="B452">
        <v>25980</v>
      </c>
      <c r="C452" t="s">
        <v>177</v>
      </c>
      <c r="D452">
        <v>2017</v>
      </c>
      <c r="E452">
        <v>81044</v>
      </c>
      <c r="F452" s="1">
        <v>42522</v>
      </c>
      <c r="G452">
        <v>2016</v>
      </c>
      <c r="H452">
        <v>2017</v>
      </c>
      <c r="I452">
        <v>1</v>
      </c>
      <c r="J452">
        <v>22</v>
      </c>
      <c r="K452">
        <v>2.2999999999999998</v>
      </c>
      <c r="L452">
        <v>50630502</v>
      </c>
      <c r="M452">
        <v>253371069</v>
      </c>
      <c r="N452">
        <v>0.199827478999999</v>
      </c>
      <c r="O452">
        <v>2.2999999999999998</v>
      </c>
      <c r="P452">
        <f>SUMIFS($E$2:$E$642,$J$2:$J$642,J452,$D$2:$D$642,D452)</f>
        <v>53310365</v>
      </c>
      <c r="Q452">
        <f>SUMIF($D$2:$D$642,D452,$E$2:$E$642)</f>
        <v>256050932</v>
      </c>
      <c r="R452">
        <f t="shared" si="23"/>
        <v>1.520229696420199E-3</v>
      </c>
      <c r="S452">
        <f t="shared" si="22"/>
        <v>2.2999999999999998</v>
      </c>
    </row>
    <row r="453" spans="1:19" hidden="1" x14ac:dyDescent="0.2">
      <c r="A453">
        <v>172</v>
      </c>
      <c r="B453">
        <v>26580</v>
      </c>
      <c r="C453" t="s">
        <v>178</v>
      </c>
      <c r="D453">
        <v>2017</v>
      </c>
      <c r="E453">
        <v>356474</v>
      </c>
      <c r="F453" s="1">
        <v>42583</v>
      </c>
      <c r="G453">
        <v>2016</v>
      </c>
      <c r="H453">
        <v>2017</v>
      </c>
      <c r="I453">
        <v>1</v>
      </c>
      <c r="J453">
        <v>22</v>
      </c>
      <c r="K453">
        <v>2.2999999999999998</v>
      </c>
      <c r="L453">
        <v>50630502</v>
      </c>
      <c r="M453">
        <v>253371069</v>
      </c>
      <c r="N453">
        <v>0.199827478999999</v>
      </c>
      <c r="O453">
        <v>2.2999999999999998</v>
      </c>
      <c r="P453">
        <f>SUMIFS($E$2:$E$642,$J$2:$J$642,J453,$D$2:$D$642,D453)</f>
        <v>53310365</v>
      </c>
      <c r="Q453">
        <f>SUMIF($D$2:$D$642,D453,$E$2:$E$642)</f>
        <v>256050932</v>
      </c>
      <c r="R453">
        <f t="shared" si="23"/>
        <v>6.6867671980861505E-3</v>
      </c>
      <c r="S453">
        <f t="shared" si="22"/>
        <v>2.2999999999999998</v>
      </c>
    </row>
    <row r="454" spans="1:19" hidden="1" x14ac:dyDescent="0.2">
      <c r="A454">
        <v>173</v>
      </c>
      <c r="B454">
        <v>26620</v>
      </c>
      <c r="C454" t="s">
        <v>179</v>
      </c>
      <c r="D454">
        <v>2017</v>
      </c>
      <c r="E454">
        <v>455448</v>
      </c>
      <c r="F454" s="1">
        <v>42430</v>
      </c>
      <c r="G454">
        <v>2016</v>
      </c>
      <c r="H454">
        <v>2017</v>
      </c>
      <c r="I454">
        <v>1</v>
      </c>
      <c r="J454">
        <v>22</v>
      </c>
      <c r="K454">
        <v>2.2999999999999998</v>
      </c>
      <c r="L454">
        <v>50630502</v>
      </c>
      <c r="M454">
        <v>253371069</v>
      </c>
      <c r="N454">
        <v>0.199827478999999</v>
      </c>
      <c r="O454">
        <v>2.2999999999999998</v>
      </c>
      <c r="P454">
        <f>SUMIFS($E$2:$E$642,$J$2:$J$642,J454,$D$2:$D$642,D454)</f>
        <v>53310365</v>
      </c>
      <c r="Q454">
        <f>SUMIF($D$2:$D$642,D454,$E$2:$E$642)</f>
        <v>256050932</v>
      </c>
      <c r="R454">
        <f t="shared" si="23"/>
        <v>8.5433292381322089E-3</v>
      </c>
      <c r="S454">
        <f t="shared" si="22"/>
        <v>2.2999999999999998</v>
      </c>
    </row>
    <row r="455" spans="1:19" hidden="1" x14ac:dyDescent="0.2">
      <c r="A455">
        <v>174</v>
      </c>
      <c r="B455">
        <v>26980</v>
      </c>
      <c r="C455" t="s">
        <v>180</v>
      </c>
      <c r="D455">
        <v>2017</v>
      </c>
      <c r="E455">
        <v>171491</v>
      </c>
      <c r="F455" s="1">
        <v>42461</v>
      </c>
      <c r="G455">
        <v>2016</v>
      </c>
      <c r="H455">
        <v>2017</v>
      </c>
      <c r="I455">
        <v>1</v>
      </c>
      <c r="J455">
        <v>22</v>
      </c>
      <c r="K455">
        <v>2.2999999999999998</v>
      </c>
      <c r="L455">
        <v>50630502</v>
      </c>
      <c r="M455">
        <v>253371069</v>
      </c>
      <c r="N455">
        <v>0.199827478999999</v>
      </c>
      <c r="O455">
        <v>2.2999999999999998</v>
      </c>
      <c r="P455">
        <f>SUMIFS($E$2:$E$642,$J$2:$J$642,J455,$D$2:$D$642,D455)</f>
        <v>53310365</v>
      </c>
      <c r="Q455">
        <f>SUMIF($D$2:$D$642,D455,$E$2:$E$642)</f>
        <v>256050932</v>
      </c>
      <c r="R455">
        <f t="shared" si="23"/>
        <v>3.2168416029415667E-3</v>
      </c>
      <c r="S455">
        <f t="shared" si="22"/>
        <v>2.2999999999999998</v>
      </c>
    </row>
    <row r="456" spans="1:19" hidden="1" x14ac:dyDescent="0.2">
      <c r="A456">
        <v>485</v>
      </c>
      <c r="B456">
        <v>27140</v>
      </c>
      <c r="C456" t="s">
        <v>181</v>
      </c>
      <c r="D456">
        <v>2015</v>
      </c>
      <c r="E456">
        <v>578561</v>
      </c>
      <c r="F456" s="1">
        <v>41974</v>
      </c>
      <c r="G456">
        <v>2014</v>
      </c>
      <c r="H456">
        <v>2015</v>
      </c>
      <c r="I456">
        <v>1</v>
      </c>
      <c r="J456">
        <v>22</v>
      </c>
      <c r="K456">
        <v>2.2999999999999998</v>
      </c>
      <c r="L456">
        <v>22529422</v>
      </c>
      <c r="M456">
        <v>213074972</v>
      </c>
      <c r="N456">
        <v>0.10573471800000001</v>
      </c>
      <c r="O456">
        <v>4.3467577369999999</v>
      </c>
      <c r="P456">
        <f>SUMIFS($E$2:$E$642,$J$2:$J$642,J456,$D$2:$D$642,D456)</f>
        <v>23411598</v>
      </c>
      <c r="Q456">
        <f>SUMIF($D$2:$D$642,D456,$E$2:$E$642)</f>
        <v>213957148</v>
      </c>
      <c r="R456">
        <f t="shared" si="23"/>
        <v>2.471258049108822E-2</v>
      </c>
      <c r="S456">
        <f>O456*R458/R456</f>
        <v>1.9096760582330388</v>
      </c>
    </row>
    <row r="457" spans="1:19" hidden="1" x14ac:dyDescent="0.2">
      <c r="A457">
        <v>47</v>
      </c>
      <c r="B457">
        <v>27140</v>
      </c>
      <c r="C457" t="s">
        <v>181</v>
      </c>
      <c r="D457">
        <v>2016</v>
      </c>
      <c r="E457">
        <v>580178</v>
      </c>
      <c r="F457" s="1">
        <v>41974</v>
      </c>
      <c r="G457">
        <v>2014</v>
      </c>
      <c r="H457">
        <v>2015</v>
      </c>
      <c r="I457">
        <v>1</v>
      </c>
      <c r="J457">
        <v>22</v>
      </c>
      <c r="K457">
        <v>2.2999999999999998</v>
      </c>
      <c r="L457">
        <v>40213220</v>
      </c>
      <c r="M457">
        <v>240308609</v>
      </c>
      <c r="N457">
        <v>0.16733990599999901</v>
      </c>
      <c r="O457">
        <v>2.7465248029999998</v>
      </c>
      <c r="P457">
        <f>SUMIFS($E$2:$E$642,$J$2:$J$642,J457,$D$2:$D$642,D457)</f>
        <v>41875273</v>
      </c>
      <c r="Q457">
        <f>SUMIF($D$2:$D$642,D457,$E$2:$E$642)</f>
        <v>241970662</v>
      </c>
      <c r="R457">
        <f t="shared" si="23"/>
        <v>1.3854906689205346E-2</v>
      </c>
      <c r="S457">
        <f>O457*R458/R457</f>
        <v>2.1522478592871628</v>
      </c>
    </row>
    <row r="458" spans="1:19" hidden="1" x14ac:dyDescent="0.2">
      <c r="A458">
        <v>175</v>
      </c>
      <c r="B458">
        <v>27140</v>
      </c>
      <c r="C458" t="s">
        <v>181</v>
      </c>
      <c r="D458">
        <v>2017</v>
      </c>
      <c r="E458">
        <v>578794</v>
      </c>
      <c r="F458" s="1">
        <v>41974</v>
      </c>
      <c r="G458">
        <v>2014</v>
      </c>
      <c r="H458">
        <v>2015</v>
      </c>
      <c r="I458">
        <v>1</v>
      </c>
      <c r="J458">
        <v>22</v>
      </c>
      <c r="K458">
        <v>2.2999999999999998</v>
      </c>
      <c r="L458">
        <v>50630502</v>
      </c>
      <c r="M458">
        <v>253371069</v>
      </c>
      <c r="N458">
        <v>0.199827478999999</v>
      </c>
      <c r="O458">
        <v>2.2999999999999998</v>
      </c>
      <c r="P458">
        <f>SUMIFS($E$2:$E$642,$J$2:$J$642,J458,$D$2:$D$642,D458)</f>
        <v>53310365</v>
      </c>
      <c r="Q458">
        <f>SUMIF($D$2:$D$642,D458,$E$2:$E$642)</f>
        <v>256050932</v>
      </c>
      <c r="R458">
        <f t="shared" si="23"/>
        <v>1.0857063162107406E-2</v>
      </c>
      <c r="S458">
        <f>O458*R458/R458</f>
        <v>2.2999999999999998</v>
      </c>
    </row>
    <row r="459" spans="1:19" hidden="1" x14ac:dyDescent="0.2">
      <c r="A459">
        <v>48</v>
      </c>
      <c r="B459">
        <v>27340</v>
      </c>
      <c r="C459" t="s">
        <v>182</v>
      </c>
      <c r="D459">
        <v>2016</v>
      </c>
      <c r="E459">
        <v>187136</v>
      </c>
      <c r="F459" s="1">
        <v>42278</v>
      </c>
      <c r="G459">
        <v>2015</v>
      </c>
      <c r="H459">
        <v>2016</v>
      </c>
      <c r="I459">
        <v>1</v>
      </c>
      <c r="J459">
        <v>22</v>
      </c>
      <c r="K459">
        <v>2.2999999999999998</v>
      </c>
      <c r="L459">
        <v>40213220</v>
      </c>
      <c r="M459">
        <v>240308609</v>
      </c>
      <c r="N459">
        <v>0.16733990599999901</v>
      </c>
      <c r="O459">
        <v>2.7465248029999998</v>
      </c>
      <c r="P459">
        <f>SUMIFS($E$2:$E$642,$J$2:$J$642,J459,$D$2:$D$642,D459)</f>
        <v>41875273</v>
      </c>
      <c r="Q459">
        <f>SUMIF($D$2:$D$642,D459,$E$2:$E$642)</f>
        <v>241970662</v>
      </c>
      <c r="R459">
        <f t="shared" si="23"/>
        <v>4.4688902684885184E-3</v>
      </c>
      <c r="S459">
        <f>O459*R460/R459</f>
        <v>2.2352922312675321</v>
      </c>
    </row>
    <row r="460" spans="1:19" hidden="1" x14ac:dyDescent="0.2">
      <c r="A460">
        <v>176</v>
      </c>
      <c r="B460">
        <v>27340</v>
      </c>
      <c r="C460" t="s">
        <v>182</v>
      </c>
      <c r="D460">
        <v>2017</v>
      </c>
      <c r="E460">
        <v>193893</v>
      </c>
      <c r="F460" s="1">
        <v>42278</v>
      </c>
      <c r="G460">
        <v>2015</v>
      </c>
      <c r="H460">
        <v>2016</v>
      </c>
      <c r="I460">
        <v>1</v>
      </c>
      <c r="J460">
        <v>22</v>
      </c>
      <c r="K460">
        <v>2.2999999999999998</v>
      </c>
      <c r="L460">
        <v>50630502</v>
      </c>
      <c r="M460">
        <v>253371069</v>
      </c>
      <c r="N460">
        <v>0.199827478999999</v>
      </c>
      <c r="O460">
        <v>2.2999999999999998</v>
      </c>
      <c r="P460">
        <f>SUMIFS($E$2:$E$642,$J$2:$J$642,J460,$D$2:$D$642,D460)</f>
        <v>53310365</v>
      </c>
      <c r="Q460">
        <f>SUMIF($D$2:$D$642,D460,$E$2:$E$642)</f>
        <v>256050932</v>
      </c>
      <c r="R460">
        <f t="shared" si="23"/>
        <v>3.6370600726519128E-3</v>
      </c>
      <c r="S460">
        <f t="shared" ref="S460:S462" si="24">O460*R460/R460</f>
        <v>2.2999999999999998</v>
      </c>
    </row>
    <row r="461" spans="1:19" hidden="1" x14ac:dyDescent="0.2">
      <c r="A461">
        <v>177</v>
      </c>
      <c r="B461">
        <v>27500</v>
      </c>
      <c r="C461" t="s">
        <v>183</v>
      </c>
      <c r="D461">
        <v>2017</v>
      </c>
      <c r="E461">
        <v>162309</v>
      </c>
      <c r="F461" s="1">
        <v>42705</v>
      </c>
      <c r="G461">
        <v>2016</v>
      </c>
      <c r="H461">
        <v>2017</v>
      </c>
      <c r="I461">
        <v>1</v>
      </c>
      <c r="J461">
        <v>22</v>
      </c>
      <c r="K461">
        <v>2.2999999999999998</v>
      </c>
      <c r="L461">
        <v>50630502</v>
      </c>
      <c r="M461">
        <v>253371069</v>
      </c>
      <c r="N461">
        <v>0.199827478999999</v>
      </c>
      <c r="O461">
        <v>2.2999999999999998</v>
      </c>
      <c r="P461">
        <f>SUMIFS($E$2:$E$642,$J$2:$J$642,J461,$D$2:$D$642,D461)</f>
        <v>53310365</v>
      </c>
      <c r="Q461">
        <f>SUMIF($D$2:$D$642,D461,$E$2:$E$642)</f>
        <v>256050932</v>
      </c>
      <c r="R461">
        <f t="shared" si="23"/>
        <v>3.0446049281410846E-3</v>
      </c>
      <c r="S461">
        <f t="shared" si="24"/>
        <v>2.2999999999999998</v>
      </c>
    </row>
    <row r="462" spans="1:19" hidden="1" x14ac:dyDescent="0.2">
      <c r="A462">
        <v>178</v>
      </c>
      <c r="B462">
        <v>27740</v>
      </c>
      <c r="C462" t="s">
        <v>184</v>
      </c>
      <c r="D462">
        <v>2017</v>
      </c>
      <c r="E462">
        <v>203462</v>
      </c>
      <c r="F462" s="1">
        <v>42583</v>
      </c>
      <c r="G462">
        <v>2016</v>
      </c>
      <c r="H462">
        <v>2017</v>
      </c>
      <c r="I462">
        <v>1</v>
      </c>
      <c r="J462">
        <v>22</v>
      </c>
      <c r="K462">
        <v>2.2999999999999998</v>
      </c>
      <c r="L462">
        <v>50630502</v>
      </c>
      <c r="M462">
        <v>253371069</v>
      </c>
      <c r="N462">
        <v>0.199827478999999</v>
      </c>
      <c r="O462">
        <v>2.2999999999999998</v>
      </c>
      <c r="P462">
        <f>SUMIFS($E$2:$E$642,$J$2:$J$642,J462,$D$2:$D$642,D462)</f>
        <v>53310365</v>
      </c>
      <c r="Q462">
        <f>SUMIF($D$2:$D$642,D462,$E$2:$E$642)</f>
        <v>256050932</v>
      </c>
      <c r="R462">
        <f t="shared" si="23"/>
        <v>3.816556123748168E-3</v>
      </c>
      <c r="S462">
        <f t="shared" si="24"/>
        <v>2.2999999999999998</v>
      </c>
    </row>
    <row r="463" spans="1:19" hidden="1" x14ac:dyDescent="0.2">
      <c r="A463">
        <v>486</v>
      </c>
      <c r="B463">
        <v>28020</v>
      </c>
      <c r="C463" t="s">
        <v>185</v>
      </c>
      <c r="D463">
        <v>2015</v>
      </c>
      <c r="E463">
        <v>335340</v>
      </c>
      <c r="F463" s="1">
        <v>41913</v>
      </c>
      <c r="G463">
        <v>2014</v>
      </c>
      <c r="H463">
        <v>2015</v>
      </c>
      <c r="I463">
        <v>1</v>
      </c>
      <c r="J463">
        <v>22</v>
      </c>
      <c r="K463">
        <v>2.2999999999999998</v>
      </c>
      <c r="L463">
        <v>22529422</v>
      </c>
      <c r="M463">
        <v>213074972</v>
      </c>
      <c r="N463">
        <v>0.10573471800000001</v>
      </c>
      <c r="O463">
        <v>4.3467577369999999</v>
      </c>
      <c r="P463">
        <f>SUMIFS($E$2:$E$642,$J$2:$J$642,J463,$D$2:$D$642,D463)</f>
        <v>23411598</v>
      </c>
      <c r="Q463">
        <f>SUMIF($D$2:$D$642,D463,$E$2:$E$642)</f>
        <v>213957148</v>
      </c>
      <c r="R463">
        <f t="shared" si="23"/>
        <v>1.4323669832362575E-2</v>
      </c>
      <c r="S463">
        <f>O463*R465/R463</f>
        <v>1.9259732718284721</v>
      </c>
    </row>
    <row r="464" spans="1:19" hidden="1" x14ac:dyDescent="0.2">
      <c r="A464">
        <v>49</v>
      </c>
      <c r="B464">
        <v>28020</v>
      </c>
      <c r="C464" t="s">
        <v>185</v>
      </c>
      <c r="D464">
        <v>2016</v>
      </c>
      <c r="E464">
        <v>336877</v>
      </c>
      <c r="F464" s="1">
        <v>41913</v>
      </c>
      <c r="G464">
        <v>2014</v>
      </c>
      <c r="H464">
        <v>2015</v>
      </c>
      <c r="I464">
        <v>1</v>
      </c>
      <c r="J464">
        <v>22</v>
      </c>
      <c r="K464">
        <v>2.2999999999999998</v>
      </c>
      <c r="L464">
        <v>40213220</v>
      </c>
      <c r="M464">
        <v>240308609</v>
      </c>
      <c r="N464">
        <v>0.16733990599999901</v>
      </c>
      <c r="O464">
        <v>2.7465248029999998</v>
      </c>
      <c r="P464">
        <f>SUMIFS($E$2:$E$642,$J$2:$J$642,J464,$D$2:$D$642,D464)</f>
        <v>41875273</v>
      </c>
      <c r="Q464">
        <f>SUMIF($D$2:$D$642,D464,$E$2:$E$642)</f>
        <v>241970662</v>
      </c>
      <c r="R464">
        <f t="shared" si="23"/>
        <v>8.044771433490118E-3</v>
      </c>
      <c r="S464">
        <f>O464*R465/R464</f>
        <v>2.1667506602400213</v>
      </c>
    </row>
    <row r="465" spans="1:19" hidden="1" x14ac:dyDescent="0.2">
      <c r="A465">
        <v>179</v>
      </c>
      <c r="B465">
        <v>28020</v>
      </c>
      <c r="C465" t="s">
        <v>185</v>
      </c>
      <c r="D465">
        <v>2017</v>
      </c>
      <c r="E465">
        <v>338338</v>
      </c>
      <c r="F465" s="1">
        <v>41913</v>
      </c>
      <c r="G465">
        <v>2014</v>
      </c>
      <c r="H465">
        <v>2015</v>
      </c>
      <c r="I465">
        <v>1</v>
      </c>
      <c r="J465">
        <v>22</v>
      </c>
      <c r="K465">
        <v>2.2999999999999998</v>
      </c>
      <c r="L465">
        <v>50630502</v>
      </c>
      <c r="M465">
        <v>253371069</v>
      </c>
      <c r="N465">
        <v>0.199827478999999</v>
      </c>
      <c r="O465">
        <v>2.2999999999999998</v>
      </c>
      <c r="P465">
        <f>SUMIFS($E$2:$E$642,$J$2:$J$642,J465,$D$2:$D$642,D465)</f>
        <v>53310365</v>
      </c>
      <c r="Q465">
        <f>SUMIF($D$2:$D$642,D465,$E$2:$E$642)</f>
        <v>256050932</v>
      </c>
      <c r="R465">
        <f t="shared" si="23"/>
        <v>6.3465706903338588E-3</v>
      </c>
      <c r="S465">
        <f>O465*R465/R465</f>
        <v>2.2999999999999998</v>
      </c>
    </row>
    <row r="466" spans="1:19" hidden="1" x14ac:dyDescent="0.2">
      <c r="A466">
        <v>50</v>
      </c>
      <c r="B466">
        <v>28660</v>
      </c>
      <c r="C466" t="s">
        <v>186</v>
      </c>
      <c r="D466">
        <v>2016</v>
      </c>
      <c r="E466">
        <v>435887</v>
      </c>
      <c r="F466" s="1">
        <v>42186</v>
      </c>
      <c r="G466">
        <v>2015</v>
      </c>
      <c r="H466">
        <v>2016</v>
      </c>
      <c r="I466">
        <v>1</v>
      </c>
      <c r="J466">
        <v>22</v>
      </c>
      <c r="K466">
        <v>2.2999999999999998</v>
      </c>
      <c r="L466">
        <v>40213220</v>
      </c>
      <c r="M466">
        <v>240308609</v>
      </c>
      <c r="N466">
        <v>0.16733990599999901</v>
      </c>
      <c r="O466">
        <v>2.7465248029999998</v>
      </c>
      <c r="P466">
        <f>SUMIFS($E$2:$E$642,$J$2:$J$642,J466,$D$2:$D$642,D466)</f>
        <v>41875273</v>
      </c>
      <c r="Q466">
        <f>SUMIF($D$2:$D$642,D466,$E$2:$E$642)</f>
        <v>241970662</v>
      </c>
      <c r="R466">
        <f t="shared" si="23"/>
        <v>1.0409173929445188E-2</v>
      </c>
      <c r="S466">
        <f>O466*R467/R466</f>
        <v>2.1910801219271754</v>
      </c>
    </row>
    <row r="467" spans="1:19" hidden="1" x14ac:dyDescent="0.2">
      <c r="A467">
        <v>180</v>
      </c>
      <c r="B467">
        <v>28660</v>
      </c>
      <c r="C467" t="s">
        <v>186</v>
      </c>
      <c r="D467">
        <v>2017</v>
      </c>
      <c r="E467">
        <v>442693</v>
      </c>
      <c r="F467" s="1">
        <v>42186</v>
      </c>
      <c r="G467">
        <v>2015</v>
      </c>
      <c r="H467">
        <v>2016</v>
      </c>
      <c r="I467">
        <v>1</v>
      </c>
      <c r="J467">
        <v>22</v>
      </c>
      <c r="K467">
        <v>2.2999999999999998</v>
      </c>
      <c r="L467">
        <v>50630502</v>
      </c>
      <c r="M467">
        <v>253371069</v>
      </c>
      <c r="N467">
        <v>0.199827478999999</v>
      </c>
      <c r="O467">
        <v>2.2999999999999998</v>
      </c>
      <c r="P467">
        <f>SUMIFS($E$2:$E$642,$J$2:$J$642,J467,$D$2:$D$642,D467)</f>
        <v>53310365</v>
      </c>
      <c r="Q467">
        <f>SUMIF($D$2:$D$642,D467,$E$2:$E$642)</f>
        <v>256050932</v>
      </c>
      <c r="R467">
        <f t="shared" si="23"/>
        <v>8.3040699496242428E-3</v>
      </c>
      <c r="S467">
        <f t="shared" ref="S467:S468" si="25">O467*R467/R467</f>
        <v>2.2999999999999998</v>
      </c>
    </row>
    <row r="468" spans="1:19" hidden="1" x14ac:dyDescent="0.2">
      <c r="A468">
        <v>181</v>
      </c>
      <c r="B468">
        <v>28700</v>
      </c>
      <c r="C468" t="s">
        <v>187</v>
      </c>
      <c r="D468">
        <v>2017</v>
      </c>
      <c r="E468">
        <v>305914</v>
      </c>
      <c r="F468" s="1">
        <v>42614</v>
      </c>
      <c r="G468">
        <v>2016</v>
      </c>
      <c r="H468">
        <v>2017</v>
      </c>
      <c r="I468">
        <v>1</v>
      </c>
      <c r="J468">
        <v>22</v>
      </c>
      <c r="K468">
        <v>2.2999999999999998</v>
      </c>
      <c r="L468">
        <v>50630502</v>
      </c>
      <c r="M468">
        <v>253371069</v>
      </c>
      <c r="N468">
        <v>0.199827478999999</v>
      </c>
      <c r="O468">
        <v>2.2999999999999998</v>
      </c>
      <c r="P468">
        <f>SUMIFS($E$2:$E$642,$J$2:$J$642,J468,$D$2:$D$642,D468)</f>
        <v>53310365</v>
      </c>
      <c r="Q468">
        <f>SUMIF($D$2:$D$642,D468,$E$2:$E$642)</f>
        <v>256050932</v>
      </c>
      <c r="R468">
        <f t="shared" si="23"/>
        <v>5.7383587600647644E-3</v>
      </c>
      <c r="S468">
        <f t="shared" si="25"/>
        <v>2.2999999999999998</v>
      </c>
    </row>
    <row r="469" spans="1:19" hidden="1" x14ac:dyDescent="0.2">
      <c r="A469">
        <v>487</v>
      </c>
      <c r="B469">
        <v>28940</v>
      </c>
      <c r="C469" t="s">
        <v>188</v>
      </c>
      <c r="D469">
        <v>2015</v>
      </c>
      <c r="E469">
        <v>861679</v>
      </c>
      <c r="F469" s="1">
        <v>41852</v>
      </c>
      <c r="G469">
        <v>2014</v>
      </c>
      <c r="H469">
        <v>2015</v>
      </c>
      <c r="I469">
        <v>1</v>
      </c>
      <c r="J469">
        <v>22</v>
      </c>
      <c r="K469">
        <v>2.2999999999999998</v>
      </c>
      <c r="L469">
        <v>22529422</v>
      </c>
      <c r="M469">
        <v>213074972</v>
      </c>
      <c r="N469">
        <v>0.10573471800000001</v>
      </c>
      <c r="O469">
        <v>4.3467577369999999</v>
      </c>
      <c r="P469">
        <f>SUMIFS($E$2:$E$642,$J$2:$J$642,J469,$D$2:$D$642,D469)</f>
        <v>23411598</v>
      </c>
      <c r="Q469">
        <f>SUMIF($D$2:$D$642,D469,$E$2:$E$642)</f>
        <v>213957148</v>
      </c>
      <c r="R469">
        <f t="shared" si="23"/>
        <v>3.6805646500507994E-2</v>
      </c>
      <c r="S469">
        <f>O469*R471/R469</f>
        <v>1.9447846405049714</v>
      </c>
    </row>
    <row r="470" spans="1:19" hidden="1" x14ac:dyDescent="0.2">
      <c r="A470">
        <v>51</v>
      </c>
      <c r="B470">
        <v>28940</v>
      </c>
      <c r="C470" t="s">
        <v>188</v>
      </c>
      <c r="D470">
        <v>2016</v>
      </c>
      <c r="E470">
        <v>869076</v>
      </c>
      <c r="F470" s="1">
        <v>41852</v>
      </c>
      <c r="G470">
        <v>2014</v>
      </c>
      <c r="H470">
        <v>2015</v>
      </c>
      <c r="I470">
        <v>1</v>
      </c>
      <c r="J470">
        <v>22</v>
      </c>
      <c r="K470">
        <v>2.2999999999999998</v>
      </c>
      <c r="L470">
        <v>40213220</v>
      </c>
      <c r="M470">
        <v>240308609</v>
      </c>
      <c r="N470">
        <v>0.16733990599999901</v>
      </c>
      <c r="O470">
        <v>2.7465248029999998</v>
      </c>
      <c r="P470">
        <f>SUMIFS($E$2:$E$642,$J$2:$J$642,J470,$D$2:$D$642,D470)</f>
        <v>41875273</v>
      </c>
      <c r="Q470">
        <f>SUMIF($D$2:$D$642,D470,$E$2:$E$642)</f>
        <v>241970662</v>
      </c>
      <c r="R470">
        <f t="shared" si="23"/>
        <v>2.0753918428185532E-2</v>
      </c>
      <c r="S470">
        <f>O470*R471/R470</f>
        <v>2.1792344242213022</v>
      </c>
    </row>
    <row r="471" spans="1:19" hidden="1" x14ac:dyDescent="0.2">
      <c r="A471">
        <v>182</v>
      </c>
      <c r="B471">
        <v>28940</v>
      </c>
      <c r="C471" t="s">
        <v>188</v>
      </c>
      <c r="D471">
        <v>2017</v>
      </c>
      <c r="E471">
        <v>877874</v>
      </c>
      <c r="F471" s="1">
        <v>41852</v>
      </c>
      <c r="G471">
        <v>2014</v>
      </c>
      <c r="H471">
        <v>2015</v>
      </c>
      <c r="I471">
        <v>1</v>
      </c>
      <c r="J471">
        <v>22</v>
      </c>
      <c r="K471">
        <v>2.2999999999999998</v>
      </c>
      <c r="L471">
        <v>50630502</v>
      </c>
      <c r="M471">
        <v>253371069</v>
      </c>
      <c r="N471">
        <v>0.199827478999999</v>
      </c>
      <c r="O471">
        <v>2.2999999999999998</v>
      </c>
      <c r="P471">
        <f>SUMIFS($E$2:$E$642,$J$2:$J$642,J471,$D$2:$D$642,D471)</f>
        <v>53310365</v>
      </c>
      <c r="Q471">
        <f>SUMIF($D$2:$D$642,D471,$E$2:$E$642)</f>
        <v>256050932</v>
      </c>
      <c r="R471">
        <f t="shared" si="23"/>
        <v>1.6467229215181702E-2</v>
      </c>
      <c r="S471">
        <f>O471*R471/R471</f>
        <v>2.2999999999999998</v>
      </c>
    </row>
    <row r="472" spans="1:19" hidden="1" x14ac:dyDescent="0.2">
      <c r="A472">
        <v>52</v>
      </c>
      <c r="B472">
        <v>29140</v>
      </c>
      <c r="C472" t="s">
        <v>189</v>
      </c>
      <c r="D472">
        <v>2016</v>
      </c>
      <c r="E472">
        <v>217439</v>
      </c>
      <c r="F472" s="1">
        <v>42186</v>
      </c>
      <c r="G472">
        <v>2015</v>
      </c>
      <c r="H472">
        <v>2016</v>
      </c>
      <c r="I472">
        <v>1</v>
      </c>
      <c r="J472">
        <v>22</v>
      </c>
      <c r="K472">
        <v>2.2999999999999998</v>
      </c>
      <c r="L472">
        <v>40213220</v>
      </c>
      <c r="M472">
        <v>240308609</v>
      </c>
      <c r="N472">
        <v>0.16733990599999901</v>
      </c>
      <c r="O472">
        <v>2.7465248029999998</v>
      </c>
      <c r="P472">
        <f>SUMIFS($E$2:$E$642,$J$2:$J$642,J472,$D$2:$D$642,D472)</f>
        <v>41875273</v>
      </c>
      <c r="Q472">
        <f>SUMIF($D$2:$D$642,D472,$E$2:$E$642)</f>
        <v>241970662</v>
      </c>
      <c r="R472">
        <f t="shared" si="23"/>
        <v>5.1925392820722626E-3</v>
      </c>
      <c r="S472">
        <f>O472*R473/R472</f>
        <v>2.1705903118805923</v>
      </c>
    </row>
    <row r="473" spans="1:19" hidden="1" x14ac:dyDescent="0.2">
      <c r="A473">
        <v>183</v>
      </c>
      <c r="B473">
        <v>29140</v>
      </c>
      <c r="C473" t="s">
        <v>189</v>
      </c>
      <c r="D473">
        <v>2017</v>
      </c>
      <c r="E473">
        <v>218769</v>
      </c>
      <c r="F473" s="1">
        <v>42186</v>
      </c>
      <c r="G473">
        <v>2015</v>
      </c>
      <c r="H473">
        <v>2016</v>
      </c>
      <c r="I473">
        <v>1</v>
      </c>
      <c r="J473">
        <v>22</v>
      </c>
      <c r="K473">
        <v>2.2999999999999998</v>
      </c>
      <c r="L473">
        <v>50630502</v>
      </c>
      <c r="M473">
        <v>253371069</v>
      </c>
      <c r="N473">
        <v>0.199827478999999</v>
      </c>
      <c r="O473">
        <v>2.2999999999999998</v>
      </c>
      <c r="P473">
        <f>SUMIFS($E$2:$E$642,$J$2:$J$642,J473,$D$2:$D$642,D473)</f>
        <v>53310365</v>
      </c>
      <c r="Q473">
        <f>SUMIF($D$2:$D$642,D473,$E$2:$E$642)</f>
        <v>256050932</v>
      </c>
      <c r="R473">
        <f t="shared" si="23"/>
        <v>4.1036860280360115E-3</v>
      </c>
      <c r="S473">
        <f>O473*R473/R473</f>
        <v>2.2999999999999998</v>
      </c>
    </row>
    <row r="474" spans="1:19" hidden="1" x14ac:dyDescent="0.2">
      <c r="A474">
        <v>53</v>
      </c>
      <c r="B474">
        <v>29180</v>
      </c>
      <c r="C474" t="s">
        <v>190</v>
      </c>
      <c r="D474">
        <v>2016</v>
      </c>
      <c r="E474">
        <v>491528</v>
      </c>
      <c r="F474" s="1">
        <v>42036</v>
      </c>
      <c r="G474">
        <v>2015</v>
      </c>
      <c r="H474">
        <v>2016</v>
      </c>
      <c r="I474">
        <v>1</v>
      </c>
      <c r="J474">
        <v>22</v>
      </c>
      <c r="K474">
        <v>2.2999999999999998</v>
      </c>
      <c r="L474">
        <v>40213220</v>
      </c>
      <c r="M474">
        <v>240308609</v>
      </c>
      <c r="N474">
        <v>0.16733990599999901</v>
      </c>
      <c r="O474">
        <v>2.7465248029999998</v>
      </c>
      <c r="P474">
        <f>SUMIFS($E$2:$E$642,$J$2:$J$642,J474,$D$2:$D$642,D474)</f>
        <v>41875273</v>
      </c>
      <c r="Q474">
        <f>SUMIF($D$2:$D$642,D474,$E$2:$E$642)</f>
        <v>241970662</v>
      </c>
      <c r="R474">
        <f t="shared" si="23"/>
        <v>1.1737905565415657E-2</v>
      </c>
      <c r="S474">
        <f>O474*R475/R474</f>
        <v>2.157525943708098</v>
      </c>
    </row>
    <row r="475" spans="1:19" hidden="1" x14ac:dyDescent="0.2">
      <c r="A475">
        <v>184</v>
      </c>
      <c r="B475">
        <v>29180</v>
      </c>
      <c r="C475" t="s">
        <v>190</v>
      </c>
      <c r="D475">
        <v>2017</v>
      </c>
      <c r="E475">
        <v>491558</v>
      </c>
      <c r="F475" s="1">
        <v>42036</v>
      </c>
      <c r="G475">
        <v>2015</v>
      </c>
      <c r="H475">
        <v>2016</v>
      </c>
      <c r="I475">
        <v>1</v>
      </c>
      <c r="J475">
        <v>22</v>
      </c>
      <c r="K475">
        <v>2.2999999999999998</v>
      </c>
      <c r="L475">
        <v>50630502</v>
      </c>
      <c r="M475">
        <v>253371069</v>
      </c>
      <c r="N475">
        <v>0.199827478999999</v>
      </c>
      <c r="O475">
        <v>2.2999999999999998</v>
      </c>
      <c r="P475">
        <f>SUMIFS($E$2:$E$642,$J$2:$J$642,J475,$D$2:$D$642,D475)</f>
        <v>53310365</v>
      </c>
      <c r="Q475">
        <f>SUMIF($D$2:$D$642,D475,$E$2:$E$642)</f>
        <v>256050932</v>
      </c>
      <c r="R475">
        <f t="shared" si="23"/>
        <v>9.2206834449548407E-3</v>
      </c>
      <c r="S475">
        <f>O475*R475/R475</f>
        <v>2.2999999999999998</v>
      </c>
    </row>
    <row r="476" spans="1:19" hidden="1" x14ac:dyDescent="0.2">
      <c r="A476">
        <v>54</v>
      </c>
      <c r="B476">
        <v>29460</v>
      </c>
      <c r="C476" t="s">
        <v>191</v>
      </c>
      <c r="D476">
        <v>2016</v>
      </c>
      <c r="E476">
        <v>666149</v>
      </c>
      <c r="F476" s="1">
        <v>42064</v>
      </c>
      <c r="G476">
        <v>2015</v>
      </c>
      <c r="H476">
        <v>2016</v>
      </c>
      <c r="I476">
        <v>1</v>
      </c>
      <c r="J476">
        <v>22</v>
      </c>
      <c r="K476">
        <v>2.2999999999999998</v>
      </c>
      <c r="L476">
        <v>40213220</v>
      </c>
      <c r="M476">
        <v>240308609</v>
      </c>
      <c r="N476">
        <v>0.16733990599999901</v>
      </c>
      <c r="O476">
        <v>2.7465248029999998</v>
      </c>
      <c r="P476">
        <f>SUMIFS($E$2:$E$642,$J$2:$J$642,J476,$D$2:$D$642,D476)</f>
        <v>41875273</v>
      </c>
      <c r="Q476">
        <f>SUMIF($D$2:$D$642,D476,$E$2:$E$642)</f>
        <v>241970662</v>
      </c>
      <c r="R476">
        <f t="shared" si="23"/>
        <v>1.5907932110675434E-2</v>
      </c>
      <c r="S476">
        <f>O476*R477/R476</f>
        <v>2.2232480870420832</v>
      </c>
    </row>
    <row r="477" spans="1:19" hidden="1" x14ac:dyDescent="0.2">
      <c r="A477">
        <v>185</v>
      </c>
      <c r="B477">
        <v>29460</v>
      </c>
      <c r="C477" t="s">
        <v>191</v>
      </c>
      <c r="D477">
        <v>2017</v>
      </c>
      <c r="E477">
        <v>686483</v>
      </c>
      <c r="F477" s="1">
        <v>42064</v>
      </c>
      <c r="G477">
        <v>2015</v>
      </c>
      <c r="H477">
        <v>2016</v>
      </c>
      <c r="I477">
        <v>1</v>
      </c>
      <c r="J477">
        <v>22</v>
      </c>
      <c r="K477">
        <v>2.2999999999999998</v>
      </c>
      <c r="L477">
        <v>50630502</v>
      </c>
      <c r="M477">
        <v>253371069</v>
      </c>
      <c r="N477">
        <v>0.199827478999999</v>
      </c>
      <c r="O477">
        <v>2.2999999999999998</v>
      </c>
      <c r="P477">
        <f>SUMIFS($E$2:$E$642,$J$2:$J$642,J477,$D$2:$D$642,D477)</f>
        <v>53310365</v>
      </c>
      <c r="Q477">
        <f>SUMIF($D$2:$D$642,D477,$E$2:$E$642)</f>
        <v>256050932</v>
      </c>
      <c r="R477">
        <f t="shared" si="23"/>
        <v>1.2877101854395482E-2</v>
      </c>
      <c r="S477">
        <f>O477*R477/R477</f>
        <v>2.2999999999999998</v>
      </c>
    </row>
    <row r="478" spans="1:19" hidden="1" x14ac:dyDescent="0.2">
      <c r="A478">
        <v>55</v>
      </c>
      <c r="B478">
        <v>29740</v>
      </c>
      <c r="C478" t="s">
        <v>192</v>
      </c>
      <c r="D478">
        <v>2016</v>
      </c>
      <c r="E478">
        <v>214207</v>
      </c>
      <c r="F478" s="1">
        <v>42248</v>
      </c>
      <c r="G478">
        <v>2015</v>
      </c>
      <c r="H478">
        <v>2016</v>
      </c>
      <c r="I478">
        <v>1</v>
      </c>
      <c r="J478">
        <v>22</v>
      </c>
      <c r="K478">
        <v>2.2999999999999998</v>
      </c>
      <c r="L478">
        <v>40213220</v>
      </c>
      <c r="M478">
        <v>240308609</v>
      </c>
      <c r="N478">
        <v>0.16733990599999901</v>
      </c>
      <c r="O478">
        <v>2.7465248029999998</v>
      </c>
      <c r="P478">
        <f>SUMIFS($E$2:$E$642,$J$2:$J$642,J478,$D$2:$D$642,D478)</f>
        <v>41875273</v>
      </c>
      <c r="Q478">
        <f>SUMIF($D$2:$D$642,D478,$E$2:$E$642)</f>
        <v>241970662</v>
      </c>
      <c r="R478">
        <f t="shared" si="23"/>
        <v>5.1153576956978883E-3</v>
      </c>
      <c r="S478">
        <f>O478*R479/R478</f>
        <v>2.1712124211955621</v>
      </c>
    </row>
    <row r="479" spans="1:19" hidden="1" x14ac:dyDescent="0.2">
      <c r="A479">
        <v>186</v>
      </c>
      <c r="B479">
        <v>29740</v>
      </c>
      <c r="C479" t="s">
        <v>192</v>
      </c>
      <c r="D479">
        <v>2017</v>
      </c>
      <c r="E479">
        <v>215579</v>
      </c>
      <c r="F479" s="1">
        <v>42248</v>
      </c>
      <c r="G479">
        <v>2015</v>
      </c>
      <c r="H479">
        <v>2016</v>
      </c>
      <c r="I479">
        <v>1</v>
      </c>
      <c r="J479">
        <v>22</v>
      </c>
      <c r="K479">
        <v>2.2999999999999998</v>
      </c>
      <c r="L479">
        <v>50630502</v>
      </c>
      <c r="M479">
        <v>253371069</v>
      </c>
      <c r="N479">
        <v>0.199827478999999</v>
      </c>
      <c r="O479">
        <v>2.2999999999999998</v>
      </c>
      <c r="P479">
        <f>SUMIFS($E$2:$E$642,$J$2:$J$642,J479,$D$2:$D$642,D479)</f>
        <v>53310365</v>
      </c>
      <c r="Q479">
        <f>SUMIF($D$2:$D$642,D479,$E$2:$E$642)</f>
        <v>256050932</v>
      </c>
      <c r="R479">
        <f t="shared" si="23"/>
        <v>4.0438477583111653E-3</v>
      </c>
      <c r="S479">
        <f>O479*R479/R479</f>
        <v>2.2999999999999998</v>
      </c>
    </row>
    <row r="480" spans="1:19" hidden="1" x14ac:dyDescent="0.2">
      <c r="A480">
        <v>56</v>
      </c>
      <c r="B480">
        <v>29940</v>
      </c>
      <c r="C480" t="s">
        <v>193</v>
      </c>
      <c r="D480">
        <v>2016</v>
      </c>
      <c r="E480">
        <v>119440</v>
      </c>
      <c r="F480" s="1">
        <v>42156</v>
      </c>
      <c r="G480">
        <v>2015</v>
      </c>
      <c r="H480">
        <v>2016</v>
      </c>
      <c r="I480">
        <v>1</v>
      </c>
      <c r="J480">
        <v>22</v>
      </c>
      <c r="K480">
        <v>2.2999999999999998</v>
      </c>
      <c r="L480">
        <v>40213220</v>
      </c>
      <c r="M480">
        <v>240308609</v>
      </c>
      <c r="N480">
        <v>0.16733990599999901</v>
      </c>
      <c r="O480">
        <v>2.7465248029999998</v>
      </c>
      <c r="P480">
        <f>SUMIFS($E$2:$E$642,$J$2:$J$642,J480,$D$2:$D$642,D480)</f>
        <v>41875273</v>
      </c>
      <c r="Q480">
        <f>SUMIF($D$2:$D$642,D480,$E$2:$E$642)</f>
        <v>241970662</v>
      </c>
      <c r="R480">
        <f t="shared" si="23"/>
        <v>2.8522799123005121E-3</v>
      </c>
      <c r="S480">
        <f>O480*R481/R480</f>
        <v>2.1818329364523987</v>
      </c>
    </row>
    <row r="481" spans="1:19" hidden="1" x14ac:dyDescent="0.2">
      <c r="A481">
        <v>187</v>
      </c>
      <c r="B481">
        <v>29940</v>
      </c>
      <c r="C481" t="s">
        <v>193</v>
      </c>
      <c r="D481">
        <v>2017</v>
      </c>
      <c r="E481">
        <v>120793</v>
      </c>
      <c r="F481" s="1">
        <v>42156</v>
      </c>
      <c r="G481">
        <v>2015</v>
      </c>
      <c r="H481">
        <v>2016</v>
      </c>
      <c r="I481">
        <v>1</v>
      </c>
      <c r="J481">
        <v>22</v>
      </c>
      <c r="K481">
        <v>2.2999999999999998</v>
      </c>
      <c r="L481">
        <v>50630502</v>
      </c>
      <c r="M481">
        <v>253371069</v>
      </c>
      <c r="N481">
        <v>0.199827478999999</v>
      </c>
      <c r="O481">
        <v>2.2999999999999998</v>
      </c>
      <c r="P481">
        <f>SUMIFS($E$2:$E$642,$J$2:$J$642,J481,$D$2:$D$642,D481)</f>
        <v>53310365</v>
      </c>
      <c r="Q481">
        <f>SUMIF($D$2:$D$642,D481,$E$2:$E$642)</f>
        <v>256050932</v>
      </c>
      <c r="R481">
        <f t="shared" si="23"/>
        <v>2.2658445501170365E-3</v>
      </c>
      <c r="S481">
        <f t="shared" ref="S481:S482" si="26">O481*R481/R481</f>
        <v>2.2999999999999998</v>
      </c>
    </row>
    <row r="482" spans="1:19" hidden="1" x14ac:dyDescent="0.2">
      <c r="A482">
        <v>188</v>
      </c>
      <c r="B482">
        <v>30140</v>
      </c>
      <c r="C482" t="s">
        <v>194</v>
      </c>
      <c r="D482">
        <v>2017</v>
      </c>
      <c r="E482">
        <v>139754</v>
      </c>
      <c r="F482" s="1">
        <v>42522</v>
      </c>
      <c r="G482">
        <v>2016</v>
      </c>
      <c r="H482">
        <v>2017</v>
      </c>
      <c r="I482">
        <v>1</v>
      </c>
      <c r="J482">
        <v>22</v>
      </c>
      <c r="K482">
        <v>2.2999999999999998</v>
      </c>
      <c r="L482">
        <v>50630502</v>
      </c>
      <c r="M482">
        <v>253371069</v>
      </c>
      <c r="N482">
        <v>0.199827478999999</v>
      </c>
      <c r="O482">
        <v>2.2999999999999998</v>
      </c>
      <c r="P482">
        <f>SUMIFS($E$2:$E$642,$J$2:$J$642,J482,$D$2:$D$642,D482)</f>
        <v>53310365</v>
      </c>
      <c r="Q482">
        <f>SUMIF($D$2:$D$642,D482,$E$2:$E$642)</f>
        <v>256050932</v>
      </c>
      <c r="R482">
        <f t="shared" si="23"/>
        <v>2.6215164724533399E-3</v>
      </c>
      <c r="S482">
        <f t="shared" si="26"/>
        <v>2.2999999999999998</v>
      </c>
    </row>
    <row r="483" spans="1:19" hidden="1" x14ac:dyDescent="0.2">
      <c r="A483">
        <v>488</v>
      </c>
      <c r="B483">
        <v>30460</v>
      </c>
      <c r="C483" t="s">
        <v>195</v>
      </c>
      <c r="D483">
        <v>2015</v>
      </c>
      <c r="E483">
        <v>500535</v>
      </c>
      <c r="F483" s="1">
        <v>41821</v>
      </c>
      <c r="G483">
        <v>2014</v>
      </c>
      <c r="H483">
        <v>2015</v>
      </c>
      <c r="I483">
        <v>1</v>
      </c>
      <c r="J483">
        <v>22</v>
      </c>
      <c r="K483">
        <v>2.2999999999999998</v>
      </c>
      <c r="L483">
        <v>22529422</v>
      </c>
      <c r="M483">
        <v>213074972</v>
      </c>
      <c r="N483">
        <v>0.10573471800000001</v>
      </c>
      <c r="O483">
        <v>4.3467577369999999</v>
      </c>
      <c r="P483">
        <f>SUMIFS($E$2:$E$642,$J$2:$J$642,J483,$D$2:$D$642,D483)</f>
        <v>23411598</v>
      </c>
      <c r="Q483">
        <f>SUMIF($D$2:$D$642,D483,$E$2:$E$642)</f>
        <v>213957148</v>
      </c>
      <c r="R483">
        <f t="shared" si="23"/>
        <v>2.1379787915374253E-2</v>
      </c>
      <c r="S483">
        <f>O483*R485/R483</f>
        <v>1.9551106829487124</v>
      </c>
    </row>
    <row r="484" spans="1:19" hidden="1" x14ac:dyDescent="0.2">
      <c r="A484">
        <v>57</v>
      </c>
      <c r="B484">
        <v>30460</v>
      </c>
      <c r="C484" t="s">
        <v>195</v>
      </c>
      <c r="D484">
        <v>2016</v>
      </c>
      <c r="E484">
        <v>506751</v>
      </c>
      <c r="F484" s="1">
        <v>41821</v>
      </c>
      <c r="G484">
        <v>2014</v>
      </c>
      <c r="H484">
        <v>2015</v>
      </c>
      <c r="I484">
        <v>1</v>
      </c>
      <c r="J484">
        <v>22</v>
      </c>
      <c r="K484">
        <v>2.2999999999999998</v>
      </c>
      <c r="L484">
        <v>40213220</v>
      </c>
      <c r="M484">
        <v>240308609</v>
      </c>
      <c r="N484">
        <v>0.16733990599999901</v>
      </c>
      <c r="O484">
        <v>2.7465248029999998</v>
      </c>
      <c r="P484">
        <f>SUMIFS($E$2:$E$642,$J$2:$J$642,J484,$D$2:$D$642,D484)</f>
        <v>41875273</v>
      </c>
      <c r="Q484">
        <f>SUMIF($D$2:$D$642,D484,$E$2:$E$642)</f>
        <v>241970662</v>
      </c>
      <c r="R484">
        <f t="shared" si="23"/>
        <v>1.2101437523762531E-2</v>
      </c>
      <c r="S484">
        <f>O484*R485/R484</f>
        <v>2.1825081193322791</v>
      </c>
    </row>
    <row r="485" spans="1:19" hidden="1" x14ac:dyDescent="0.2">
      <c r="A485">
        <v>189</v>
      </c>
      <c r="B485">
        <v>30460</v>
      </c>
      <c r="C485" t="s">
        <v>195</v>
      </c>
      <c r="D485">
        <v>2017</v>
      </c>
      <c r="E485">
        <v>512650</v>
      </c>
      <c r="F485" s="1">
        <v>41821</v>
      </c>
      <c r="G485">
        <v>2014</v>
      </c>
      <c r="H485">
        <v>2015</v>
      </c>
      <c r="I485">
        <v>1</v>
      </c>
      <c r="J485">
        <v>22</v>
      </c>
      <c r="K485">
        <v>2.2999999999999998</v>
      </c>
      <c r="L485">
        <v>50630502</v>
      </c>
      <c r="M485">
        <v>253371069</v>
      </c>
      <c r="N485">
        <v>0.199827478999999</v>
      </c>
      <c r="O485">
        <v>2.2999999999999998</v>
      </c>
      <c r="P485">
        <f>SUMIFS($E$2:$E$642,$J$2:$J$642,J485,$D$2:$D$642,D485)</f>
        <v>53310365</v>
      </c>
      <c r="Q485">
        <f>SUMIF($D$2:$D$642,D485,$E$2:$E$642)</f>
        <v>256050932</v>
      </c>
      <c r="R485">
        <f t="shared" si="23"/>
        <v>9.6163288321136041E-3</v>
      </c>
      <c r="S485">
        <f>O485*R485/R485</f>
        <v>2.2999999999999998</v>
      </c>
    </row>
    <row r="486" spans="1:19" hidden="1" x14ac:dyDescent="0.2">
      <c r="A486">
        <v>58</v>
      </c>
      <c r="B486">
        <v>30700</v>
      </c>
      <c r="C486" t="s">
        <v>196</v>
      </c>
      <c r="D486">
        <v>2016</v>
      </c>
      <c r="E486">
        <v>326591</v>
      </c>
      <c r="F486" s="1">
        <v>42005</v>
      </c>
      <c r="G486">
        <v>2015</v>
      </c>
      <c r="H486">
        <v>2016</v>
      </c>
      <c r="I486">
        <v>1</v>
      </c>
      <c r="J486">
        <v>22</v>
      </c>
      <c r="K486">
        <v>2.2999999999999998</v>
      </c>
      <c r="L486">
        <v>40213220</v>
      </c>
      <c r="M486">
        <v>240308609</v>
      </c>
      <c r="N486">
        <v>0.16733990599999901</v>
      </c>
      <c r="O486">
        <v>2.7465248029999998</v>
      </c>
      <c r="P486">
        <f>SUMIFS($E$2:$E$642,$J$2:$J$642,J486,$D$2:$D$642,D486)</f>
        <v>41875273</v>
      </c>
      <c r="Q486">
        <f>SUMIF($D$2:$D$642,D486,$E$2:$E$642)</f>
        <v>241970662</v>
      </c>
      <c r="R486">
        <f t="shared" si="23"/>
        <v>7.799137213983059E-3</v>
      </c>
      <c r="S486">
        <f>O486*R487/R486</f>
        <v>2.1904298661974995</v>
      </c>
    </row>
    <row r="487" spans="1:19" hidden="1" x14ac:dyDescent="0.2">
      <c r="A487">
        <v>190</v>
      </c>
      <c r="B487">
        <v>30700</v>
      </c>
      <c r="C487" t="s">
        <v>196</v>
      </c>
      <c r="D487">
        <v>2017</v>
      </c>
      <c r="E487">
        <v>331592</v>
      </c>
      <c r="F487" s="1">
        <v>42005</v>
      </c>
      <c r="G487">
        <v>2015</v>
      </c>
      <c r="H487">
        <v>2016</v>
      </c>
      <c r="I487">
        <v>1</v>
      </c>
      <c r="J487">
        <v>22</v>
      </c>
      <c r="K487">
        <v>2.2999999999999998</v>
      </c>
      <c r="L487">
        <v>50630502</v>
      </c>
      <c r="M487">
        <v>253371069</v>
      </c>
      <c r="N487">
        <v>0.199827478999999</v>
      </c>
      <c r="O487">
        <v>2.2999999999999998</v>
      </c>
      <c r="P487">
        <f>SUMIFS($E$2:$E$642,$J$2:$J$642,J487,$D$2:$D$642,D487)</f>
        <v>53310365</v>
      </c>
      <c r="Q487">
        <f>SUMIF($D$2:$D$642,D487,$E$2:$E$642)</f>
        <v>256050932</v>
      </c>
      <c r="R487">
        <f t="shared" si="23"/>
        <v>6.2200286942323503E-3</v>
      </c>
      <c r="S487">
        <f>O487*R487/R487</f>
        <v>2.2999999999999998</v>
      </c>
    </row>
    <row r="488" spans="1:19" hidden="1" x14ac:dyDescent="0.2">
      <c r="A488">
        <v>489</v>
      </c>
      <c r="B488">
        <v>30780</v>
      </c>
      <c r="C488" t="s">
        <v>197</v>
      </c>
      <c r="D488">
        <v>2015</v>
      </c>
      <c r="E488">
        <v>730250</v>
      </c>
      <c r="F488" s="1">
        <v>41944</v>
      </c>
      <c r="G488">
        <v>2014</v>
      </c>
      <c r="H488">
        <v>2015</v>
      </c>
      <c r="I488">
        <v>1</v>
      </c>
      <c r="J488">
        <v>22</v>
      </c>
      <c r="K488">
        <v>2.2999999999999998</v>
      </c>
      <c r="L488">
        <v>22529422</v>
      </c>
      <c r="M488">
        <v>213074972</v>
      </c>
      <c r="N488">
        <v>0.10573471800000001</v>
      </c>
      <c r="O488">
        <v>4.3467577369999999</v>
      </c>
      <c r="P488">
        <f>SUMIFS($E$2:$E$642,$J$2:$J$642,J488,$D$2:$D$642,D488)</f>
        <v>23411598</v>
      </c>
      <c r="Q488">
        <f>SUMIF($D$2:$D$642,D488,$E$2:$E$642)</f>
        <v>213957148</v>
      </c>
      <c r="R488">
        <f t="shared" si="23"/>
        <v>3.1191805019033729E-2</v>
      </c>
      <c r="S488">
        <f>O488*R490/R488</f>
        <v>1.9293805072447101</v>
      </c>
    </row>
    <row r="489" spans="1:19" hidden="1" x14ac:dyDescent="0.2">
      <c r="A489">
        <v>59</v>
      </c>
      <c r="B489">
        <v>30780</v>
      </c>
      <c r="C489" t="s">
        <v>197</v>
      </c>
      <c r="D489">
        <v>2016</v>
      </c>
      <c r="E489">
        <v>734381</v>
      </c>
      <c r="F489" s="1">
        <v>41944</v>
      </c>
      <c r="G489">
        <v>2014</v>
      </c>
      <c r="H489">
        <v>2015</v>
      </c>
      <c r="I489">
        <v>1</v>
      </c>
      <c r="J489">
        <v>22</v>
      </c>
      <c r="K489">
        <v>2.2999999999999998</v>
      </c>
      <c r="L489">
        <v>40213220</v>
      </c>
      <c r="M489">
        <v>240308609</v>
      </c>
      <c r="N489">
        <v>0.16733990599999901</v>
      </c>
      <c r="O489">
        <v>2.7465248029999998</v>
      </c>
      <c r="P489">
        <f>SUMIFS($E$2:$E$642,$J$2:$J$642,J489,$D$2:$D$642,D489)</f>
        <v>41875273</v>
      </c>
      <c r="Q489">
        <f>SUMIF($D$2:$D$642,D489,$E$2:$E$642)</f>
        <v>241970662</v>
      </c>
      <c r="R489">
        <f t="shared" si="23"/>
        <v>1.7537342383415627E-2</v>
      </c>
      <c r="S489">
        <f>O489*R490/R489</f>
        <v>2.1682667128082054</v>
      </c>
    </row>
    <row r="490" spans="1:19" hidden="1" x14ac:dyDescent="0.2">
      <c r="A490">
        <v>191</v>
      </c>
      <c r="B490">
        <v>30780</v>
      </c>
      <c r="C490" t="s">
        <v>197</v>
      </c>
      <c r="D490">
        <v>2017</v>
      </c>
      <c r="E490">
        <v>738082</v>
      </c>
      <c r="F490" s="1">
        <v>41944</v>
      </c>
      <c r="G490">
        <v>2014</v>
      </c>
      <c r="H490">
        <v>2015</v>
      </c>
      <c r="I490">
        <v>1</v>
      </c>
      <c r="J490">
        <v>22</v>
      </c>
      <c r="K490">
        <v>2.2999999999999998</v>
      </c>
      <c r="L490">
        <v>50630502</v>
      </c>
      <c r="M490">
        <v>253371069</v>
      </c>
      <c r="N490">
        <v>0.199827478999999</v>
      </c>
      <c r="O490">
        <v>2.2999999999999998</v>
      </c>
      <c r="P490">
        <f>SUMIFS($E$2:$E$642,$J$2:$J$642,J490,$D$2:$D$642,D490)</f>
        <v>53310365</v>
      </c>
      <c r="Q490">
        <f>SUMIF($D$2:$D$642,D490,$E$2:$E$642)</f>
        <v>256050932</v>
      </c>
      <c r="R490">
        <f t="shared" si="23"/>
        <v>1.3844999935753582E-2</v>
      </c>
      <c r="S490">
        <f>O490*R490/R490</f>
        <v>2.2999999999999998</v>
      </c>
    </row>
    <row r="491" spans="1:19" hidden="1" x14ac:dyDescent="0.2">
      <c r="A491">
        <v>490</v>
      </c>
      <c r="B491">
        <v>31180</v>
      </c>
      <c r="C491" t="s">
        <v>198</v>
      </c>
      <c r="D491">
        <v>2015</v>
      </c>
      <c r="E491">
        <v>312433</v>
      </c>
      <c r="F491" s="1">
        <v>41821</v>
      </c>
      <c r="G491">
        <v>2014</v>
      </c>
      <c r="H491">
        <v>2015</v>
      </c>
      <c r="I491">
        <v>1</v>
      </c>
      <c r="J491">
        <v>22</v>
      </c>
      <c r="K491">
        <v>2.2999999999999998</v>
      </c>
      <c r="L491">
        <v>22529422</v>
      </c>
      <c r="M491">
        <v>213074972</v>
      </c>
      <c r="N491">
        <v>0.10573471800000001</v>
      </c>
      <c r="O491">
        <v>4.3467577369999999</v>
      </c>
      <c r="P491">
        <f>SUMIFS($E$2:$E$642,$J$2:$J$642,J491,$D$2:$D$642,D491)</f>
        <v>23411598</v>
      </c>
      <c r="Q491">
        <f>SUMIF($D$2:$D$642,D491,$E$2:$E$642)</f>
        <v>213957148</v>
      </c>
      <c r="R491">
        <f t="shared" si="23"/>
        <v>1.3345223166739835E-2</v>
      </c>
      <c r="S491">
        <f>O491*R493/R491</f>
        <v>1.9429878353230694</v>
      </c>
    </row>
    <row r="492" spans="1:19" hidden="1" x14ac:dyDescent="0.2">
      <c r="A492">
        <v>60</v>
      </c>
      <c r="B492">
        <v>31180</v>
      </c>
      <c r="C492" t="s">
        <v>198</v>
      </c>
      <c r="D492">
        <v>2016</v>
      </c>
      <c r="E492">
        <v>313910</v>
      </c>
      <c r="F492" s="1">
        <v>41821</v>
      </c>
      <c r="G492">
        <v>2014</v>
      </c>
      <c r="H492">
        <v>2015</v>
      </c>
      <c r="I492">
        <v>1</v>
      </c>
      <c r="J492">
        <v>22</v>
      </c>
      <c r="K492">
        <v>2.2999999999999998</v>
      </c>
      <c r="L492">
        <v>40213220</v>
      </c>
      <c r="M492">
        <v>240308609</v>
      </c>
      <c r="N492">
        <v>0.16733990599999901</v>
      </c>
      <c r="O492">
        <v>2.7465248029999998</v>
      </c>
      <c r="P492">
        <f>SUMIFS($E$2:$E$642,$J$2:$J$642,J492,$D$2:$D$642,D492)</f>
        <v>41875273</v>
      </c>
      <c r="Q492">
        <f>SUMIF($D$2:$D$642,D492,$E$2:$E$642)</f>
        <v>241970662</v>
      </c>
      <c r="R492">
        <f t="shared" si="23"/>
        <v>7.4963093374937522E-3</v>
      </c>
      <c r="S492">
        <f>O492*R493/R492</f>
        <v>2.1855790158473147</v>
      </c>
    </row>
    <row r="493" spans="1:19" hidden="1" x14ac:dyDescent="0.2">
      <c r="A493">
        <v>192</v>
      </c>
      <c r="B493">
        <v>31180</v>
      </c>
      <c r="C493" t="s">
        <v>198</v>
      </c>
      <c r="D493">
        <v>2017</v>
      </c>
      <c r="E493">
        <v>318011</v>
      </c>
      <c r="F493" s="1">
        <v>41821</v>
      </c>
      <c r="G493">
        <v>2014</v>
      </c>
      <c r="H493">
        <v>2015</v>
      </c>
      <c r="I493">
        <v>1</v>
      </c>
      <c r="J493">
        <v>22</v>
      </c>
      <c r="K493">
        <v>2.2999999999999998</v>
      </c>
      <c r="L493">
        <v>50630502</v>
      </c>
      <c r="M493">
        <v>253371069</v>
      </c>
      <c r="N493">
        <v>0.199827478999999</v>
      </c>
      <c r="O493">
        <v>2.2999999999999998</v>
      </c>
      <c r="P493">
        <f>SUMIFS($E$2:$E$642,$J$2:$J$642,J493,$D$2:$D$642,D493)</f>
        <v>53310365</v>
      </c>
      <c r="Q493">
        <f>SUMIF($D$2:$D$642,D493,$E$2:$E$642)</f>
        <v>256050932</v>
      </c>
      <c r="R493">
        <f t="shared" si="23"/>
        <v>5.9652752330620886E-3</v>
      </c>
      <c r="S493">
        <f>O493*R493/R493</f>
        <v>2.2999999999999998</v>
      </c>
    </row>
    <row r="494" spans="1:19" hidden="1" x14ac:dyDescent="0.2">
      <c r="A494">
        <v>61</v>
      </c>
      <c r="B494">
        <v>31340</v>
      </c>
      <c r="C494" t="s">
        <v>199</v>
      </c>
      <c r="D494">
        <v>2016</v>
      </c>
      <c r="E494">
        <v>261167</v>
      </c>
      <c r="F494" s="1">
        <v>42339</v>
      </c>
      <c r="G494">
        <v>2015</v>
      </c>
      <c r="H494">
        <v>2016</v>
      </c>
      <c r="I494">
        <v>1</v>
      </c>
      <c r="J494">
        <v>22</v>
      </c>
      <c r="K494">
        <v>2.2999999999999998</v>
      </c>
      <c r="L494">
        <v>40213220</v>
      </c>
      <c r="M494">
        <v>240308609</v>
      </c>
      <c r="N494">
        <v>0.16733990599999901</v>
      </c>
      <c r="O494">
        <v>2.7465248029999998</v>
      </c>
      <c r="P494">
        <f>SUMIFS($E$2:$E$642,$J$2:$J$642,J494,$D$2:$D$642,D494)</f>
        <v>41875273</v>
      </c>
      <c r="Q494">
        <f>SUMIF($D$2:$D$642,D494,$E$2:$E$642)</f>
        <v>241970662</v>
      </c>
      <c r="R494">
        <f t="shared" si="23"/>
        <v>6.2367832204938698E-3</v>
      </c>
      <c r="S494">
        <f>O494*R495/R494</f>
        <v>2.1487123858048074</v>
      </c>
    </row>
    <row r="495" spans="1:19" hidden="1" x14ac:dyDescent="0.2">
      <c r="A495">
        <v>193</v>
      </c>
      <c r="B495">
        <v>31340</v>
      </c>
      <c r="C495" t="s">
        <v>199</v>
      </c>
      <c r="D495">
        <v>2017</v>
      </c>
      <c r="E495">
        <v>260116</v>
      </c>
      <c r="F495" s="1">
        <v>42339</v>
      </c>
      <c r="G495">
        <v>2015</v>
      </c>
      <c r="H495">
        <v>2016</v>
      </c>
      <c r="I495">
        <v>1</v>
      </c>
      <c r="J495">
        <v>22</v>
      </c>
      <c r="K495">
        <v>2.2999999999999998</v>
      </c>
      <c r="L495">
        <v>50630502</v>
      </c>
      <c r="M495">
        <v>253371069</v>
      </c>
      <c r="N495">
        <v>0.199827478999999</v>
      </c>
      <c r="O495">
        <v>2.2999999999999998</v>
      </c>
      <c r="P495">
        <f>SUMIFS($E$2:$E$642,$J$2:$J$642,J495,$D$2:$D$642,D495)</f>
        <v>53310365</v>
      </c>
      <c r="Q495">
        <f>SUMIF($D$2:$D$642,D495,$E$2:$E$642)</f>
        <v>256050932</v>
      </c>
      <c r="R495">
        <f t="shared" si="23"/>
        <v>4.8792762908301231E-3</v>
      </c>
      <c r="S495">
        <f t="shared" ref="S495:S496" si="27">O495*R495/R495</f>
        <v>2.2999999999999998</v>
      </c>
    </row>
    <row r="496" spans="1:19" hidden="1" x14ac:dyDescent="0.2">
      <c r="A496">
        <v>194</v>
      </c>
      <c r="B496">
        <v>31420</v>
      </c>
      <c r="C496" t="s">
        <v>200</v>
      </c>
      <c r="D496">
        <v>2017</v>
      </c>
      <c r="E496">
        <v>229258</v>
      </c>
      <c r="F496" s="1">
        <v>42491</v>
      </c>
      <c r="G496">
        <v>2016</v>
      </c>
      <c r="H496">
        <v>2017</v>
      </c>
      <c r="I496">
        <v>1</v>
      </c>
      <c r="J496">
        <v>22</v>
      </c>
      <c r="K496">
        <v>2.2999999999999998</v>
      </c>
      <c r="L496">
        <v>50630502</v>
      </c>
      <c r="M496">
        <v>253371069</v>
      </c>
      <c r="N496">
        <v>0.199827478999999</v>
      </c>
      <c r="O496">
        <v>2.2999999999999998</v>
      </c>
      <c r="P496">
        <f>SUMIFS($E$2:$E$642,$J$2:$J$642,J496,$D$2:$D$642,D496)</f>
        <v>53310365</v>
      </c>
      <c r="Q496">
        <f>SUMIF($D$2:$D$642,D496,$E$2:$E$642)</f>
        <v>256050932</v>
      </c>
      <c r="R496">
        <f t="shared" si="23"/>
        <v>4.3004395111532253E-3</v>
      </c>
      <c r="S496">
        <f t="shared" si="27"/>
        <v>2.2999999999999998</v>
      </c>
    </row>
    <row r="497" spans="1:19" hidden="1" x14ac:dyDescent="0.2">
      <c r="A497">
        <v>491</v>
      </c>
      <c r="B497">
        <v>31700</v>
      </c>
      <c r="C497" t="s">
        <v>201</v>
      </c>
      <c r="D497">
        <v>2015</v>
      </c>
      <c r="E497">
        <v>406678</v>
      </c>
      <c r="F497" s="1">
        <v>41913</v>
      </c>
      <c r="G497">
        <v>2014</v>
      </c>
      <c r="H497">
        <v>2015</v>
      </c>
      <c r="I497">
        <v>1</v>
      </c>
      <c r="J497">
        <v>22</v>
      </c>
      <c r="K497">
        <v>2.2999999999999998</v>
      </c>
      <c r="L497">
        <v>22529422</v>
      </c>
      <c r="M497">
        <v>213074972</v>
      </c>
      <c r="N497">
        <v>0.10573471800000001</v>
      </c>
      <c r="O497">
        <v>4.3467577369999999</v>
      </c>
      <c r="P497">
        <f>SUMIFS($E$2:$E$642,$J$2:$J$642,J497,$D$2:$D$642,D497)</f>
        <v>23411598</v>
      </c>
      <c r="Q497">
        <f>SUMIF($D$2:$D$642,D497,$E$2:$E$642)</f>
        <v>213957148</v>
      </c>
      <c r="R497">
        <f t="shared" si="23"/>
        <v>1.7370792032222662E-2</v>
      </c>
      <c r="S497">
        <f>O497*R499/R497</f>
        <v>1.9230781915059407</v>
      </c>
    </row>
    <row r="498" spans="1:19" hidden="1" x14ac:dyDescent="0.2">
      <c r="A498">
        <v>62</v>
      </c>
      <c r="B498">
        <v>31700</v>
      </c>
      <c r="C498" t="s">
        <v>201</v>
      </c>
      <c r="D498">
        <v>2016</v>
      </c>
      <c r="E498">
        <v>407761</v>
      </c>
      <c r="F498" s="1">
        <v>41913</v>
      </c>
      <c r="G498">
        <v>2014</v>
      </c>
      <c r="H498">
        <v>2015</v>
      </c>
      <c r="I498">
        <v>1</v>
      </c>
      <c r="J498">
        <v>22</v>
      </c>
      <c r="K498">
        <v>2.2999999999999998</v>
      </c>
      <c r="L498">
        <v>40213220</v>
      </c>
      <c r="M498">
        <v>240308609</v>
      </c>
      <c r="N498">
        <v>0.16733990599999901</v>
      </c>
      <c r="O498">
        <v>2.7465248029999998</v>
      </c>
      <c r="P498">
        <f>SUMIFS($E$2:$E$642,$J$2:$J$642,J498,$D$2:$D$642,D498)</f>
        <v>41875273</v>
      </c>
      <c r="Q498">
        <f>SUMIF($D$2:$D$642,D498,$E$2:$E$642)</f>
        <v>241970662</v>
      </c>
      <c r="R498">
        <f t="shared" si="23"/>
        <v>9.7375126366340339E-3</v>
      </c>
      <c r="S498">
        <f>O498*R499/R498</f>
        <v>2.167637316486946</v>
      </c>
    </row>
    <row r="499" spans="1:19" hidden="1" x14ac:dyDescent="0.2">
      <c r="A499">
        <v>195</v>
      </c>
      <c r="B499">
        <v>31700</v>
      </c>
      <c r="C499" t="s">
        <v>201</v>
      </c>
      <c r="D499">
        <v>2017</v>
      </c>
      <c r="E499">
        <v>409697</v>
      </c>
      <c r="F499" s="1">
        <v>41913</v>
      </c>
      <c r="G499">
        <v>2014</v>
      </c>
      <c r="H499">
        <v>2015</v>
      </c>
      <c r="I499">
        <v>1</v>
      </c>
      <c r="J499">
        <v>22</v>
      </c>
      <c r="K499">
        <v>2.2999999999999998</v>
      </c>
      <c r="L499">
        <v>50630502</v>
      </c>
      <c r="M499">
        <v>253371069</v>
      </c>
      <c r="N499">
        <v>0.199827478999999</v>
      </c>
      <c r="O499">
        <v>2.2999999999999998</v>
      </c>
      <c r="P499">
        <f>SUMIFS($E$2:$E$642,$J$2:$J$642,J499,$D$2:$D$642,D499)</f>
        <v>53310365</v>
      </c>
      <c r="Q499">
        <f>SUMIF($D$2:$D$642,D499,$E$2:$E$642)</f>
        <v>256050932</v>
      </c>
      <c r="R499">
        <f t="shared" si="23"/>
        <v>7.6851283985769001E-3</v>
      </c>
      <c r="S499">
        <f>O499*R499/R499</f>
        <v>2.2999999999999998</v>
      </c>
    </row>
    <row r="500" spans="1:19" hidden="1" x14ac:dyDescent="0.2">
      <c r="A500">
        <v>63</v>
      </c>
      <c r="B500">
        <v>31740</v>
      </c>
      <c r="C500" t="s">
        <v>202</v>
      </c>
      <c r="D500">
        <v>2016</v>
      </c>
      <c r="E500">
        <v>97004</v>
      </c>
      <c r="F500" s="1">
        <v>42156</v>
      </c>
      <c r="G500">
        <v>2015</v>
      </c>
      <c r="H500">
        <v>2016</v>
      </c>
      <c r="I500">
        <v>1</v>
      </c>
      <c r="J500">
        <v>22</v>
      </c>
      <c r="K500">
        <v>2.2999999999999998</v>
      </c>
      <c r="L500">
        <v>40213220</v>
      </c>
      <c r="M500">
        <v>240308609</v>
      </c>
      <c r="N500">
        <v>0.16733990599999901</v>
      </c>
      <c r="O500">
        <v>2.7465248029999998</v>
      </c>
      <c r="P500">
        <f>SUMIFS($E$2:$E$642,$J$2:$J$642,J500,$D$2:$D$642,D500)</f>
        <v>41875273</v>
      </c>
      <c r="Q500">
        <f>SUMIF($D$2:$D$642,D500,$E$2:$E$642)</f>
        <v>241970662</v>
      </c>
      <c r="R500">
        <f t="shared" si="23"/>
        <v>2.3164983306496892E-3</v>
      </c>
      <c r="S500">
        <f>O500*R501/R500</f>
        <v>2.1813247896901244</v>
      </c>
    </row>
    <row r="501" spans="1:19" hidden="1" x14ac:dyDescent="0.2">
      <c r="A501">
        <v>196</v>
      </c>
      <c r="B501">
        <v>31740</v>
      </c>
      <c r="C501" t="s">
        <v>202</v>
      </c>
      <c r="D501">
        <v>2017</v>
      </c>
      <c r="E501">
        <v>98080</v>
      </c>
      <c r="F501" s="1">
        <v>42156</v>
      </c>
      <c r="G501">
        <v>2015</v>
      </c>
      <c r="H501">
        <v>2016</v>
      </c>
      <c r="I501">
        <v>1</v>
      </c>
      <c r="J501">
        <v>22</v>
      </c>
      <c r="K501">
        <v>2.2999999999999998</v>
      </c>
      <c r="L501">
        <v>50630502</v>
      </c>
      <c r="M501">
        <v>253371069</v>
      </c>
      <c r="N501">
        <v>0.199827478999999</v>
      </c>
      <c r="O501">
        <v>2.2999999999999998</v>
      </c>
      <c r="P501">
        <f>SUMIFS($E$2:$E$642,$J$2:$J$642,J501,$D$2:$D$642,D501)</f>
        <v>53310365</v>
      </c>
      <c r="Q501">
        <f>SUMIF($D$2:$D$642,D501,$E$2:$E$642)</f>
        <v>256050932</v>
      </c>
      <c r="R501">
        <f t="shared" si="23"/>
        <v>1.8397923180604747E-3</v>
      </c>
      <c r="S501">
        <f>O501*R501/R501</f>
        <v>2.2999999999999994</v>
      </c>
    </row>
    <row r="502" spans="1:19" hidden="1" x14ac:dyDescent="0.2">
      <c r="A502">
        <v>64</v>
      </c>
      <c r="B502">
        <v>32900</v>
      </c>
      <c r="C502" t="s">
        <v>203</v>
      </c>
      <c r="D502">
        <v>2016</v>
      </c>
      <c r="E502">
        <v>268672</v>
      </c>
      <c r="F502" s="1">
        <v>42309</v>
      </c>
      <c r="G502">
        <v>2015</v>
      </c>
      <c r="H502">
        <v>2016</v>
      </c>
      <c r="I502">
        <v>1</v>
      </c>
      <c r="J502">
        <v>22</v>
      </c>
      <c r="K502">
        <v>2.2999999999999998</v>
      </c>
      <c r="L502">
        <v>40213220</v>
      </c>
      <c r="M502">
        <v>240308609</v>
      </c>
      <c r="N502">
        <v>0.16733990599999901</v>
      </c>
      <c r="O502">
        <v>2.7465248029999998</v>
      </c>
      <c r="P502">
        <f>SUMIFS($E$2:$E$642,$J$2:$J$642,J502,$D$2:$D$642,D502)</f>
        <v>41875273</v>
      </c>
      <c r="Q502">
        <f>SUMIF($D$2:$D$642,D502,$E$2:$E$642)</f>
        <v>241970662</v>
      </c>
      <c r="R502">
        <f t="shared" si="23"/>
        <v>6.4160059326658003E-3</v>
      </c>
      <c r="S502">
        <f>O502*R503/R502</f>
        <v>2.1895216751233897</v>
      </c>
    </row>
    <row r="503" spans="1:19" hidden="1" x14ac:dyDescent="0.2">
      <c r="A503">
        <v>197</v>
      </c>
      <c r="B503">
        <v>32900</v>
      </c>
      <c r="C503" t="s">
        <v>203</v>
      </c>
      <c r="D503">
        <v>2017</v>
      </c>
      <c r="E503">
        <v>272673</v>
      </c>
      <c r="F503" s="1">
        <v>42309</v>
      </c>
      <c r="G503">
        <v>2015</v>
      </c>
      <c r="H503">
        <v>2016</v>
      </c>
      <c r="I503">
        <v>1</v>
      </c>
      <c r="J503">
        <v>22</v>
      </c>
      <c r="K503">
        <v>2.2999999999999998</v>
      </c>
      <c r="L503">
        <v>50630502</v>
      </c>
      <c r="M503">
        <v>253371069</v>
      </c>
      <c r="N503">
        <v>0.199827478999999</v>
      </c>
      <c r="O503">
        <v>2.2999999999999998</v>
      </c>
      <c r="P503">
        <f>SUMIFS($E$2:$E$642,$J$2:$J$642,J503,$D$2:$D$642,D503)</f>
        <v>53310365</v>
      </c>
      <c r="Q503">
        <f>SUMIF($D$2:$D$642,D503,$E$2:$E$642)</f>
        <v>256050932</v>
      </c>
      <c r="R503">
        <f t="shared" si="23"/>
        <v>5.1148214798379266E-3</v>
      </c>
      <c r="S503">
        <f t="shared" ref="S503:S506" si="28">O503*R503/R503</f>
        <v>2.2999999999999998</v>
      </c>
    </row>
    <row r="504" spans="1:19" hidden="1" x14ac:dyDescent="0.2">
      <c r="A504">
        <v>198</v>
      </c>
      <c r="B504">
        <v>33140</v>
      </c>
      <c r="C504" t="s">
        <v>204</v>
      </c>
      <c r="D504">
        <v>2017</v>
      </c>
      <c r="E504">
        <v>110029</v>
      </c>
      <c r="F504" s="1">
        <v>42491</v>
      </c>
      <c r="G504">
        <v>2016</v>
      </c>
      <c r="H504">
        <v>2017</v>
      </c>
      <c r="I504">
        <v>1</v>
      </c>
      <c r="J504">
        <v>22</v>
      </c>
      <c r="K504">
        <v>2.2999999999999998</v>
      </c>
      <c r="L504">
        <v>50630502</v>
      </c>
      <c r="M504">
        <v>253371069</v>
      </c>
      <c r="N504">
        <v>0.199827478999999</v>
      </c>
      <c r="O504">
        <v>2.2999999999999998</v>
      </c>
      <c r="P504">
        <f>SUMIFS($E$2:$E$642,$J$2:$J$642,J504,$D$2:$D$642,D504)</f>
        <v>53310365</v>
      </c>
      <c r="Q504">
        <f>SUMIF($D$2:$D$642,D504,$E$2:$E$642)</f>
        <v>256050932</v>
      </c>
      <c r="R504">
        <f t="shared" si="23"/>
        <v>2.0639325954718186E-3</v>
      </c>
      <c r="S504">
        <f t="shared" si="28"/>
        <v>2.2999999999999998</v>
      </c>
    </row>
    <row r="505" spans="1:19" hidden="1" x14ac:dyDescent="0.2">
      <c r="A505">
        <v>199</v>
      </c>
      <c r="B505">
        <v>33260</v>
      </c>
      <c r="C505" t="s">
        <v>205</v>
      </c>
      <c r="D505">
        <v>2017</v>
      </c>
      <c r="E505">
        <v>169643</v>
      </c>
      <c r="F505" s="1">
        <v>42522</v>
      </c>
      <c r="G505">
        <v>2016</v>
      </c>
      <c r="H505">
        <v>2017</v>
      </c>
      <c r="I505">
        <v>1</v>
      </c>
      <c r="J505">
        <v>22</v>
      </c>
      <c r="K505">
        <v>2.2999999999999998</v>
      </c>
      <c r="L505">
        <v>50630502</v>
      </c>
      <c r="M505">
        <v>253371069</v>
      </c>
      <c r="N505">
        <v>0.199827478999999</v>
      </c>
      <c r="O505">
        <v>2.2999999999999998</v>
      </c>
      <c r="P505">
        <f>SUMIFS($E$2:$E$642,$J$2:$J$642,J505,$D$2:$D$642,D505)</f>
        <v>53310365</v>
      </c>
      <c r="Q505">
        <f>SUMIF($D$2:$D$642,D505,$E$2:$E$642)</f>
        <v>256050932</v>
      </c>
      <c r="R505">
        <f t="shared" si="23"/>
        <v>3.1821766742733799E-3</v>
      </c>
      <c r="S505">
        <f t="shared" si="28"/>
        <v>2.2999999999999998</v>
      </c>
    </row>
    <row r="506" spans="1:19" hidden="1" x14ac:dyDescent="0.2">
      <c r="A506">
        <v>200</v>
      </c>
      <c r="B506">
        <v>33540</v>
      </c>
      <c r="C506" t="s">
        <v>206</v>
      </c>
      <c r="D506">
        <v>2017</v>
      </c>
      <c r="E506">
        <v>117441</v>
      </c>
      <c r="F506" s="1">
        <v>42583</v>
      </c>
      <c r="G506">
        <v>2016</v>
      </c>
      <c r="H506">
        <v>2017</v>
      </c>
      <c r="I506">
        <v>1</v>
      </c>
      <c r="J506">
        <v>22</v>
      </c>
      <c r="K506">
        <v>2.2999999999999998</v>
      </c>
      <c r="L506">
        <v>50630502</v>
      </c>
      <c r="M506">
        <v>253371069</v>
      </c>
      <c r="N506">
        <v>0.199827478999999</v>
      </c>
      <c r="O506">
        <v>2.2999999999999998</v>
      </c>
      <c r="P506">
        <f>SUMIFS($E$2:$E$642,$J$2:$J$642,J506,$D$2:$D$642,D506)</f>
        <v>53310365</v>
      </c>
      <c r="Q506">
        <f>SUMIF($D$2:$D$642,D506,$E$2:$E$642)</f>
        <v>256050932</v>
      </c>
      <c r="R506">
        <f t="shared" si="23"/>
        <v>2.2029674717102387E-3</v>
      </c>
      <c r="S506">
        <f t="shared" si="28"/>
        <v>2.2999999999999998</v>
      </c>
    </row>
    <row r="507" spans="1:19" hidden="1" x14ac:dyDescent="0.2">
      <c r="A507">
        <v>65</v>
      </c>
      <c r="B507">
        <v>33660</v>
      </c>
      <c r="C507" t="s">
        <v>207</v>
      </c>
      <c r="D507">
        <v>2016</v>
      </c>
      <c r="E507">
        <v>414836</v>
      </c>
      <c r="F507" s="1">
        <v>42156</v>
      </c>
      <c r="G507">
        <v>2015</v>
      </c>
      <c r="H507">
        <v>2016</v>
      </c>
      <c r="I507">
        <v>1</v>
      </c>
      <c r="J507">
        <v>22</v>
      </c>
      <c r="K507">
        <v>2.2999999999999998</v>
      </c>
      <c r="L507">
        <v>40213220</v>
      </c>
      <c r="M507">
        <v>240308609</v>
      </c>
      <c r="N507">
        <v>0.16733990599999901</v>
      </c>
      <c r="O507">
        <v>2.7465248029999998</v>
      </c>
      <c r="P507">
        <f>SUMIFS($E$2:$E$642,$J$2:$J$642,J507,$D$2:$D$642,D507)</f>
        <v>41875273</v>
      </c>
      <c r="Q507">
        <f>SUMIF($D$2:$D$642,D507,$E$2:$E$642)</f>
        <v>241970662</v>
      </c>
      <c r="R507">
        <f t="shared" si="23"/>
        <v>9.9064667590346225E-3</v>
      </c>
      <c r="S507">
        <f>O507*R508/R507</f>
        <v>2.1528125442469883</v>
      </c>
    </row>
    <row r="508" spans="1:19" hidden="1" x14ac:dyDescent="0.2">
      <c r="A508">
        <v>201</v>
      </c>
      <c r="B508">
        <v>33660</v>
      </c>
      <c r="C508" t="s">
        <v>207</v>
      </c>
      <c r="D508">
        <v>2017</v>
      </c>
      <c r="E508">
        <v>413955</v>
      </c>
      <c r="F508" s="1">
        <v>42156</v>
      </c>
      <c r="G508">
        <v>2015</v>
      </c>
      <c r="H508">
        <v>2016</v>
      </c>
      <c r="I508">
        <v>1</v>
      </c>
      <c r="J508">
        <v>22</v>
      </c>
      <c r="K508">
        <v>2.2999999999999998</v>
      </c>
      <c r="L508">
        <v>50630502</v>
      </c>
      <c r="M508">
        <v>253371069</v>
      </c>
      <c r="N508">
        <v>0.199827478999999</v>
      </c>
      <c r="O508">
        <v>2.2999999999999998</v>
      </c>
      <c r="P508">
        <f>SUMIFS($E$2:$E$642,$J$2:$J$642,J508,$D$2:$D$642,D508)</f>
        <v>53310365</v>
      </c>
      <c r="Q508">
        <f>SUMIF($D$2:$D$642,D508,$E$2:$E$642)</f>
        <v>256050932</v>
      </c>
      <c r="R508">
        <f t="shared" si="23"/>
        <v>7.7650002959086849E-3</v>
      </c>
      <c r="S508">
        <f>O508*R508/R508</f>
        <v>2.2999999999999998</v>
      </c>
    </row>
    <row r="509" spans="1:19" hidden="1" x14ac:dyDescent="0.2">
      <c r="A509">
        <v>492</v>
      </c>
      <c r="B509">
        <v>33700</v>
      </c>
      <c r="C509" t="s">
        <v>208</v>
      </c>
      <c r="D509">
        <v>2015</v>
      </c>
      <c r="E509">
        <v>538388</v>
      </c>
      <c r="F509" s="1">
        <v>41760</v>
      </c>
      <c r="G509">
        <v>2014</v>
      </c>
      <c r="H509">
        <v>2015</v>
      </c>
      <c r="I509">
        <v>1</v>
      </c>
      <c r="J509">
        <v>22</v>
      </c>
      <c r="K509">
        <v>2.2999999999999998</v>
      </c>
      <c r="L509">
        <v>22529422</v>
      </c>
      <c r="M509">
        <v>213074972</v>
      </c>
      <c r="N509">
        <v>0.10573471800000001</v>
      </c>
      <c r="O509">
        <v>4.3467577369999999</v>
      </c>
      <c r="P509">
        <f>SUMIFS($E$2:$E$642,$J$2:$J$642,J509,$D$2:$D$642,D509)</f>
        <v>23411598</v>
      </c>
      <c r="Q509">
        <f>SUMIF($D$2:$D$642,D509,$E$2:$E$642)</f>
        <v>213957148</v>
      </c>
      <c r="R509">
        <f t="shared" si="23"/>
        <v>2.299663611172548E-2</v>
      </c>
      <c r="S509">
        <f>O509*R511/R509</f>
        <v>1.9426294772424728</v>
      </c>
    </row>
    <row r="510" spans="1:19" hidden="1" x14ac:dyDescent="0.2">
      <c r="A510">
        <v>66</v>
      </c>
      <c r="B510">
        <v>33700</v>
      </c>
      <c r="C510" t="s">
        <v>208</v>
      </c>
      <c r="D510">
        <v>2016</v>
      </c>
      <c r="E510">
        <v>541560</v>
      </c>
      <c r="F510" s="1">
        <v>41760</v>
      </c>
      <c r="G510">
        <v>2014</v>
      </c>
      <c r="H510">
        <v>2015</v>
      </c>
      <c r="I510">
        <v>1</v>
      </c>
      <c r="J510">
        <v>22</v>
      </c>
      <c r="K510">
        <v>2.2999999999999998</v>
      </c>
      <c r="L510">
        <v>40213220</v>
      </c>
      <c r="M510">
        <v>240308609</v>
      </c>
      <c r="N510">
        <v>0.16733990599999901</v>
      </c>
      <c r="O510">
        <v>2.7465248029999998</v>
      </c>
      <c r="P510">
        <f>SUMIFS($E$2:$E$642,$J$2:$J$642,J510,$D$2:$D$642,D510)</f>
        <v>41875273</v>
      </c>
      <c r="Q510">
        <f>SUMIF($D$2:$D$642,D510,$E$2:$E$642)</f>
        <v>241970662</v>
      </c>
      <c r="R510">
        <f t="shared" si="23"/>
        <v>1.293269180597342E-2</v>
      </c>
      <c r="S510">
        <f>O510*R511/R510</f>
        <v>2.1826467290164424</v>
      </c>
    </row>
    <row r="511" spans="1:19" hidden="1" x14ac:dyDescent="0.2">
      <c r="A511">
        <v>202</v>
      </c>
      <c r="B511">
        <v>33700</v>
      </c>
      <c r="C511" t="s">
        <v>208</v>
      </c>
      <c r="D511">
        <v>2017</v>
      </c>
      <c r="E511">
        <v>547899</v>
      </c>
      <c r="F511" s="1">
        <v>41760</v>
      </c>
      <c r="G511">
        <v>2014</v>
      </c>
      <c r="H511">
        <v>2015</v>
      </c>
      <c r="I511">
        <v>1</v>
      </c>
      <c r="J511">
        <v>22</v>
      </c>
      <c r="K511">
        <v>2.2999999999999998</v>
      </c>
      <c r="L511">
        <v>50630502</v>
      </c>
      <c r="M511">
        <v>253371069</v>
      </c>
      <c r="N511">
        <v>0.199827478999999</v>
      </c>
      <c r="O511">
        <v>2.2999999999999998</v>
      </c>
      <c r="P511">
        <f>SUMIFS($E$2:$E$642,$J$2:$J$642,J511,$D$2:$D$642,D511)</f>
        <v>53310365</v>
      </c>
      <c r="Q511">
        <f>SUMIF($D$2:$D$642,D511,$E$2:$E$642)</f>
        <v>256050932</v>
      </c>
      <c r="R511">
        <f t="shared" si="23"/>
        <v>1.0277532333534014E-2</v>
      </c>
      <c r="S511">
        <f t="shared" ref="S511:S514" si="29">O511*R511/R511</f>
        <v>2.2999999999999998</v>
      </c>
    </row>
    <row r="512" spans="1:19" hidden="1" x14ac:dyDescent="0.2">
      <c r="A512">
        <v>203</v>
      </c>
      <c r="B512">
        <v>33860</v>
      </c>
      <c r="C512" t="s">
        <v>209</v>
      </c>
      <c r="D512">
        <v>2017</v>
      </c>
      <c r="E512">
        <v>373889</v>
      </c>
      <c r="F512" s="1">
        <v>42401</v>
      </c>
      <c r="G512">
        <v>2016</v>
      </c>
      <c r="H512">
        <v>2017</v>
      </c>
      <c r="I512">
        <v>1</v>
      </c>
      <c r="J512">
        <v>22</v>
      </c>
      <c r="K512">
        <v>2.2999999999999998</v>
      </c>
      <c r="L512">
        <v>50630502</v>
      </c>
      <c r="M512">
        <v>253371069</v>
      </c>
      <c r="N512">
        <v>0.199827478999999</v>
      </c>
      <c r="O512">
        <v>2.2999999999999998</v>
      </c>
      <c r="P512">
        <f>SUMIFS($E$2:$E$642,$J$2:$J$642,J512,$D$2:$D$642,D512)</f>
        <v>53310365</v>
      </c>
      <c r="Q512">
        <f>SUMIF($D$2:$D$642,D512,$E$2:$E$642)</f>
        <v>256050932</v>
      </c>
      <c r="R512">
        <f t="shared" si="23"/>
        <v>7.0134391313959304E-3</v>
      </c>
      <c r="S512">
        <f t="shared" si="29"/>
        <v>2.2999999999999998</v>
      </c>
    </row>
    <row r="513" spans="1:19" hidden="1" x14ac:dyDescent="0.2">
      <c r="A513">
        <v>204</v>
      </c>
      <c r="B513">
        <v>34060</v>
      </c>
      <c r="C513" t="s">
        <v>210</v>
      </c>
      <c r="D513">
        <v>2017</v>
      </c>
      <c r="E513">
        <v>138709</v>
      </c>
      <c r="F513" s="1">
        <v>42552</v>
      </c>
      <c r="G513">
        <v>2016</v>
      </c>
      <c r="H513">
        <v>2017</v>
      </c>
      <c r="I513">
        <v>1</v>
      </c>
      <c r="J513">
        <v>22</v>
      </c>
      <c r="K513">
        <v>2.2999999999999998</v>
      </c>
      <c r="L513">
        <v>50630502</v>
      </c>
      <c r="M513">
        <v>253371069</v>
      </c>
      <c r="N513">
        <v>0.199827478999999</v>
      </c>
      <c r="O513">
        <v>2.2999999999999998</v>
      </c>
      <c r="P513">
        <f>SUMIFS($E$2:$E$642,$J$2:$J$642,J513,$D$2:$D$642,D513)</f>
        <v>53310365</v>
      </c>
      <c r="Q513">
        <f>SUMIF($D$2:$D$642,D513,$E$2:$E$642)</f>
        <v>256050932</v>
      </c>
      <c r="R513">
        <f t="shared" si="23"/>
        <v>2.6019142806469248E-3</v>
      </c>
      <c r="S513">
        <f t="shared" si="29"/>
        <v>2.2999999999999998</v>
      </c>
    </row>
    <row r="514" spans="1:19" hidden="1" x14ac:dyDescent="0.2">
      <c r="A514">
        <v>205</v>
      </c>
      <c r="B514">
        <v>34620</v>
      </c>
      <c r="C514" t="s">
        <v>211</v>
      </c>
      <c r="D514">
        <v>2017</v>
      </c>
      <c r="E514">
        <v>115184</v>
      </c>
      <c r="F514" s="1">
        <v>42614</v>
      </c>
      <c r="G514">
        <v>2016</v>
      </c>
      <c r="H514">
        <v>2017</v>
      </c>
      <c r="I514">
        <v>1</v>
      </c>
      <c r="J514">
        <v>22</v>
      </c>
      <c r="K514">
        <v>2.2999999999999998</v>
      </c>
      <c r="L514">
        <v>50630502</v>
      </c>
      <c r="M514">
        <v>253371069</v>
      </c>
      <c r="N514">
        <v>0.199827478999999</v>
      </c>
      <c r="O514">
        <v>2.2999999999999998</v>
      </c>
      <c r="P514">
        <f>SUMIFS($E$2:$E$642,$J$2:$J$642,J514,$D$2:$D$642,D514)</f>
        <v>53310365</v>
      </c>
      <c r="Q514">
        <f>SUMIF($D$2:$D$642,D514,$E$2:$E$642)</f>
        <v>256050932</v>
      </c>
      <c r="R514">
        <f t="shared" si="23"/>
        <v>2.1606304890240389E-3</v>
      </c>
      <c r="S514">
        <f t="shared" si="29"/>
        <v>2.2999999999999998</v>
      </c>
    </row>
    <row r="515" spans="1:19" hidden="1" x14ac:dyDescent="0.2">
      <c r="A515">
        <v>493</v>
      </c>
      <c r="B515">
        <v>34820</v>
      </c>
      <c r="C515" t="s">
        <v>212</v>
      </c>
      <c r="D515">
        <v>2015</v>
      </c>
      <c r="E515">
        <v>431964</v>
      </c>
      <c r="F515" s="1">
        <v>41852</v>
      </c>
      <c r="G515">
        <v>2014</v>
      </c>
      <c r="H515">
        <v>2015</v>
      </c>
      <c r="I515">
        <v>1</v>
      </c>
      <c r="J515">
        <v>22</v>
      </c>
      <c r="K515">
        <v>2.2999999999999998</v>
      </c>
      <c r="L515">
        <v>22529422</v>
      </c>
      <c r="M515">
        <v>213074972</v>
      </c>
      <c r="N515">
        <v>0.10573471800000001</v>
      </c>
      <c r="O515">
        <v>4.3467577369999999</v>
      </c>
      <c r="P515">
        <f>SUMIFS($E$2:$E$642,$J$2:$J$642,J515,$D$2:$D$642,D515)</f>
        <v>23411598</v>
      </c>
      <c r="Q515">
        <f>SUMIF($D$2:$D$642,D515,$E$2:$E$642)</f>
        <v>213957148</v>
      </c>
      <c r="R515">
        <f t="shared" ref="R515:R578" si="30">E515/P515</f>
        <v>1.8450854999304191E-2</v>
      </c>
      <c r="S515">
        <f>O515*R517/R515</f>
        <v>2.0512078677986691</v>
      </c>
    </row>
    <row r="516" spans="1:19" hidden="1" x14ac:dyDescent="0.2">
      <c r="A516">
        <v>67</v>
      </c>
      <c r="B516">
        <v>34820</v>
      </c>
      <c r="C516" t="s">
        <v>212</v>
      </c>
      <c r="D516">
        <v>2016</v>
      </c>
      <c r="E516">
        <v>449295</v>
      </c>
      <c r="F516" s="1">
        <v>41852</v>
      </c>
      <c r="G516">
        <v>2014</v>
      </c>
      <c r="H516">
        <v>2015</v>
      </c>
      <c r="I516">
        <v>1</v>
      </c>
      <c r="J516">
        <v>22</v>
      </c>
      <c r="K516">
        <v>2.2999999999999998</v>
      </c>
      <c r="L516">
        <v>40213220</v>
      </c>
      <c r="M516">
        <v>240308609</v>
      </c>
      <c r="N516">
        <v>0.16733990599999901</v>
      </c>
      <c r="O516">
        <v>2.7465248029999998</v>
      </c>
      <c r="P516">
        <f>SUMIFS($E$2:$E$642,$J$2:$J$642,J516,$D$2:$D$642,D516)</f>
        <v>41875273</v>
      </c>
      <c r="Q516">
        <f>SUMIF($D$2:$D$642,D516,$E$2:$E$642)</f>
        <v>241970662</v>
      </c>
      <c r="R516">
        <f t="shared" si="30"/>
        <v>1.0729362886780464E-2</v>
      </c>
      <c r="S516">
        <f>O516*R517/R516</f>
        <v>2.2287960267741047</v>
      </c>
    </row>
    <row r="517" spans="1:19" hidden="1" x14ac:dyDescent="0.2">
      <c r="A517">
        <v>206</v>
      </c>
      <c r="B517">
        <v>34820</v>
      </c>
      <c r="C517" t="s">
        <v>212</v>
      </c>
      <c r="D517">
        <v>2017</v>
      </c>
      <c r="E517">
        <v>464165</v>
      </c>
      <c r="F517" s="1">
        <v>41852</v>
      </c>
      <c r="G517">
        <v>2014</v>
      </c>
      <c r="H517">
        <v>2015</v>
      </c>
      <c r="I517">
        <v>1</v>
      </c>
      <c r="J517">
        <v>22</v>
      </c>
      <c r="K517">
        <v>2.2999999999999998</v>
      </c>
      <c r="L517">
        <v>50630502</v>
      </c>
      <c r="M517">
        <v>253371069</v>
      </c>
      <c r="N517">
        <v>0.199827478999999</v>
      </c>
      <c r="O517">
        <v>2.2999999999999998</v>
      </c>
      <c r="P517">
        <f>SUMIFS($E$2:$E$642,$J$2:$J$642,J517,$D$2:$D$642,D517)</f>
        <v>53310365</v>
      </c>
      <c r="Q517">
        <f>SUMIF($D$2:$D$642,D517,$E$2:$E$642)</f>
        <v>256050932</v>
      </c>
      <c r="R517">
        <f t="shared" si="30"/>
        <v>8.706843406530794E-3</v>
      </c>
      <c r="S517">
        <f>O517*R517/R517</f>
        <v>2.2999999999999998</v>
      </c>
    </row>
    <row r="518" spans="1:19" hidden="1" x14ac:dyDescent="0.2">
      <c r="A518">
        <v>494</v>
      </c>
      <c r="B518">
        <v>34900</v>
      </c>
      <c r="C518" t="s">
        <v>213</v>
      </c>
      <c r="D518">
        <v>2015</v>
      </c>
      <c r="E518">
        <v>142456</v>
      </c>
      <c r="F518" s="1">
        <v>41730</v>
      </c>
      <c r="G518">
        <v>2014</v>
      </c>
      <c r="H518">
        <v>2015</v>
      </c>
      <c r="I518">
        <v>1</v>
      </c>
      <c r="J518">
        <v>22</v>
      </c>
      <c r="K518">
        <v>2.2999999999999998</v>
      </c>
      <c r="L518">
        <v>22529422</v>
      </c>
      <c r="M518">
        <v>213074972</v>
      </c>
      <c r="N518">
        <v>0.10573471800000001</v>
      </c>
      <c r="O518">
        <v>4.3467577369999999</v>
      </c>
      <c r="P518">
        <f>SUMIFS($E$2:$E$642,$J$2:$J$642,J518,$D$2:$D$642,D518)</f>
        <v>23411598</v>
      </c>
      <c r="Q518">
        <f>SUMIF($D$2:$D$642,D518,$E$2:$E$642)</f>
        <v>213957148</v>
      </c>
      <c r="R518">
        <f t="shared" si="30"/>
        <v>6.0848473478828744E-3</v>
      </c>
      <c r="S518">
        <f>O518*R520/R518</f>
        <v>1.8890351290764893</v>
      </c>
    </row>
    <row r="519" spans="1:19" hidden="1" x14ac:dyDescent="0.2">
      <c r="A519">
        <v>68</v>
      </c>
      <c r="B519">
        <v>34900</v>
      </c>
      <c r="C519" t="s">
        <v>213</v>
      </c>
      <c r="D519">
        <v>2016</v>
      </c>
      <c r="E519">
        <v>142166</v>
      </c>
      <c r="F519" s="1">
        <v>41730</v>
      </c>
      <c r="G519">
        <v>2014</v>
      </c>
      <c r="H519">
        <v>2015</v>
      </c>
      <c r="I519">
        <v>1</v>
      </c>
      <c r="J519">
        <v>22</v>
      </c>
      <c r="K519">
        <v>2.2999999999999998</v>
      </c>
      <c r="L519">
        <v>40213220</v>
      </c>
      <c r="M519">
        <v>240308609</v>
      </c>
      <c r="N519">
        <v>0.16733990599999901</v>
      </c>
      <c r="O519">
        <v>2.7465248029999998</v>
      </c>
      <c r="P519">
        <f>SUMIFS($E$2:$E$642,$J$2:$J$642,J519,$D$2:$D$642,D519)</f>
        <v>41875273</v>
      </c>
      <c r="Q519">
        <f>SUMIF($D$2:$D$642,D519,$E$2:$E$642)</f>
        <v>241970662</v>
      </c>
      <c r="R519">
        <f t="shared" si="30"/>
        <v>3.3949868219366594E-3</v>
      </c>
      <c r="S519">
        <f>O519*R520/R519</f>
        <v>2.1392902823275977</v>
      </c>
    </row>
    <row r="520" spans="1:19" hidden="1" x14ac:dyDescent="0.2">
      <c r="A520">
        <v>207</v>
      </c>
      <c r="B520">
        <v>34900</v>
      </c>
      <c r="C520" t="s">
        <v>213</v>
      </c>
      <c r="D520">
        <v>2017</v>
      </c>
      <c r="E520">
        <v>140973</v>
      </c>
      <c r="F520" s="1">
        <v>41730</v>
      </c>
      <c r="G520">
        <v>2014</v>
      </c>
      <c r="H520">
        <v>2015</v>
      </c>
      <c r="I520">
        <v>1</v>
      </c>
      <c r="J520">
        <v>22</v>
      </c>
      <c r="K520">
        <v>2.2999999999999998</v>
      </c>
      <c r="L520">
        <v>50630502</v>
      </c>
      <c r="M520">
        <v>253371069</v>
      </c>
      <c r="N520">
        <v>0.199827478999999</v>
      </c>
      <c r="O520">
        <v>2.2999999999999998</v>
      </c>
      <c r="P520">
        <f>SUMIFS($E$2:$E$642,$J$2:$J$642,J520,$D$2:$D$642,D520)</f>
        <v>53310365</v>
      </c>
      <c r="Q520">
        <f>SUMIF($D$2:$D$642,D520,$E$2:$E$642)</f>
        <v>256050932</v>
      </c>
      <c r="R520">
        <f t="shared" si="30"/>
        <v>2.6443825698811104E-3</v>
      </c>
      <c r="S520">
        <f>O520*R520/R520</f>
        <v>2.2999999999999998</v>
      </c>
    </row>
    <row r="521" spans="1:19" hidden="1" x14ac:dyDescent="0.2">
      <c r="A521">
        <v>495</v>
      </c>
      <c r="B521">
        <v>34940</v>
      </c>
      <c r="C521" t="s">
        <v>214</v>
      </c>
      <c r="D521">
        <v>2015</v>
      </c>
      <c r="E521">
        <v>357305</v>
      </c>
      <c r="F521" s="1">
        <v>41974</v>
      </c>
      <c r="G521">
        <v>2014</v>
      </c>
      <c r="H521">
        <v>2015</v>
      </c>
      <c r="I521">
        <v>1</v>
      </c>
      <c r="J521">
        <v>22</v>
      </c>
      <c r="K521">
        <v>2.2999999999999998</v>
      </c>
      <c r="L521">
        <v>22529422</v>
      </c>
      <c r="M521">
        <v>213074972</v>
      </c>
      <c r="N521">
        <v>0.10573471800000001</v>
      </c>
      <c r="O521">
        <v>4.3467577369999999</v>
      </c>
      <c r="P521">
        <f>SUMIFS($E$2:$E$642,$J$2:$J$642,J521,$D$2:$D$642,D521)</f>
        <v>23411598</v>
      </c>
      <c r="Q521">
        <f>SUMIF($D$2:$D$642,D521,$E$2:$E$642)</f>
        <v>213957148</v>
      </c>
      <c r="R521">
        <f t="shared" si="30"/>
        <v>1.5261880030572881E-2</v>
      </c>
      <c r="S521">
        <f>O521*R523/R521</f>
        <v>1.9921169667931575</v>
      </c>
    </row>
    <row r="522" spans="1:19" hidden="1" x14ac:dyDescent="0.2">
      <c r="A522">
        <v>69</v>
      </c>
      <c r="B522">
        <v>34940</v>
      </c>
      <c r="C522" t="s">
        <v>214</v>
      </c>
      <c r="D522">
        <v>2016</v>
      </c>
      <c r="E522">
        <v>365136</v>
      </c>
      <c r="F522" s="1">
        <v>41974</v>
      </c>
      <c r="G522">
        <v>2014</v>
      </c>
      <c r="H522">
        <v>2015</v>
      </c>
      <c r="I522">
        <v>1</v>
      </c>
      <c r="J522">
        <v>22</v>
      </c>
      <c r="K522">
        <v>2.2999999999999998</v>
      </c>
      <c r="L522">
        <v>40213220</v>
      </c>
      <c r="M522">
        <v>240308609</v>
      </c>
      <c r="N522">
        <v>0.16733990599999901</v>
      </c>
      <c r="O522">
        <v>2.7465248029999998</v>
      </c>
      <c r="P522">
        <f>SUMIFS($E$2:$E$642,$J$2:$J$642,J522,$D$2:$D$642,D522)</f>
        <v>41875273</v>
      </c>
      <c r="Q522">
        <f>SUMIF($D$2:$D$642,D522,$E$2:$E$642)</f>
        <v>241970662</v>
      </c>
      <c r="R522">
        <f t="shared" si="30"/>
        <v>8.7196088249979885E-3</v>
      </c>
      <c r="S522">
        <f>O522*R523/R522</f>
        <v>2.2031494429689742</v>
      </c>
    </row>
    <row r="523" spans="1:19" hidden="1" x14ac:dyDescent="0.2">
      <c r="A523">
        <v>208</v>
      </c>
      <c r="B523">
        <v>34940</v>
      </c>
      <c r="C523" t="s">
        <v>214</v>
      </c>
      <c r="D523">
        <v>2017</v>
      </c>
      <c r="E523">
        <v>372880</v>
      </c>
      <c r="F523" s="1">
        <v>41974</v>
      </c>
      <c r="G523">
        <v>2014</v>
      </c>
      <c r="H523">
        <v>2015</v>
      </c>
      <c r="I523">
        <v>1</v>
      </c>
      <c r="J523">
        <v>22</v>
      </c>
      <c r="K523">
        <v>2.2999999999999998</v>
      </c>
      <c r="L523">
        <v>50630502</v>
      </c>
      <c r="M523">
        <v>253371069</v>
      </c>
      <c r="N523">
        <v>0.199827478999999</v>
      </c>
      <c r="O523">
        <v>2.2999999999999998</v>
      </c>
      <c r="P523">
        <f>SUMIFS($E$2:$E$642,$J$2:$J$642,J523,$D$2:$D$642,D523)</f>
        <v>53310365</v>
      </c>
      <c r="Q523">
        <f>SUMIF($D$2:$D$642,D523,$E$2:$E$642)</f>
        <v>256050932</v>
      </c>
      <c r="R523">
        <f t="shared" si="30"/>
        <v>6.9945122304077264E-3</v>
      </c>
      <c r="S523">
        <f>O523*R523/R523</f>
        <v>2.2999999999999998</v>
      </c>
    </row>
    <row r="524" spans="1:19" hidden="1" x14ac:dyDescent="0.2">
      <c r="A524">
        <v>70</v>
      </c>
      <c r="B524">
        <v>35980</v>
      </c>
      <c r="C524" t="s">
        <v>215</v>
      </c>
      <c r="D524">
        <v>2016</v>
      </c>
      <c r="E524">
        <v>269801</v>
      </c>
      <c r="F524" s="1">
        <v>42036</v>
      </c>
      <c r="G524">
        <v>2015</v>
      </c>
      <c r="H524">
        <v>2016</v>
      </c>
      <c r="I524">
        <v>1</v>
      </c>
      <c r="J524">
        <v>22</v>
      </c>
      <c r="K524">
        <v>2.2999999999999998</v>
      </c>
      <c r="L524">
        <v>40213220</v>
      </c>
      <c r="M524">
        <v>240308609</v>
      </c>
      <c r="N524">
        <v>0.16733990599999901</v>
      </c>
      <c r="O524">
        <v>2.7465248029999998</v>
      </c>
      <c r="P524">
        <f>SUMIFS($E$2:$E$642,$J$2:$J$642,J524,$D$2:$D$642,D524)</f>
        <v>41875273</v>
      </c>
      <c r="Q524">
        <f>SUMIF($D$2:$D$642,D524,$E$2:$E$642)</f>
        <v>241970662</v>
      </c>
      <c r="R524">
        <f t="shared" si="30"/>
        <v>6.442966950925908E-3</v>
      </c>
      <c r="S524">
        <f>O524*R525/R524</f>
        <v>2.1512531545833982</v>
      </c>
    </row>
    <row r="525" spans="1:19" hidden="1" x14ac:dyDescent="0.2">
      <c r="A525">
        <v>209</v>
      </c>
      <c r="B525">
        <v>35980</v>
      </c>
      <c r="C525" t="s">
        <v>215</v>
      </c>
      <c r="D525">
        <v>2017</v>
      </c>
      <c r="E525">
        <v>269033</v>
      </c>
      <c r="F525" s="1">
        <v>42036</v>
      </c>
      <c r="G525">
        <v>2015</v>
      </c>
      <c r="H525">
        <v>2016</v>
      </c>
      <c r="I525">
        <v>1</v>
      </c>
      <c r="J525">
        <v>22</v>
      </c>
      <c r="K525">
        <v>2.2999999999999998</v>
      </c>
      <c r="L525">
        <v>50630502</v>
      </c>
      <c r="M525">
        <v>253371069</v>
      </c>
      <c r="N525">
        <v>0.199827478999999</v>
      </c>
      <c r="O525">
        <v>2.2999999999999998</v>
      </c>
      <c r="P525">
        <f>SUMIFS($E$2:$E$642,$J$2:$J$642,J525,$D$2:$D$642,D525)</f>
        <v>53310365</v>
      </c>
      <c r="Q525">
        <f>SUMIF($D$2:$D$642,D525,$E$2:$E$642)</f>
        <v>256050932</v>
      </c>
      <c r="R525">
        <f t="shared" si="30"/>
        <v>5.0465420748854375E-3</v>
      </c>
      <c r="S525">
        <f>O525*R525/R525</f>
        <v>2.2999999999999998</v>
      </c>
    </row>
    <row r="526" spans="1:19" hidden="1" x14ac:dyDescent="0.2">
      <c r="A526">
        <v>71</v>
      </c>
      <c r="B526">
        <v>36100</v>
      </c>
      <c r="C526" t="s">
        <v>216</v>
      </c>
      <c r="D526">
        <v>2016</v>
      </c>
      <c r="E526">
        <v>349020</v>
      </c>
      <c r="F526" s="1">
        <v>42248</v>
      </c>
      <c r="G526">
        <v>2015</v>
      </c>
      <c r="H526">
        <v>2016</v>
      </c>
      <c r="I526">
        <v>1</v>
      </c>
      <c r="J526">
        <v>22</v>
      </c>
      <c r="K526">
        <v>2.2999999999999998</v>
      </c>
      <c r="L526">
        <v>40213220</v>
      </c>
      <c r="M526">
        <v>240308609</v>
      </c>
      <c r="N526">
        <v>0.16733990599999901</v>
      </c>
      <c r="O526">
        <v>2.7465248029999998</v>
      </c>
      <c r="P526">
        <f>SUMIFS($E$2:$E$642,$J$2:$J$642,J526,$D$2:$D$642,D526)</f>
        <v>41875273</v>
      </c>
      <c r="Q526">
        <f>SUMIF($D$2:$D$642,D526,$E$2:$E$642)</f>
        <v>241970662</v>
      </c>
      <c r="R526">
        <f t="shared" si="30"/>
        <v>8.3347516325445806E-3</v>
      </c>
      <c r="S526">
        <f>O526*R527/R526</f>
        <v>2.1903590951435192</v>
      </c>
    </row>
    <row r="527" spans="1:19" hidden="1" x14ac:dyDescent="0.2">
      <c r="A527">
        <v>210</v>
      </c>
      <c r="B527">
        <v>36100</v>
      </c>
      <c r="C527" t="s">
        <v>216</v>
      </c>
      <c r="D527">
        <v>2017</v>
      </c>
      <c r="E527">
        <v>354353</v>
      </c>
      <c r="F527" s="1">
        <v>42248</v>
      </c>
      <c r="G527">
        <v>2015</v>
      </c>
      <c r="H527">
        <v>2016</v>
      </c>
      <c r="I527">
        <v>1</v>
      </c>
      <c r="J527">
        <v>22</v>
      </c>
      <c r="K527">
        <v>2.2999999999999998</v>
      </c>
      <c r="L527">
        <v>50630502</v>
      </c>
      <c r="M527">
        <v>253371069</v>
      </c>
      <c r="N527">
        <v>0.199827478999999</v>
      </c>
      <c r="O527">
        <v>2.2999999999999998</v>
      </c>
      <c r="P527">
        <f>SUMIFS($E$2:$E$642,$J$2:$J$642,J527,$D$2:$D$642,D527)</f>
        <v>53310365</v>
      </c>
      <c r="Q527">
        <f>SUMIF($D$2:$D$642,D527,$E$2:$E$642)</f>
        <v>256050932</v>
      </c>
      <c r="R527">
        <f t="shared" si="30"/>
        <v>6.6469813140465272E-3</v>
      </c>
      <c r="S527">
        <f>O527*R527/R527</f>
        <v>2.2999999999999998</v>
      </c>
    </row>
    <row r="528" spans="1:19" hidden="1" x14ac:dyDescent="0.2">
      <c r="A528">
        <v>72</v>
      </c>
      <c r="B528">
        <v>36140</v>
      </c>
      <c r="C528" t="s">
        <v>217</v>
      </c>
      <c r="D528">
        <v>2016</v>
      </c>
      <c r="E528">
        <v>94430</v>
      </c>
      <c r="F528" s="1">
        <v>42125</v>
      </c>
      <c r="G528">
        <v>2015</v>
      </c>
      <c r="H528">
        <v>2016</v>
      </c>
      <c r="I528">
        <v>1</v>
      </c>
      <c r="J528">
        <v>22</v>
      </c>
      <c r="K528">
        <v>2.2999999999999998</v>
      </c>
      <c r="L528">
        <v>40213220</v>
      </c>
      <c r="M528">
        <v>240308609</v>
      </c>
      <c r="N528">
        <v>0.16733990599999901</v>
      </c>
      <c r="O528">
        <v>2.7465248029999998</v>
      </c>
      <c r="P528">
        <f>SUMIFS($E$2:$E$642,$J$2:$J$642,J528,$D$2:$D$642,D528)</f>
        <v>41875273</v>
      </c>
      <c r="Q528">
        <f>SUMIF($D$2:$D$642,D528,$E$2:$E$642)</f>
        <v>241970662</v>
      </c>
      <c r="R528">
        <f t="shared" si="30"/>
        <v>2.2550300746696028E-3</v>
      </c>
      <c r="S528">
        <f>O528*R529/R528</f>
        <v>2.1373578951979435</v>
      </c>
    </row>
    <row r="529" spans="1:19" hidden="1" x14ac:dyDescent="0.2">
      <c r="A529">
        <v>211</v>
      </c>
      <c r="B529">
        <v>36140</v>
      </c>
      <c r="C529" t="s">
        <v>217</v>
      </c>
      <c r="D529">
        <v>2017</v>
      </c>
      <c r="E529">
        <v>93553</v>
      </c>
      <c r="F529" s="1">
        <v>42125</v>
      </c>
      <c r="G529">
        <v>2015</v>
      </c>
      <c r="H529">
        <v>2016</v>
      </c>
      <c r="I529">
        <v>1</v>
      </c>
      <c r="J529">
        <v>22</v>
      </c>
      <c r="K529">
        <v>2.2999999999999998</v>
      </c>
      <c r="L529">
        <v>50630502</v>
      </c>
      <c r="M529">
        <v>253371069</v>
      </c>
      <c r="N529">
        <v>0.199827478999999</v>
      </c>
      <c r="O529">
        <v>2.2999999999999998</v>
      </c>
      <c r="P529">
        <f>SUMIFS($E$2:$E$642,$J$2:$J$642,J529,$D$2:$D$642,D529)</f>
        <v>53310365</v>
      </c>
      <c r="Q529">
        <f>SUMIF($D$2:$D$642,D529,$E$2:$E$642)</f>
        <v>256050932</v>
      </c>
      <c r="R529">
        <f t="shared" si="30"/>
        <v>1.7548744976703873E-3</v>
      </c>
      <c r="S529">
        <f>O529*R529/R529</f>
        <v>2.2999999999999994</v>
      </c>
    </row>
    <row r="530" spans="1:19" hidden="1" x14ac:dyDescent="0.2">
      <c r="A530">
        <v>73</v>
      </c>
      <c r="B530">
        <v>36220</v>
      </c>
      <c r="C530" t="s">
        <v>218</v>
      </c>
      <c r="D530">
        <v>2016</v>
      </c>
      <c r="E530">
        <v>157462</v>
      </c>
      <c r="F530" s="1">
        <v>42278</v>
      </c>
      <c r="G530">
        <v>2015</v>
      </c>
      <c r="H530">
        <v>2016</v>
      </c>
      <c r="I530">
        <v>1</v>
      </c>
      <c r="J530">
        <v>22</v>
      </c>
      <c r="K530">
        <v>2.2999999999999998</v>
      </c>
      <c r="L530">
        <v>40213220</v>
      </c>
      <c r="M530">
        <v>240308609</v>
      </c>
      <c r="N530">
        <v>0.16733990599999901</v>
      </c>
      <c r="O530">
        <v>2.7465248029999998</v>
      </c>
      <c r="P530">
        <f>SUMIFS($E$2:$E$642,$J$2:$J$642,J530,$D$2:$D$642,D530)</f>
        <v>41875273</v>
      </c>
      <c r="Q530">
        <f>SUMIF($D$2:$D$642,D530,$E$2:$E$642)</f>
        <v>241970662</v>
      </c>
      <c r="R530">
        <f t="shared" si="30"/>
        <v>3.7602620525005294E-3</v>
      </c>
      <c r="S530">
        <f>O530*R531/R530</f>
        <v>2.1522563763150804</v>
      </c>
    </row>
    <row r="531" spans="1:19" hidden="1" x14ac:dyDescent="0.2">
      <c r="A531">
        <v>212</v>
      </c>
      <c r="B531">
        <v>36220</v>
      </c>
      <c r="C531" t="s">
        <v>218</v>
      </c>
      <c r="D531">
        <v>2017</v>
      </c>
      <c r="E531">
        <v>157087</v>
      </c>
      <c r="F531" s="1">
        <v>42278</v>
      </c>
      <c r="G531">
        <v>2015</v>
      </c>
      <c r="H531">
        <v>2016</v>
      </c>
      <c r="I531">
        <v>1</v>
      </c>
      <c r="J531">
        <v>22</v>
      </c>
      <c r="K531">
        <v>2.2999999999999998</v>
      </c>
      <c r="L531">
        <v>50630502</v>
      </c>
      <c r="M531">
        <v>253371069</v>
      </c>
      <c r="N531">
        <v>0.199827478999999</v>
      </c>
      <c r="O531">
        <v>2.2999999999999998</v>
      </c>
      <c r="P531">
        <f>SUMIFS($E$2:$E$642,$J$2:$J$642,J531,$D$2:$D$642,D531)</f>
        <v>53310365</v>
      </c>
      <c r="Q531">
        <f>SUMIF($D$2:$D$642,D531,$E$2:$E$642)</f>
        <v>256050932</v>
      </c>
      <c r="R531">
        <f t="shared" si="30"/>
        <v>2.9466502433438601E-3</v>
      </c>
      <c r="S531">
        <f>O531*R531/R531</f>
        <v>2.2999999999999998</v>
      </c>
    </row>
    <row r="532" spans="1:19" hidden="1" x14ac:dyDescent="0.2">
      <c r="A532">
        <v>496</v>
      </c>
      <c r="B532">
        <v>36540</v>
      </c>
      <c r="C532" t="s">
        <v>219</v>
      </c>
      <c r="D532">
        <v>2015</v>
      </c>
      <c r="E532">
        <v>915557</v>
      </c>
      <c r="F532" s="1">
        <v>41791</v>
      </c>
      <c r="G532">
        <v>2014</v>
      </c>
      <c r="H532">
        <v>2015</v>
      </c>
      <c r="I532">
        <v>1</v>
      </c>
      <c r="J532">
        <v>22</v>
      </c>
      <c r="K532">
        <v>2.2999999999999998</v>
      </c>
      <c r="L532">
        <v>22529422</v>
      </c>
      <c r="M532">
        <v>213074972</v>
      </c>
      <c r="N532">
        <v>0.10573471800000001</v>
      </c>
      <c r="O532">
        <v>4.3467577369999999</v>
      </c>
      <c r="P532">
        <f>SUMIFS($E$2:$E$642,$J$2:$J$642,J532,$D$2:$D$642,D532)</f>
        <v>23411598</v>
      </c>
      <c r="Q532">
        <f>SUMIF($D$2:$D$642,D532,$E$2:$E$642)</f>
        <v>213957148</v>
      </c>
      <c r="R532">
        <f t="shared" si="30"/>
        <v>3.910698449546246E-2</v>
      </c>
      <c r="S532">
        <f>O532*R534/R532</f>
        <v>1.947744000785169</v>
      </c>
    </row>
    <row r="533" spans="1:19" hidden="1" x14ac:dyDescent="0.2">
      <c r="A533">
        <v>74</v>
      </c>
      <c r="B533">
        <v>36540</v>
      </c>
      <c r="C533" t="s">
        <v>219</v>
      </c>
      <c r="D533">
        <v>2016</v>
      </c>
      <c r="E533">
        <v>924495</v>
      </c>
      <c r="F533" s="1">
        <v>41791</v>
      </c>
      <c r="G533">
        <v>2014</v>
      </c>
      <c r="H533">
        <v>2015</v>
      </c>
      <c r="I533">
        <v>1</v>
      </c>
      <c r="J533">
        <v>22</v>
      </c>
      <c r="K533">
        <v>2.2999999999999998</v>
      </c>
      <c r="L533">
        <v>40213220</v>
      </c>
      <c r="M533">
        <v>240308609</v>
      </c>
      <c r="N533">
        <v>0.16733990599999901</v>
      </c>
      <c r="O533">
        <v>2.7465248029999998</v>
      </c>
      <c r="P533">
        <f>SUMIFS($E$2:$E$642,$J$2:$J$642,J533,$D$2:$D$642,D533)</f>
        <v>41875273</v>
      </c>
      <c r="Q533">
        <f>SUMIF($D$2:$D$642,D533,$E$2:$E$642)</f>
        <v>241970662</v>
      </c>
      <c r="R533">
        <f t="shared" si="30"/>
        <v>2.2077348606181026E-2</v>
      </c>
      <c r="S533">
        <f>O533*R534/R533</f>
        <v>2.1800044432359345</v>
      </c>
    </row>
    <row r="534" spans="1:19" hidden="1" x14ac:dyDescent="0.2">
      <c r="A534">
        <v>213</v>
      </c>
      <c r="B534">
        <v>36540</v>
      </c>
      <c r="C534" t="s">
        <v>219</v>
      </c>
      <c r="D534">
        <v>2017</v>
      </c>
      <c r="E534">
        <v>934184</v>
      </c>
      <c r="F534" s="1">
        <v>41791</v>
      </c>
      <c r="G534">
        <v>2014</v>
      </c>
      <c r="H534">
        <v>2015</v>
      </c>
      <c r="I534">
        <v>1</v>
      </c>
      <c r="J534">
        <v>22</v>
      </c>
      <c r="K534">
        <v>2.2999999999999998</v>
      </c>
      <c r="L534">
        <v>50630502</v>
      </c>
      <c r="M534">
        <v>253371069</v>
      </c>
      <c r="N534">
        <v>0.199827478999999</v>
      </c>
      <c r="O534">
        <v>2.2999999999999998</v>
      </c>
      <c r="P534">
        <f>SUMIFS($E$2:$E$642,$J$2:$J$642,J534,$D$2:$D$642,D534)</f>
        <v>53310365</v>
      </c>
      <c r="Q534">
        <f>SUMIF($D$2:$D$642,D534,$E$2:$E$642)</f>
        <v>256050932</v>
      </c>
      <c r="R534">
        <f t="shared" si="30"/>
        <v>1.752349660333408E-2</v>
      </c>
      <c r="S534">
        <f>O534*R534/R534</f>
        <v>2.2999999999999998</v>
      </c>
    </row>
    <row r="535" spans="1:19" hidden="1" x14ac:dyDescent="0.2">
      <c r="A535">
        <v>75</v>
      </c>
      <c r="B535">
        <v>36780</v>
      </c>
      <c r="C535" t="s">
        <v>220</v>
      </c>
      <c r="D535">
        <v>2016</v>
      </c>
      <c r="E535">
        <v>169886</v>
      </c>
      <c r="F535" s="1">
        <v>42309</v>
      </c>
      <c r="G535">
        <v>2015</v>
      </c>
      <c r="H535">
        <v>2016</v>
      </c>
      <c r="I535">
        <v>1</v>
      </c>
      <c r="J535">
        <v>22</v>
      </c>
      <c r="K535">
        <v>2.2999999999999998</v>
      </c>
      <c r="L535">
        <v>40213220</v>
      </c>
      <c r="M535">
        <v>240308609</v>
      </c>
      <c r="N535">
        <v>0.16733990599999901</v>
      </c>
      <c r="O535">
        <v>2.7465248029999998</v>
      </c>
      <c r="P535">
        <f>SUMIFS($E$2:$E$642,$J$2:$J$642,J535,$D$2:$D$642,D535)</f>
        <v>41875273</v>
      </c>
      <c r="Q535">
        <f>SUMIF($D$2:$D$642,D535,$E$2:$E$642)</f>
        <v>241970662</v>
      </c>
      <c r="R535">
        <f t="shared" si="30"/>
        <v>4.0569526555683591E-3</v>
      </c>
      <c r="S535">
        <f>O535*R536/R535</f>
        <v>2.1640993781105431</v>
      </c>
    </row>
    <row r="536" spans="1:19" hidden="1" x14ac:dyDescent="0.2">
      <c r="A536">
        <v>214</v>
      </c>
      <c r="B536">
        <v>36780</v>
      </c>
      <c r="C536" t="s">
        <v>220</v>
      </c>
      <c r="D536">
        <v>2017</v>
      </c>
      <c r="E536">
        <v>170414</v>
      </c>
      <c r="F536" s="1">
        <v>42309</v>
      </c>
      <c r="G536">
        <v>2015</v>
      </c>
      <c r="H536">
        <v>2016</v>
      </c>
      <c r="I536">
        <v>1</v>
      </c>
      <c r="J536">
        <v>22</v>
      </c>
      <c r="K536">
        <v>2.2999999999999998</v>
      </c>
      <c r="L536">
        <v>50630502</v>
      </c>
      <c r="M536">
        <v>253371069</v>
      </c>
      <c r="N536">
        <v>0.199827478999999</v>
      </c>
      <c r="O536">
        <v>2.2999999999999998</v>
      </c>
      <c r="P536">
        <f>SUMIFS($E$2:$E$642,$J$2:$J$642,J536,$D$2:$D$642,D536)</f>
        <v>53310365</v>
      </c>
      <c r="Q536">
        <f>SUMIF($D$2:$D$642,D536,$E$2:$E$642)</f>
        <v>256050932</v>
      </c>
      <c r="R536">
        <f t="shared" si="30"/>
        <v>3.1966391526300746E-3</v>
      </c>
      <c r="S536">
        <f>O536*R536/R536</f>
        <v>2.2999999999999998</v>
      </c>
    </row>
    <row r="537" spans="1:19" hidden="1" x14ac:dyDescent="0.2">
      <c r="A537">
        <v>497</v>
      </c>
      <c r="B537">
        <v>37340</v>
      </c>
      <c r="C537" t="s">
        <v>221</v>
      </c>
      <c r="D537">
        <v>2015</v>
      </c>
      <c r="E537">
        <v>568088</v>
      </c>
      <c r="F537" s="1">
        <v>41974</v>
      </c>
      <c r="G537">
        <v>2014</v>
      </c>
      <c r="H537">
        <v>2015</v>
      </c>
      <c r="I537">
        <v>1</v>
      </c>
      <c r="J537">
        <v>22</v>
      </c>
      <c r="K537">
        <v>2.2999999999999998</v>
      </c>
      <c r="L537">
        <v>22529422</v>
      </c>
      <c r="M537">
        <v>213074972</v>
      </c>
      <c r="N537">
        <v>0.10573471800000001</v>
      </c>
      <c r="O537">
        <v>4.3467577369999999</v>
      </c>
      <c r="P537">
        <f>SUMIFS($E$2:$E$642,$J$2:$J$642,J537,$D$2:$D$642,D537)</f>
        <v>23411598</v>
      </c>
      <c r="Q537">
        <f>SUMIF($D$2:$D$642,D537,$E$2:$E$642)</f>
        <v>213957148</v>
      </c>
      <c r="R537">
        <f t="shared" si="30"/>
        <v>2.4265238109760813E-2</v>
      </c>
      <c r="S537">
        <f>O537*R539/R537</f>
        <v>1.9797208192749867</v>
      </c>
    </row>
    <row r="538" spans="1:19" hidden="1" x14ac:dyDescent="0.2">
      <c r="A538">
        <v>76</v>
      </c>
      <c r="B538">
        <v>37340</v>
      </c>
      <c r="C538" t="s">
        <v>221</v>
      </c>
      <c r="D538">
        <v>2016</v>
      </c>
      <c r="E538">
        <v>579130</v>
      </c>
      <c r="F538" s="1">
        <v>41974</v>
      </c>
      <c r="G538">
        <v>2014</v>
      </c>
      <c r="H538">
        <v>2015</v>
      </c>
      <c r="I538">
        <v>1</v>
      </c>
      <c r="J538">
        <v>22</v>
      </c>
      <c r="K538">
        <v>2.2999999999999998</v>
      </c>
      <c r="L538">
        <v>40213220</v>
      </c>
      <c r="M538">
        <v>240308609</v>
      </c>
      <c r="N538">
        <v>0.16733990599999901</v>
      </c>
      <c r="O538">
        <v>2.7465248029999998</v>
      </c>
      <c r="P538">
        <f>SUMIFS($E$2:$E$642,$J$2:$J$642,J538,$D$2:$D$642,D538)</f>
        <v>41875273</v>
      </c>
      <c r="Q538">
        <f>SUMIF($D$2:$D$642,D538,$E$2:$E$642)</f>
        <v>241970662</v>
      </c>
      <c r="R538">
        <f t="shared" si="30"/>
        <v>1.3829879986692863E-2</v>
      </c>
      <c r="S538">
        <f>O538*R539/R538</f>
        <v>2.1947658078255876</v>
      </c>
    </row>
    <row r="539" spans="1:19" hidden="1" x14ac:dyDescent="0.2">
      <c r="A539">
        <v>215</v>
      </c>
      <c r="B539">
        <v>37340</v>
      </c>
      <c r="C539" t="s">
        <v>221</v>
      </c>
      <c r="D539">
        <v>2017</v>
      </c>
      <c r="E539">
        <v>589162</v>
      </c>
      <c r="F539" s="1">
        <v>41974</v>
      </c>
      <c r="G539">
        <v>2014</v>
      </c>
      <c r="H539">
        <v>2015</v>
      </c>
      <c r="I539">
        <v>1</v>
      </c>
      <c r="J539">
        <v>22</v>
      </c>
      <c r="K539">
        <v>2.2999999999999998</v>
      </c>
      <c r="L539">
        <v>50630502</v>
      </c>
      <c r="M539">
        <v>253371069</v>
      </c>
      <c r="N539">
        <v>0.199827478999999</v>
      </c>
      <c r="O539">
        <v>2.2999999999999998</v>
      </c>
      <c r="P539">
        <f>SUMIFS($E$2:$E$642,$J$2:$J$642,J539,$D$2:$D$642,D539)</f>
        <v>53310365</v>
      </c>
      <c r="Q539">
        <f>SUMIF($D$2:$D$642,D539,$E$2:$E$642)</f>
        <v>256050932</v>
      </c>
      <c r="R539">
        <f t="shared" si="30"/>
        <v>1.1051546917752298E-2</v>
      </c>
      <c r="S539">
        <f>O539*R539/R539</f>
        <v>2.2999999999999998</v>
      </c>
    </row>
    <row r="540" spans="1:19" hidden="1" x14ac:dyDescent="0.2">
      <c r="A540">
        <v>77</v>
      </c>
      <c r="B540">
        <v>37860</v>
      </c>
      <c r="C540" t="s">
        <v>222</v>
      </c>
      <c r="D540">
        <v>2016</v>
      </c>
      <c r="E540">
        <v>485684</v>
      </c>
      <c r="F540" s="1">
        <v>42005</v>
      </c>
      <c r="G540">
        <v>2015</v>
      </c>
      <c r="H540">
        <v>2016</v>
      </c>
      <c r="I540">
        <v>1</v>
      </c>
      <c r="J540">
        <v>22</v>
      </c>
      <c r="K540">
        <v>2.2999999999999998</v>
      </c>
      <c r="L540">
        <v>40213220</v>
      </c>
      <c r="M540">
        <v>240308609</v>
      </c>
      <c r="N540">
        <v>0.16733990599999901</v>
      </c>
      <c r="O540">
        <v>2.7465248029999998</v>
      </c>
      <c r="P540">
        <f>SUMIFS($E$2:$E$642,$J$2:$J$642,J540,$D$2:$D$642,D540)</f>
        <v>41875273</v>
      </c>
      <c r="Q540">
        <f>SUMIF($D$2:$D$642,D540,$E$2:$E$642)</f>
        <v>241970662</v>
      </c>
      <c r="R540">
        <f t="shared" si="30"/>
        <v>1.1598348266290706E-2</v>
      </c>
      <c r="S540">
        <f>O540*R541/R540</f>
        <v>2.1667224081664584</v>
      </c>
    </row>
    <row r="541" spans="1:19" hidden="1" x14ac:dyDescent="0.2">
      <c r="A541">
        <v>216</v>
      </c>
      <c r="B541">
        <v>37860</v>
      </c>
      <c r="C541" t="s">
        <v>222</v>
      </c>
      <c r="D541">
        <v>2017</v>
      </c>
      <c r="E541">
        <v>487784</v>
      </c>
      <c r="F541" s="1">
        <v>42005</v>
      </c>
      <c r="G541">
        <v>2015</v>
      </c>
      <c r="H541">
        <v>2016</v>
      </c>
      <c r="I541">
        <v>1</v>
      </c>
      <c r="J541">
        <v>22</v>
      </c>
      <c r="K541">
        <v>2.2999999999999998</v>
      </c>
      <c r="L541">
        <v>50630502</v>
      </c>
      <c r="M541">
        <v>253371069</v>
      </c>
      <c r="N541">
        <v>0.199827478999999</v>
      </c>
      <c r="O541">
        <v>2.2999999999999998</v>
      </c>
      <c r="P541">
        <f>SUMIFS($E$2:$E$642,$J$2:$J$642,J541,$D$2:$D$642,D541)</f>
        <v>53310365</v>
      </c>
      <c r="Q541">
        <f>SUMIF($D$2:$D$642,D541,$E$2:$E$642)</f>
        <v>256050932</v>
      </c>
      <c r="R541">
        <f t="shared" si="30"/>
        <v>9.149890457512343E-3</v>
      </c>
      <c r="S541">
        <f>O541*R541/R541</f>
        <v>2.2999999999999998</v>
      </c>
    </row>
    <row r="542" spans="1:19" hidden="1" x14ac:dyDescent="0.2">
      <c r="A542">
        <v>78</v>
      </c>
      <c r="B542">
        <v>37900</v>
      </c>
      <c r="C542" t="s">
        <v>223</v>
      </c>
      <c r="D542">
        <v>2016</v>
      </c>
      <c r="E542">
        <v>376044</v>
      </c>
      <c r="F542" s="1">
        <v>42309</v>
      </c>
      <c r="G542">
        <v>2015</v>
      </c>
      <c r="H542">
        <v>2016</v>
      </c>
      <c r="I542">
        <v>1</v>
      </c>
      <c r="J542">
        <v>22</v>
      </c>
      <c r="K542">
        <v>2.2999999999999998</v>
      </c>
      <c r="L542">
        <v>40213220</v>
      </c>
      <c r="M542">
        <v>240308609</v>
      </c>
      <c r="N542">
        <v>0.16733990599999901</v>
      </c>
      <c r="O542">
        <v>2.7465248029999998</v>
      </c>
      <c r="P542">
        <f>SUMIFS($E$2:$E$642,$J$2:$J$642,J542,$D$2:$D$642,D542)</f>
        <v>41875273</v>
      </c>
      <c r="Q542">
        <f>SUMIF($D$2:$D$642,D542,$E$2:$E$642)</f>
        <v>241970662</v>
      </c>
      <c r="R542">
        <f t="shared" si="30"/>
        <v>8.9800966790115015E-3</v>
      </c>
      <c r="S542">
        <f>O542*R543/R542</f>
        <v>2.1435851189475654</v>
      </c>
    </row>
    <row r="543" spans="1:19" hidden="1" x14ac:dyDescent="0.2">
      <c r="A543">
        <v>217</v>
      </c>
      <c r="B543">
        <v>37900</v>
      </c>
      <c r="C543" t="s">
        <v>223</v>
      </c>
      <c r="D543">
        <v>2017</v>
      </c>
      <c r="E543">
        <v>373637</v>
      </c>
      <c r="F543" s="1">
        <v>42309</v>
      </c>
      <c r="G543">
        <v>2015</v>
      </c>
      <c r="H543">
        <v>2016</v>
      </c>
      <c r="I543">
        <v>1</v>
      </c>
      <c r="J543">
        <v>22</v>
      </c>
      <c r="K543">
        <v>2.2999999999999998</v>
      </c>
      <c r="L543">
        <v>50630502</v>
      </c>
      <c r="M543">
        <v>253371069</v>
      </c>
      <c r="N543">
        <v>0.199827478999999</v>
      </c>
      <c r="O543">
        <v>2.2999999999999998</v>
      </c>
      <c r="P543">
        <f>SUMIFS($E$2:$E$642,$J$2:$J$642,J543,$D$2:$D$642,D543)</f>
        <v>53310365</v>
      </c>
      <c r="Q543">
        <f>SUMIF($D$2:$D$642,D543,$E$2:$E$642)</f>
        <v>256050932</v>
      </c>
      <c r="R543">
        <f t="shared" si="30"/>
        <v>7.00871209566845E-3</v>
      </c>
      <c r="S543">
        <f>O543*R543/R543</f>
        <v>2.2999999999999998</v>
      </c>
    </row>
    <row r="544" spans="1:19" hidden="1" x14ac:dyDescent="0.2">
      <c r="A544">
        <v>79</v>
      </c>
      <c r="B544">
        <v>38940</v>
      </c>
      <c r="C544" t="s">
        <v>224</v>
      </c>
      <c r="D544">
        <v>2016</v>
      </c>
      <c r="E544">
        <v>465208</v>
      </c>
      <c r="F544" s="1">
        <v>42064</v>
      </c>
      <c r="G544">
        <v>2015</v>
      </c>
      <c r="H544">
        <v>2016</v>
      </c>
      <c r="I544">
        <v>1</v>
      </c>
      <c r="J544">
        <v>22</v>
      </c>
      <c r="K544">
        <v>2.2999999999999998</v>
      </c>
      <c r="L544">
        <v>40213220</v>
      </c>
      <c r="M544">
        <v>240308609</v>
      </c>
      <c r="N544">
        <v>0.16733990599999901</v>
      </c>
      <c r="O544">
        <v>2.7465248029999998</v>
      </c>
      <c r="P544">
        <f>SUMIFS($E$2:$E$642,$J$2:$J$642,J544,$D$2:$D$642,D544)</f>
        <v>41875273</v>
      </c>
      <c r="Q544">
        <f>SUMIF($D$2:$D$642,D544,$E$2:$E$642)</f>
        <v>241970662</v>
      </c>
      <c r="R544">
        <f t="shared" si="30"/>
        <v>1.1109372349644145E-2</v>
      </c>
      <c r="S544">
        <f>O544*R545/R544</f>
        <v>2.1955190180673374</v>
      </c>
    </row>
    <row r="545" spans="1:19" hidden="1" x14ac:dyDescent="0.2">
      <c r="A545">
        <v>218</v>
      </c>
      <c r="B545">
        <v>38940</v>
      </c>
      <c r="C545" t="s">
        <v>224</v>
      </c>
      <c r="D545">
        <v>2017</v>
      </c>
      <c r="E545">
        <v>473429</v>
      </c>
      <c r="F545" s="1">
        <v>42064</v>
      </c>
      <c r="G545">
        <v>2015</v>
      </c>
      <c r="H545">
        <v>2016</v>
      </c>
      <c r="I545">
        <v>1</v>
      </c>
      <c r="J545">
        <v>22</v>
      </c>
      <c r="K545">
        <v>2.2999999999999998</v>
      </c>
      <c r="L545">
        <v>50630502</v>
      </c>
      <c r="M545">
        <v>253371069</v>
      </c>
      <c r="N545">
        <v>0.199827478999999</v>
      </c>
      <c r="O545">
        <v>2.2999999999999998</v>
      </c>
      <c r="P545">
        <f>SUMIFS($E$2:$E$642,$J$2:$J$642,J545,$D$2:$D$642,D545)</f>
        <v>53310365</v>
      </c>
      <c r="Q545">
        <f>SUMIF($D$2:$D$642,D545,$E$2:$E$642)</f>
        <v>256050932</v>
      </c>
      <c r="R545">
        <f t="shared" si="30"/>
        <v>8.8806182437505352E-3</v>
      </c>
      <c r="S545">
        <f t="shared" ref="S545:S546" si="31">O545*R545/R545</f>
        <v>2.2999999999999998</v>
      </c>
    </row>
    <row r="546" spans="1:19" hidden="1" x14ac:dyDescent="0.2">
      <c r="A546">
        <v>219</v>
      </c>
      <c r="B546">
        <v>39380</v>
      </c>
      <c r="C546" t="s">
        <v>225</v>
      </c>
      <c r="D546">
        <v>2017</v>
      </c>
      <c r="E546">
        <v>166475</v>
      </c>
      <c r="F546" s="1">
        <v>42614</v>
      </c>
      <c r="G546">
        <v>2016</v>
      </c>
      <c r="H546">
        <v>2017</v>
      </c>
      <c r="I546">
        <v>1</v>
      </c>
      <c r="J546">
        <v>22</v>
      </c>
      <c r="K546">
        <v>2.2999999999999998</v>
      </c>
      <c r="L546">
        <v>50630502</v>
      </c>
      <c r="M546">
        <v>253371069</v>
      </c>
      <c r="N546">
        <v>0.199827478999999</v>
      </c>
      <c r="O546">
        <v>2.2999999999999998</v>
      </c>
      <c r="P546">
        <f>SUMIFS($E$2:$E$642,$J$2:$J$642,J546,$D$2:$D$642,D546)</f>
        <v>53310365</v>
      </c>
      <c r="Q546">
        <f>SUMIF($D$2:$D$642,D546,$E$2:$E$642)</f>
        <v>256050932</v>
      </c>
      <c r="R546">
        <f t="shared" si="30"/>
        <v>3.122751082270774E-3</v>
      </c>
      <c r="S546">
        <f t="shared" si="31"/>
        <v>2.2999999999999998</v>
      </c>
    </row>
    <row r="547" spans="1:19" hidden="1" x14ac:dyDescent="0.2">
      <c r="A547">
        <v>80</v>
      </c>
      <c r="B547">
        <v>39460</v>
      </c>
      <c r="C547" t="s">
        <v>226</v>
      </c>
      <c r="D547">
        <v>2016</v>
      </c>
      <c r="E547">
        <v>178465</v>
      </c>
      <c r="F547" s="1">
        <v>42278</v>
      </c>
      <c r="G547">
        <v>2015</v>
      </c>
      <c r="H547">
        <v>2016</v>
      </c>
      <c r="I547">
        <v>1</v>
      </c>
      <c r="J547">
        <v>22</v>
      </c>
      <c r="K547">
        <v>2.2999999999999998</v>
      </c>
      <c r="L547">
        <v>40213220</v>
      </c>
      <c r="M547">
        <v>240308609</v>
      </c>
      <c r="N547">
        <v>0.16733990599999901</v>
      </c>
      <c r="O547">
        <v>2.7465248029999998</v>
      </c>
      <c r="P547">
        <f>SUMIFS($E$2:$E$642,$J$2:$J$642,J547,$D$2:$D$642,D547)</f>
        <v>41875273</v>
      </c>
      <c r="Q547">
        <f>SUMIF($D$2:$D$642,D547,$E$2:$E$642)</f>
        <v>241970662</v>
      </c>
      <c r="R547">
        <f t="shared" si="30"/>
        <v>4.2618229617273178E-3</v>
      </c>
      <c r="S547">
        <f>O547*R548/R547</f>
        <v>2.2005264391375077</v>
      </c>
    </row>
    <row r="548" spans="1:19" hidden="1" x14ac:dyDescent="0.2">
      <c r="A548">
        <v>220</v>
      </c>
      <c r="B548">
        <v>39460</v>
      </c>
      <c r="C548" t="s">
        <v>226</v>
      </c>
      <c r="D548">
        <v>2017</v>
      </c>
      <c r="E548">
        <v>182033</v>
      </c>
      <c r="F548" s="1">
        <v>42278</v>
      </c>
      <c r="G548">
        <v>2015</v>
      </c>
      <c r="H548">
        <v>2016</v>
      </c>
      <c r="I548">
        <v>1</v>
      </c>
      <c r="J548">
        <v>22</v>
      </c>
      <c r="K548">
        <v>2.2999999999999998</v>
      </c>
      <c r="L548">
        <v>50630502</v>
      </c>
      <c r="M548">
        <v>253371069</v>
      </c>
      <c r="N548">
        <v>0.199827478999999</v>
      </c>
      <c r="O548">
        <v>2.2999999999999998</v>
      </c>
      <c r="P548">
        <f>SUMIFS($E$2:$E$642,$J$2:$J$642,J548,$D$2:$D$642,D548)</f>
        <v>53310365</v>
      </c>
      <c r="Q548">
        <f>SUMIF($D$2:$D$642,D548,$E$2:$E$642)</f>
        <v>256050932</v>
      </c>
      <c r="R548">
        <f t="shared" si="30"/>
        <v>3.414589264207814E-3</v>
      </c>
      <c r="S548">
        <f>O548*R548/R548</f>
        <v>2.2999999999999998</v>
      </c>
    </row>
    <row r="549" spans="1:19" hidden="1" x14ac:dyDescent="0.2">
      <c r="A549">
        <v>81</v>
      </c>
      <c r="B549">
        <v>39540</v>
      </c>
      <c r="C549" t="s">
        <v>227</v>
      </c>
      <c r="D549">
        <v>2016</v>
      </c>
      <c r="E549">
        <v>195140</v>
      </c>
      <c r="F549" s="1">
        <v>42309</v>
      </c>
      <c r="G549">
        <v>2015</v>
      </c>
      <c r="H549">
        <v>2016</v>
      </c>
      <c r="I549">
        <v>1</v>
      </c>
      <c r="J549">
        <v>22</v>
      </c>
      <c r="K549">
        <v>2.2999999999999998</v>
      </c>
      <c r="L549">
        <v>40213220</v>
      </c>
      <c r="M549">
        <v>240308609</v>
      </c>
      <c r="N549">
        <v>0.16733990599999901</v>
      </c>
      <c r="O549">
        <v>2.7465248029999998</v>
      </c>
      <c r="P549">
        <f>SUMIFS($E$2:$E$642,$J$2:$J$642,J549,$D$2:$D$642,D549)</f>
        <v>41875273</v>
      </c>
      <c r="Q549">
        <f>SUMIF($D$2:$D$642,D549,$E$2:$E$642)</f>
        <v>241970662</v>
      </c>
      <c r="R549">
        <f t="shared" si="30"/>
        <v>4.6600293208834721E-3</v>
      </c>
      <c r="S549">
        <f>O549*R550/R549</f>
        <v>2.1676870539523665</v>
      </c>
    </row>
    <row r="550" spans="1:19" hidden="1" x14ac:dyDescent="0.2">
      <c r="A550">
        <v>221</v>
      </c>
      <c r="B550">
        <v>39540</v>
      </c>
      <c r="C550" t="s">
        <v>227</v>
      </c>
      <c r="D550">
        <v>2017</v>
      </c>
      <c r="E550">
        <v>196071</v>
      </c>
      <c r="F550" s="1">
        <v>42309</v>
      </c>
      <c r="G550">
        <v>2015</v>
      </c>
      <c r="H550">
        <v>2016</v>
      </c>
      <c r="I550">
        <v>1</v>
      </c>
      <c r="J550">
        <v>22</v>
      </c>
      <c r="K550">
        <v>2.2999999999999998</v>
      </c>
      <c r="L550">
        <v>50630502</v>
      </c>
      <c r="M550">
        <v>253371069</v>
      </c>
      <c r="N550">
        <v>0.199827478999999</v>
      </c>
      <c r="O550">
        <v>2.2999999999999998</v>
      </c>
      <c r="P550">
        <f>SUMIFS($E$2:$E$642,$J$2:$J$642,J550,$D$2:$D$642,D550)</f>
        <v>53310365</v>
      </c>
      <c r="Q550">
        <f>SUMIF($D$2:$D$642,D550,$E$2:$E$642)</f>
        <v>256050932</v>
      </c>
      <c r="R550">
        <f t="shared" si="30"/>
        <v>3.6779151671537044E-3</v>
      </c>
      <c r="S550">
        <f>O550*R550/R550</f>
        <v>2.2999999999999998</v>
      </c>
    </row>
    <row r="551" spans="1:19" hidden="1" x14ac:dyDescent="0.2">
      <c r="A551">
        <v>82</v>
      </c>
      <c r="B551">
        <v>39740</v>
      </c>
      <c r="C551" t="s">
        <v>228</v>
      </c>
      <c r="D551">
        <v>2016</v>
      </c>
      <c r="E551">
        <v>414812</v>
      </c>
      <c r="F551" s="1">
        <v>42125</v>
      </c>
      <c r="G551">
        <v>2015</v>
      </c>
      <c r="H551">
        <v>2016</v>
      </c>
      <c r="I551">
        <v>1</v>
      </c>
      <c r="J551">
        <v>22</v>
      </c>
      <c r="K551">
        <v>2.2999999999999998</v>
      </c>
      <c r="L551">
        <v>40213220</v>
      </c>
      <c r="M551">
        <v>240308609</v>
      </c>
      <c r="N551">
        <v>0.16733990599999901</v>
      </c>
      <c r="O551">
        <v>2.7465248029999998</v>
      </c>
      <c r="P551">
        <f>SUMIFS($E$2:$E$642,$J$2:$J$642,J551,$D$2:$D$642,D551)</f>
        <v>41875273</v>
      </c>
      <c r="Q551">
        <f>SUMIF($D$2:$D$642,D551,$E$2:$E$642)</f>
        <v>241970662</v>
      </c>
      <c r="R551">
        <f t="shared" si="30"/>
        <v>9.9058936284427326E-3</v>
      </c>
      <c r="S551">
        <f>O551*R552/R551</f>
        <v>2.1732153960345868</v>
      </c>
    </row>
    <row r="552" spans="1:19" hidden="1" x14ac:dyDescent="0.2">
      <c r="A552">
        <v>222</v>
      </c>
      <c r="B552">
        <v>39740</v>
      </c>
      <c r="C552" t="s">
        <v>228</v>
      </c>
      <c r="D552">
        <v>2017</v>
      </c>
      <c r="E552">
        <v>417854</v>
      </c>
      <c r="F552" s="1">
        <v>42125</v>
      </c>
      <c r="G552">
        <v>2015</v>
      </c>
      <c r="H552">
        <v>2016</v>
      </c>
      <c r="I552">
        <v>1</v>
      </c>
      <c r="J552">
        <v>22</v>
      </c>
      <c r="K552">
        <v>2.2999999999999998</v>
      </c>
      <c r="L552">
        <v>50630502</v>
      </c>
      <c r="M552">
        <v>253371069</v>
      </c>
      <c r="N552">
        <v>0.199827478999999</v>
      </c>
      <c r="O552">
        <v>2.2999999999999998</v>
      </c>
      <c r="P552">
        <f>SUMIFS($E$2:$E$642,$J$2:$J$642,J552,$D$2:$D$642,D552)</f>
        <v>53310365</v>
      </c>
      <c r="Q552">
        <f>SUMIF($D$2:$D$642,D552,$E$2:$E$642)</f>
        <v>256050932</v>
      </c>
      <c r="R552">
        <f t="shared" si="30"/>
        <v>7.8381380431366398E-3</v>
      </c>
      <c r="S552">
        <f t="shared" ref="S552:S553" si="32">O552*R552/R552</f>
        <v>2.2999999999999998</v>
      </c>
    </row>
    <row r="553" spans="1:19" hidden="1" x14ac:dyDescent="0.2">
      <c r="A553">
        <v>223</v>
      </c>
      <c r="B553">
        <v>39820</v>
      </c>
      <c r="C553" t="s">
        <v>229</v>
      </c>
      <c r="D553">
        <v>2017</v>
      </c>
      <c r="E553">
        <v>179921</v>
      </c>
      <c r="F553" s="1">
        <v>42430</v>
      </c>
      <c r="G553">
        <v>2016</v>
      </c>
      <c r="H553">
        <v>2017</v>
      </c>
      <c r="I553">
        <v>1</v>
      </c>
      <c r="J553">
        <v>22</v>
      </c>
      <c r="K553">
        <v>2.2999999999999998</v>
      </c>
      <c r="L553">
        <v>50630502</v>
      </c>
      <c r="M553">
        <v>253371069</v>
      </c>
      <c r="N553">
        <v>0.199827478999999</v>
      </c>
      <c r="O553">
        <v>2.2999999999999998</v>
      </c>
      <c r="P553">
        <f>SUMIFS($E$2:$E$642,$J$2:$J$642,J553,$D$2:$D$642,D553)</f>
        <v>53310365</v>
      </c>
      <c r="Q553">
        <f>SUMIF($D$2:$D$642,D553,$E$2:$E$642)</f>
        <v>256050932</v>
      </c>
      <c r="R553">
        <f t="shared" si="30"/>
        <v>3.3749722028727433E-3</v>
      </c>
      <c r="S553">
        <f t="shared" si="32"/>
        <v>2.2999999999999998</v>
      </c>
    </row>
    <row r="554" spans="1:19" hidden="1" x14ac:dyDescent="0.2">
      <c r="A554">
        <v>498</v>
      </c>
      <c r="B554">
        <v>40220</v>
      </c>
      <c r="C554" t="s">
        <v>230</v>
      </c>
      <c r="D554">
        <v>2015</v>
      </c>
      <c r="E554">
        <v>311901</v>
      </c>
      <c r="F554" s="1">
        <v>41944</v>
      </c>
      <c r="G554">
        <v>2014</v>
      </c>
      <c r="H554">
        <v>2015</v>
      </c>
      <c r="I554">
        <v>1</v>
      </c>
      <c r="J554">
        <v>22</v>
      </c>
      <c r="K554">
        <v>2.2999999999999998</v>
      </c>
      <c r="L554">
        <v>22529422</v>
      </c>
      <c r="M554">
        <v>213074972</v>
      </c>
      <c r="N554">
        <v>0.10573471800000001</v>
      </c>
      <c r="O554">
        <v>4.3467577369999999</v>
      </c>
      <c r="P554">
        <f>SUMIFS($E$2:$E$642,$J$2:$J$642,J554,$D$2:$D$642,D554)</f>
        <v>23411598</v>
      </c>
      <c r="Q554">
        <f>SUMIF($D$2:$D$642,D554,$E$2:$E$642)</f>
        <v>213957148</v>
      </c>
      <c r="R554">
        <f t="shared" si="30"/>
        <v>1.3322499386842367E-2</v>
      </c>
      <c r="S554">
        <f>O554*R556/R554</f>
        <v>1.9137239214134605</v>
      </c>
    </row>
    <row r="555" spans="1:19" hidden="1" x14ac:dyDescent="0.2">
      <c r="A555">
        <v>83</v>
      </c>
      <c r="B555">
        <v>40220</v>
      </c>
      <c r="C555" t="s">
        <v>230</v>
      </c>
      <c r="D555">
        <v>2016</v>
      </c>
      <c r="E555">
        <v>312576</v>
      </c>
      <c r="F555" s="1">
        <v>41944</v>
      </c>
      <c r="G555">
        <v>2014</v>
      </c>
      <c r="H555">
        <v>2015</v>
      </c>
      <c r="I555">
        <v>1</v>
      </c>
      <c r="J555">
        <v>22</v>
      </c>
      <c r="K555">
        <v>2.2999999999999998</v>
      </c>
      <c r="L555">
        <v>40213220</v>
      </c>
      <c r="M555">
        <v>240308609</v>
      </c>
      <c r="N555">
        <v>0.16733990599999901</v>
      </c>
      <c r="O555">
        <v>2.7465248029999998</v>
      </c>
      <c r="P555">
        <f>SUMIFS($E$2:$E$642,$J$2:$J$642,J555,$D$2:$D$642,D555)</f>
        <v>41875273</v>
      </c>
      <c r="Q555">
        <f>SUMIF($D$2:$D$642,D555,$E$2:$E$642)</f>
        <v>241970662</v>
      </c>
      <c r="R555">
        <f t="shared" si="30"/>
        <v>7.46445282876126E-3</v>
      </c>
      <c r="S555">
        <f>O555*R556/R555</f>
        <v>2.1581672910619605</v>
      </c>
    </row>
    <row r="556" spans="1:19" hidden="1" x14ac:dyDescent="0.2">
      <c r="A556">
        <v>224</v>
      </c>
      <c r="B556">
        <v>40220</v>
      </c>
      <c r="C556" t="s">
        <v>230</v>
      </c>
      <c r="D556">
        <v>2017</v>
      </c>
      <c r="E556">
        <v>312688</v>
      </c>
      <c r="F556" s="1">
        <v>41944</v>
      </c>
      <c r="G556">
        <v>2014</v>
      </c>
      <c r="H556">
        <v>2015</v>
      </c>
      <c r="I556">
        <v>1</v>
      </c>
      <c r="J556">
        <v>22</v>
      </c>
      <c r="K556">
        <v>2.2999999999999998</v>
      </c>
      <c r="L556">
        <v>50630502</v>
      </c>
      <c r="M556">
        <v>253371069</v>
      </c>
      <c r="N556">
        <v>0.199827478999999</v>
      </c>
      <c r="O556">
        <v>2.2999999999999998</v>
      </c>
      <c r="P556">
        <f>SUMIFS($E$2:$E$642,$J$2:$J$642,J556,$D$2:$D$642,D556)</f>
        <v>53310365</v>
      </c>
      <c r="Q556">
        <f>SUMIF($D$2:$D$642,D556,$E$2:$E$642)</f>
        <v>256050932</v>
      </c>
      <c r="R556">
        <f t="shared" si="30"/>
        <v>5.8654259823582152E-3</v>
      </c>
      <c r="S556">
        <f>O556*R556/R556</f>
        <v>2.2999999999999998</v>
      </c>
    </row>
    <row r="557" spans="1:19" hidden="1" x14ac:dyDescent="0.2">
      <c r="A557">
        <v>84</v>
      </c>
      <c r="B557">
        <v>40420</v>
      </c>
      <c r="C557" t="s">
        <v>231</v>
      </c>
      <c r="D557">
        <v>2016</v>
      </c>
      <c r="E557">
        <v>339376</v>
      </c>
      <c r="F557" s="1">
        <v>42064</v>
      </c>
      <c r="G557">
        <v>2015</v>
      </c>
      <c r="H557">
        <v>2016</v>
      </c>
      <c r="I557">
        <v>1</v>
      </c>
      <c r="J557">
        <v>22</v>
      </c>
      <c r="K557">
        <v>2.2999999999999998</v>
      </c>
      <c r="L557">
        <v>40213220</v>
      </c>
      <c r="M557">
        <v>240308609</v>
      </c>
      <c r="N557">
        <v>0.16733990599999901</v>
      </c>
      <c r="O557">
        <v>2.7465248029999998</v>
      </c>
      <c r="P557">
        <f>SUMIFS($E$2:$E$642,$J$2:$J$642,J557,$D$2:$D$642,D557)</f>
        <v>41875273</v>
      </c>
      <c r="Q557">
        <f>SUMIF($D$2:$D$642,D557,$E$2:$E$642)</f>
        <v>241970662</v>
      </c>
      <c r="R557">
        <f t="shared" si="30"/>
        <v>8.1044486563705501E-3</v>
      </c>
      <c r="S557">
        <f>O557*R558/R557</f>
        <v>2.1504969845806325</v>
      </c>
    </row>
    <row r="558" spans="1:19" hidden="1" x14ac:dyDescent="0.2">
      <c r="A558">
        <v>225</v>
      </c>
      <c r="B558">
        <v>40420</v>
      </c>
      <c r="C558" t="s">
        <v>231</v>
      </c>
      <c r="D558">
        <v>2017</v>
      </c>
      <c r="E558">
        <v>338291</v>
      </c>
      <c r="F558" s="1">
        <v>42064</v>
      </c>
      <c r="G558">
        <v>2015</v>
      </c>
      <c r="H558">
        <v>2016</v>
      </c>
      <c r="I558">
        <v>1</v>
      </c>
      <c r="J558">
        <v>22</v>
      </c>
      <c r="K558">
        <v>2.2999999999999998</v>
      </c>
      <c r="L558">
        <v>50630502</v>
      </c>
      <c r="M558">
        <v>253371069</v>
      </c>
      <c r="N558">
        <v>0.199827478999999</v>
      </c>
      <c r="O558">
        <v>2.2999999999999998</v>
      </c>
      <c r="P558">
        <f>SUMIFS($E$2:$E$642,$J$2:$J$642,J558,$D$2:$D$642,D558)</f>
        <v>53310365</v>
      </c>
      <c r="Q558">
        <f>SUMIF($D$2:$D$642,D558,$E$2:$E$642)</f>
        <v>256050932</v>
      </c>
      <c r="R558">
        <f t="shared" si="30"/>
        <v>6.3456890606545273E-3</v>
      </c>
      <c r="S558">
        <f t="shared" ref="S558:S559" si="33">O558*R558/R558</f>
        <v>2.2999999999999998</v>
      </c>
    </row>
    <row r="559" spans="1:19" hidden="1" x14ac:dyDescent="0.2">
      <c r="A559">
        <v>226</v>
      </c>
      <c r="B559">
        <v>41100</v>
      </c>
      <c r="C559" t="s">
        <v>232</v>
      </c>
      <c r="D559">
        <v>2017</v>
      </c>
      <c r="E559">
        <v>165662</v>
      </c>
      <c r="F559" s="1">
        <v>42552</v>
      </c>
      <c r="G559">
        <v>2016</v>
      </c>
      <c r="H559">
        <v>2017</v>
      </c>
      <c r="I559">
        <v>1</v>
      </c>
      <c r="J559">
        <v>22</v>
      </c>
      <c r="K559">
        <v>2.2999999999999998</v>
      </c>
      <c r="L559">
        <v>50630502</v>
      </c>
      <c r="M559">
        <v>253371069</v>
      </c>
      <c r="N559">
        <v>0.199827478999999</v>
      </c>
      <c r="O559">
        <v>2.2999999999999998</v>
      </c>
      <c r="P559">
        <f>SUMIFS($E$2:$E$642,$J$2:$J$642,J559,$D$2:$D$642,D559)</f>
        <v>53310365</v>
      </c>
      <c r="Q559">
        <f>SUMIF($D$2:$D$642,D559,$E$2:$E$642)</f>
        <v>256050932</v>
      </c>
      <c r="R559">
        <f t="shared" si="30"/>
        <v>3.1075007646261662E-3</v>
      </c>
      <c r="S559">
        <f t="shared" si="33"/>
        <v>2.2999999999999998</v>
      </c>
    </row>
    <row r="560" spans="1:19" hidden="1" x14ac:dyDescent="0.2">
      <c r="A560">
        <v>85</v>
      </c>
      <c r="B560">
        <v>41540</v>
      </c>
      <c r="C560" t="s">
        <v>233</v>
      </c>
      <c r="D560">
        <v>2016</v>
      </c>
      <c r="E560">
        <v>400200</v>
      </c>
      <c r="F560" s="1">
        <v>42125</v>
      </c>
      <c r="G560">
        <v>2015</v>
      </c>
      <c r="H560">
        <v>2016</v>
      </c>
      <c r="I560">
        <v>1</v>
      </c>
      <c r="J560">
        <v>22</v>
      </c>
      <c r="K560">
        <v>2.2999999999999998</v>
      </c>
      <c r="L560">
        <v>40213220</v>
      </c>
      <c r="M560">
        <v>240308609</v>
      </c>
      <c r="N560">
        <v>0.16733990599999901</v>
      </c>
      <c r="O560">
        <v>2.7465248029999998</v>
      </c>
      <c r="P560">
        <f>SUMIFS($E$2:$E$642,$J$2:$J$642,J560,$D$2:$D$642,D560)</f>
        <v>41875273</v>
      </c>
      <c r="Q560">
        <f>SUMIF($D$2:$D$642,D560,$E$2:$E$642)</f>
        <v>241970662</v>
      </c>
      <c r="R560">
        <f t="shared" si="30"/>
        <v>9.5569526197476964E-3</v>
      </c>
      <c r="S560">
        <f>O560*R561/R560</f>
        <v>2.1878684063922309</v>
      </c>
    </row>
    <row r="561" spans="1:19" hidden="1" x14ac:dyDescent="0.2">
      <c r="A561">
        <v>227</v>
      </c>
      <c r="B561">
        <v>41540</v>
      </c>
      <c r="C561" t="s">
        <v>233</v>
      </c>
      <c r="D561">
        <v>2017</v>
      </c>
      <c r="E561">
        <v>405853</v>
      </c>
      <c r="F561" s="1">
        <v>42125</v>
      </c>
      <c r="G561">
        <v>2015</v>
      </c>
      <c r="H561">
        <v>2016</v>
      </c>
      <c r="I561">
        <v>1</v>
      </c>
      <c r="J561">
        <v>22</v>
      </c>
      <c r="K561">
        <v>2.2999999999999998</v>
      </c>
      <c r="L561">
        <v>50630502</v>
      </c>
      <c r="M561">
        <v>253371069</v>
      </c>
      <c r="N561">
        <v>0.199827478999999</v>
      </c>
      <c r="O561">
        <v>2.2999999999999998</v>
      </c>
      <c r="P561">
        <f>SUMIFS($E$2:$E$642,$J$2:$J$642,J561,$D$2:$D$642,D561)</f>
        <v>53310365</v>
      </c>
      <c r="Q561">
        <f>SUMIF($D$2:$D$642,D561,$E$2:$E$642)</f>
        <v>256050932</v>
      </c>
      <c r="R561">
        <f t="shared" si="30"/>
        <v>7.6130223456545455E-3</v>
      </c>
      <c r="S561">
        <f>O561*R561/R561</f>
        <v>2.2999999999999998</v>
      </c>
    </row>
    <row r="562" spans="1:19" hidden="1" x14ac:dyDescent="0.2">
      <c r="A562">
        <v>499</v>
      </c>
      <c r="B562">
        <v>42020</v>
      </c>
      <c r="C562" t="s">
        <v>234</v>
      </c>
      <c r="D562">
        <v>2015</v>
      </c>
      <c r="E562">
        <v>281401</v>
      </c>
      <c r="F562" s="1">
        <v>41821</v>
      </c>
      <c r="G562">
        <v>2014</v>
      </c>
      <c r="H562">
        <v>2015</v>
      </c>
      <c r="I562">
        <v>1</v>
      </c>
      <c r="J562">
        <v>22</v>
      </c>
      <c r="K562">
        <v>2.2999999999999998</v>
      </c>
      <c r="L562">
        <v>22529422</v>
      </c>
      <c r="M562">
        <v>213074972</v>
      </c>
      <c r="N562">
        <v>0.10573471800000001</v>
      </c>
      <c r="O562">
        <v>4.3467577369999999</v>
      </c>
      <c r="P562">
        <f>SUMIFS($E$2:$E$642,$J$2:$J$642,J562,$D$2:$D$642,D562)</f>
        <v>23411598</v>
      </c>
      <c r="Q562">
        <f>SUMIF($D$2:$D$642,D562,$E$2:$E$642)</f>
        <v>213957148</v>
      </c>
      <c r="R562">
        <f t="shared" si="30"/>
        <v>1.2019726291216858E-2</v>
      </c>
      <c r="S562">
        <f>O562*R564/R562</f>
        <v>1.922501598933301</v>
      </c>
    </row>
    <row r="563" spans="1:19" hidden="1" x14ac:dyDescent="0.2">
      <c r="A563">
        <v>86</v>
      </c>
      <c r="B563">
        <v>42020</v>
      </c>
      <c r="C563" t="s">
        <v>234</v>
      </c>
      <c r="D563">
        <v>2016</v>
      </c>
      <c r="E563">
        <v>282887</v>
      </c>
      <c r="F563" s="1">
        <v>41821</v>
      </c>
      <c r="G563">
        <v>2014</v>
      </c>
      <c r="H563">
        <v>2015</v>
      </c>
      <c r="I563">
        <v>1</v>
      </c>
      <c r="J563">
        <v>22</v>
      </c>
      <c r="K563">
        <v>2.2999999999999998</v>
      </c>
      <c r="L563">
        <v>40213220</v>
      </c>
      <c r="M563">
        <v>240308609</v>
      </c>
      <c r="N563">
        <v>0.16733990599999901</v>
      </c>
      <c r="O563">
        <v>2.7465248029999998</v>
      </c>
      <c r="P563">
        <f>SUMIFS($E$2:$E$642,$J$2:$J$642,J563,$D$2:$D$642,D563)</f>
        <v>41875273</v>
      </c>
      <c r="Q563">
        <f>SUMIF($D$2:$D$642,D563,$E$2:$E$642)</f>
        <v>241970662</v>
      </c>
      <c r="R563">
        <f t="shared" si="30"/>
        <v>6.75546640615334E-3</v>
      </c>
      <c r="S563">
        <f>O563*R564/R563</f>
        <v>2.1613447164174238</v>
      </c>
    </row>
    <row r="564" spans="1:19" hidden="1" x14ac:dyDescent="0.2">
      <c r="A564">
        <v>228</v>
      </c>
      <c r="B564">
        <v>42020</v>
      </c>
      <c r="C564" t="s">
        <v>234</v>
      </c>
      <c r="D564">
        <v>2017</v>
      </c>
      <c r="E564">
        <v>283405</v>
      </c>
      <c r="F564" s="1">
        <v>41821</v>
      </c>
      <c r="G564">
        <v>2014</v>
      </c>
      <c r="H564">
        <v>2015</v>
      </c>
      <c r="I564">
        <v>1</v>
      </c>
      <c r="J564">
        <v>22</v>
      </c>
      <c r="K564">
        <v>2.2999999999999998</v>
      </c>
      <c r="L564">
        <v>50630502</v>
      </c>
      <c r="M564">
        <v>253371069</v>
      </c>
      <c r="N564">
        <v>0.199827478999999</v>
      </c>
      <c r="O564">
        <v>2.2999999999999998</v>
      </c>
      <c r="P564">
        <f>SUMIFS($E$2:$E$642,$J$2:$J$642,J564,$D$2:$D$642,D564)</f>
        <v>53310365</v>
      </c>
      <c r="Q564">
        <f>SUMIF($D$2:$D$642,D564,$E$2:$E$642)</f>
        <v>256050932</v>
      </c>
      <c r="R564">
        <f t="shared" si="30"/>
        <v>5.316133175978067E-3</v>
      </c>
      <c r="S564">
        <f>O564*R564/R564</f>
        <v>2.2999999999999998</v>
      </c>
    </row>
    <row r="565" spans="1:19" hidden="1" x14ac:dyDescent="0.2">
      <c r="A565">
        <v>87</v>
      </c>
      <c r="B565">
        <v>42140</v>
      </c>
      <c r="C565" t="s">
        <v>235</v>
      </c>
      <c r="D565">
        <v>2016</v>
      </c>
      <c r="E565">
        <v>148651</v>
      </c>
      <c r="F565" s="1">
        <v>42064</v>
      </c>
      <c r="G565">
        <v>2015</v>
      </c>
      <c r="H565">
        <v>2016</v>
      </c>
      <c r="I565">
        <v>1</v>
      </c>
      <c r="J565">
        <v>22</v>
      </c>
      <c r="K565">
        <v>2.2999999999999998</v>
      </c>
      <c r="L565">
        <v>40213220</v>
      </c>
      <c r="M565">
        <v>240308609</v>
      </c>
      <c r="N565">
        <v>0.16733990599999901</v>
      </c>
      <c r="O565">
        <v>2.7465248029999998</v>
      </c>
      <c r="P565">
        <f>SUMIFS($E$2:$E$642,$J$2:$J$642,J565,$D$2:$D$642,D565)</f>
        <v>41875273</v>
      </c>
      <c r="Q565">
        <f>SUMIF($D$2:$D$642,D565,$E$2:$E$642)</f>
        <v>241970662</v>
      </c>
      <c r="R565">
        <f t="shared" si="30"/>
        <v>3.5498514839533107E-3</v>
      </c>
      <c r="S565">
        <f>O565*R566/R565</f>
        <v>2.1588310708104745</v>
      </c>
    </row>
    <row r="566" spans="1:19" hidden="1" x14ac:dyDescent="0.2">
      <c r="A566">
        <v>229</v>
      </c>
      <c r="B566">
        <v>42140</v>
      </c>
      <c r="C566" t="s">
        <v>235</v>
      </c>
      <c r="D566">
        <v>2017</v>
      </c>
      <c r="E566">
        <v>148750</v>
      </c>
      <c r="F566" s="1">
        <v>42064</v>
      </c>
      <c r="G566">
        <v>2015</v>
      </c>
      <c r="H566">
        <v>2016</v>
      </c>
      <c r="I566">
        <v>1</v>
      </c>
      <c r="J566">
        <v>22</v>
      </c>
      <c r="K566">
        <v>2.2999999999999998</v>
      </c>
      <c r="L566">
        <v>50630502</v>
      </c>
      <c r="M566">
        <v>253371069</v>
      </c>
      <c r="N566">
        <v>0.199827478999999</v>
      </c>
      <c r="O566">
        <v>2.2999999999999998</v>
      </c>
      <c r="P566">
        <f>SUMIFS($E$2:$E$642,$J$2:$J$642,J566,$D$2:$D$642,D566)</f>
        <v>53310365</v>
      </c>
      <c r="Q566">
        <f>SUMIF($D$2:$D$642,D566,$E$2:$E$642)</f>
        <v>256050932</v>
      </c>
      <c r="R566">
        <f t="shared" si="30"/>
        <v>2.7902641446930629E-3</v>
      </c>
      <c r="S566">
        <f>O566*R566/R566</f>
        <v>2.2999999999999998</v>
      </c>
    </row>
    <row r="567" spans="1:19" hidden="1" x14ac:dyDescent="0.2">
      <c r="A567">
        <v>500</v>
      </c>
      <c r="B567">
        <v>42220</v>
      </c>
      <c r="C567" t="s">
        <v>236</v>
      </c>
      <c r="D567">
        <v>2015</v>
      </c>
      <c r="E567">
        <v>502146</v>
      </c>
      <c r="F567" s="1">
        <v>41760</v>
      </c>
      <c r="G567">
        <v>2014</v>
      </c>
      <c r="H567">
        <v>2015</v>
      </c>
      <c r="I567">
        <v>1</v>
      </c>
      <c r="J567">
        <v>22</v>
      </c>
      <c r="K567">
        <v>2.2999999999999998</v>
      </c>
      <c r="L567">
        <v>22529422</v>
      </c>
      <c r="M567">
        <v>213074972</v>
      </c>
      <c r="N567">
        <v>0.10573471800000001</v>
      </c>
      <c r="O567">
        <v>4.3467577369999999</v>
      </c>
      <c r="P567">
        <f>SUMIFS($E$2:$E$642,$J$2:$J$642,J567,$D$2:$D$642,D567)</f>
        <v>23411598</v>
      </c>
      <c r="Q567">
        <f>SUMIF($D$2:$D$642,D567,$E$2:$E$642)</f>
        <v>213957148</v>
      </c>
      <c r="R567">
        <f t="shared" si="30"/>
        <v>2.1448599963146471E-2</v>
      </c>
      <c r="S567">
        <f>O567*R569/R567</f>
        <v>1.9167802002924701</v>
      </c>
    </row>
    <row r="568" spans="1:19" hidden="1" x14ac:dyDescent="0.2">
      <c r="A568">
        <v>88</v>
      </c>
      <c r="B568">
        <v>42220</v>
      </c>
      <c r="C568" t="s">
        <v>236</v>
      </c>
      <c r="D568">
        <v>2016</v>
      </c>
      <c r="E568">
        <v>503070</v>
      </c>
      <c r="F568" s="1">
        <v>41760</v>
      </c>
      <c r="G568">
        <v>2014</v>
      </c>
      <c r="H568">
        <v>2015</v>
      </c>
      <c r="I568">
        <v>1</v>
      </c>
      <c r="J568">
        <v>22</v>
      </c>
      <c r="K568">
        <v>2.2999999999999998</v>
      </c>
      <c r="L568">
        <v>40213220</v>
      </c>
      <c r="M568">
        <v>240308609</v>
      </c>
      <c r="N568">
        <v>0.16733990599999901</v>
      </c>
      <c r="O568">
        <v>2.7465248029999998</v>
      </c>
      <c r="P568">
        <f>SUMIFS($E$2:$E$642,$J$2:$J$642,J568,$D$2:$D$642,D568)</f>
        <v>41875273</v>
      </c>
      <c r="Q568">
        <f>SUMIF($D$2:$D$642,D568,$E$2:$E$642)</f>
        <v>241970662</v>
      </c>
      <c r="R568">
        <f t="shared" si="30"/>
        <v>1.2013533619231569E-2</v>
      </c>
      <c r="S568">
        <f>O568*R569/R568</f>
        <v>2.162313129603544</v>
      </c>
    </row>
    <row r="569" spans="1:19" hidden="1" x14ac:dyDescent="0.2">
      <c r="A569">
        <v>230</v>
      </c>
      <c r="B569">
        <v>42220</v>
      </c>
      <c r="C569" t="s">
        <v>236</v>
      </c>
      <c r="D569">
        <v>2017</v>
      </c>
      <c r="E569">
        <v>504217</v>
      </c>
      <c r="F569" s="1">
        <v>41760</v>
      </c>
      <c r="G569">
        <v>2014</v>
      </c>
      <c r="H569">
        <v>2015</v>
      </c>
      <c r="I569">
        <v>1</v>
      </c>
      <c r="J569">
        <v>22</v>
      </c>
      <c r="K569">
        <v>2.2999999999999998</v>
      </c>
      <c r="L569">
        <v>50630502</v>
      </c>
      <c r="M569">
        <v>253371069</v>
      </c>
      <c r="N569">
        <v>0.199827478999999</v>
      </c>
      <c r="O569">
        <v>2.2999999999999998</v>
      </c>
      <c r="P569">
        <f>SUMIFS($E$2:$E$642,$J$2:$J$642,J569,$D$2:$D$642,D569)</f>
        <v>53310365</v>
      </c>
      <c r="Q569">
        <f>SUMIF($D$2:$D$642,D569,$E$2:$E$642)</f>
        <v>256050932</v>
      </c>
      <c r="R569">
        <f t="shared" si="30"/>
        <v>9.4581419579475769E-3</v>
      </c>
      <c r="S569">
        <f>O569*R569/R569</f>
        <v>2.2999999999999998</v>
      </c>
    </row>
    <row r="570" spans="1:19" hidden="1" x14ac:dyDescent="0.2">
      <c r="A570">
        <v>89</v>
      </c>
      <c r="B570">
        <v>42340</v>
      </c>
      <c r="C570" t="s">
        <v>237</v>
      </c>
      <c r="D570">
        <v>2016</v>
      </c>
      <c r="E570">
        <v>384024</v>
      </c>
      <c r="F570" s="1">
        <v>42125</v>
      </c>
      <c r="G570">
        <v>2015</v>
      </c>
      <c r="H570">
        <v>2016</v>
      </c>
      <c r="I570">
        <v>1</v>
      </c>
      <c r="J570">
        <v>22</v>
      </c>
      <c r="K570">
        <v>2.2999999999999998</v>
      </c>
      <c r="L570">
        <v>40213220</v>
      </c>
      <c r="M570">
        <v>240308609</v>
      </c>
      <c r="N570">
        <v>0.16733990599999901</v>
      </c>
      <c r="O570">
        <v>2.7465248029999998</v>
      </c>
      <c r="P570">
        <f>SUMIFS($E$2:$E$642,$J$2:$J$642,J570,$D$2:$D$642,D570)</f>
        <v>41875273</v>
      </c>
      <c r="Q570">
        <f>SUMIF($D$2:$D$642,D570,$E$2:$E$642)</f>
        <v>241970662</v>
      </c>
      <c r="R570">
        <f t="shared" si="30"/>
        <v>9.1706626008145661E-3</v>
      </c>
      <c r="S570">
        <f>O570*R571/R570</f>
        <v>2.1771635292940177</v>
      </c>
    </row>
    <row r="571" spans="1:19" hidden="1" x14ac:dyDescent="0.2">
      <c r="A571">
        <v>231</v>
      </c>
      <c r="B571">
        <v>42340</v>
      </c>
      <c r="C571" t="s">
        <v>237</v>
      </c>
      <c r="D571">
        <v>2017</v>
      </c>
      <c r="E571">
        <v>387543</v>
      </c>
      <c r="F571" s="1">
        <v>42125</v>
      </c>
      <c r="G571">
        <v>2015</v>
      </c>
      <c r="H571">
        <v>2016</v>
      </c>
      <c r="I571">
        <v>1</v>
      </c>
      <c r="J571">
        <v>22</v>
      </c>
      <c r="K571">
        <v>2.2999999999999998</v>
      </c>
      <c r="L571">
        <v>50630502</v>
      </c>
      <c r="M571">
        <v>253371069</v>
      </c>
      <c r="N571">
        <v>0.199827478999999</v>
      </c>
      <c r="O571">
        <v>2.2999999999999998</v>
      </c>
      <c r="P571">
        <f>SUMIFS($E$2:$E$642,$J$2:$J$642,J571,$D$2:$D$642,D571)</f>
        <v>53310365</v>
      </c>
      <c r="Q571">
        <f>SUMIF($D$2:$D$642,D571,$E$2:$E$642)</f>
        <v>256050932</v>
      </c>
      <c r="R571">
        <f t="shared" si="30"/>
        <v>7.2695619322808991E-3</v>
      </c>
      <c r="S571">
        <f>O571*R571/R571</f>
        <v>2.2999999999999998</v>
      </c>
    </row>
    <row r="572" spans="1:19" hidden="1" x14ac:dyDescent="0.2">
      <c r="A572">
        <v>90</v>
      </c>
      <c r="B572">
        <v>42540</v>
      </c>
      <c r="C572" t="s">
        <v>238</v>
      </c>
      <c r="D572">
        <v>2016</v>
      </c>
      <c r="E572">
        <v>555225</v>
      </c>
      <c r="F572" s="1">
        <v>42036</v>
      </c>
      <c r="G572">
        <v>2015</v>
      </c>
      <c r="H572">
        <v>2016</v>
      </c>
      <c r="I572">
        <v>1</v>
      </c>
      <c r="J572">
        <v>22</v>
      </c>
      <c r="K572">
        <v>2.2999999999999998</v>
      </c>
      <c r="L572">
        <v>40213220</v>
      </c>
      <c r="M572">
        <v>240308609</v>
      </c>
      <c r="N572">
        <v>0.16733990599999901</v>
      </c>
      <c r="O572">
        <v>2.7465248029999998</v>
      </c>
      <c r="P572">
        <f>SUMIFS($E$2:$E$642,$J$2:$J$642,J572,$D$2:$D$642,D572)</f>
        <v>41875273</v>
      </c>
      <c r="Q572">
        <f>SUMIF($D$2:$D$642,D572,$E$2:$E$642)</f>
        <v>241970662</v>
      </c>
      <c r="R572">
        <f t="shared" si="30"/>
        <v>1.3259018036730172E-2</v>
      </c>
      <c r="S572">
        <f>O572*R573/R572</f>
        <v>2.15817527890237</v>
      </c>
    </row>
    <row r="573" spans="1:19" hidden="1" x14ac:dyDescent="0.2">
      <c r="A573">
        <v>232</v>
      </c>
      <c r="B573">
        <v>42540</v>
      </c>
      <c r="C573" t="s">
        <v>238</v>
      </c>
      <c r="D573">
        <v>2017</v>
      </c>
      <c r="E573">
        <v>555426</v>
      </c>
      <c r="F573" s="1">
        <v>42036</v>
      </c>
      <c r="G573">
        <v>2015</v>
      </c>
      <c r="H573">
        <v>2016</v>
      </c>
      <c r="I573">
        <v>1</v>
      </c>
      <c r="J573">
        <v>22</v>
      </c>
      <c r="K573">
        <v>2.2999999999999998</v>
      </c>
      <c r="L573">
        <v>50630502</v>
      </c>
      <c r="M573">
        <v>253371069</v>
      </c>
      <c r="N573">
        <v>0.199827478999999</v>
      </c>
      <c r="O573">
        <v>2.2999999999999998</v>
      </c>
      <c r="P573">
        <f>SUMIFS($E$2:$E$642,$J$2:$J$642,J573,$D$2:$D$642,D573)</f>
        <v>53310365</v>
      </c>
      <c r="Q573">
        <f>SUMIF($D$2:$D$642,D573,$E$2:$E$642)</f>
        <v>256050932</v>
      </c>
      <c r="R573">
        <f t="shared" si="30"/>
        <v>1.0418724388775053E-2</v>
      </c>
      <c r="S573">
        <f>O573*R573/R573</f>
        <v>2.2999999999999998</v>
      </c>
    </row>
    <row r="574" spans="1:19" hidden="1" x14ac:dyDescent="0.2">
      <c r="A574">
        <v>91</v>
      </c>
      <c r="B574">
        <v>42680</v>
      </c>
      <c r="C574" t="s">
        <v>239</v>
      </c>
      <c r="D574">
        <v>2016</v>
      </c>
      <c r="E574">
        <v>151563</v>
      </c>
      <c r="F574" s="1">
        <v>42217</v>
      </c>
      <c r="G574">
        <v>2015</v>
      </c>
      <c r="H574">
        <v>2016</v>
      </c>
      <c r="I574">
        <v>1</v>
      </c>
      <c r="J574">
        <v>22</v>
      </c>
      <c r="K574">
        <v>2.2999999999999998</v>
      </c>
      <c r="L574">
        <v>40213220</v>
      </c>
      <c r="M574">
        <v>240308609</v>
      </c>
      <c r="N574">
        <v>0.16733990599999901</v>
      </c>
      <c r="O574">
        <v>2.7465248029999998</v>
      </c>
      <c r="P574">
        <f>SUMIFS($E$2:$E$642,$J$2:$J$642,J574,$D$2:$D$642,D574)</f>
        <v>41875273</v>
      </c>
      <c r="Q574">
        <f>SUMIF($D$2:$D$642,D574,$E$2:$E$642)</f>
        <v>241970662</v>
      </c>
      <c r="R574">
        <f t="shared" si="30"/>
        <v>3.6193913291024992E-3</v>
      </c>
      <c r="S574">
        <f>O574*R575/R574</f>
        <v>2.1975350146412453</v>
      </c>
    </row>
    <row r="575" spans="1:19" hidden="1" x14ac:dyDescent="0.2">
      <c r="A575">
        <v>233</v>
      </c>
      <c r="B575">
        <v>42680</v>
      </c>
      <c r="C575" t="s">
        <v>239</v>
      </c>
      <c r="D575">
        <v>2017</v>
      </c>
      <c r="E575">
        <v>154383</v>
      </c>
      <c r="F575" s="1">
        <v>42217</v>
      </c>
      <c r="G575">
        <v>2015</v>
      </c>
      <c r="H575">
        <v>2016</v>
      </c>
      <c r="I575">
        <v>1</v>
      </c>
      <c r="J575">
        <v>22</v>
      </c>
      <c r="K575">
        <v>2.2999999999999998</v>
      </c>
      <c r="L575">
        <v>50630502</v>
      </c>
      <c r="M575">
        <v>253371069</v>
      </c>
      <c r="N575">
        <v>0.199827478999999</v>
      </c>
      <c r="O575">
        <v>2.2999999999999998</v>
      </c>
      <c r="P575">
        <f>SUMIFS($E$2:$E$642,$J$2:$J$642,J575,$D$2:$D$642,D575)</f>
        <v>53310365</v>
      </c>
      <c r="Q575">
        <f>SUMIF($D$2:$D$642,D575,$E$2:$E$642)</f>
        <v>256050932</v>
      </c>
      <c r="R575">
        <f t="shared" si="30"/>
        <v>2.8959283996648683E-3</v>
      </c>
      <c r="S575">
        <f>O575*R575/R575</f>
        <v>2.2999999999999998</v>
      </c>
    </row>
    <row r="576" spans="1:19" hidden="1" x14ac:dyDescent="0.2">
      <c r="A576">
        <v>501</v>
      </c>
      <c r="B576">
        <v>43780</v>
      </c>
      <c r="C576" t="s">
        <v>240</v>
      </c>
      <c r="D576">
        <v>2015</v>
      </c>
      <c r="E576">
        <v>320098</v>
      </c>
      <c r="F576" s="1">
        <v>41913</v>
      </c>
      <c r="G576">
        <v>2014</v>
      </c>
      <c r="H576">
        <v>2015</v>
      </c>
      <c r="I576">
        <v>1</v>
      </c>
      <c r="J576">
        <v>22</v>
      </c>
      <c r="K576">
        <v>2.2999999999999998</v>
      </c>
      <c r="L576">
        <v>22529422</v>
      </c>
      <c r="M576">
        <v>213074972</v>
      </c>
      <c r="N576">
        <v>0.10573471800000001</v>
      </c>
      <c r="O576">
        <v>4.3467577369999999</v>
      </c>
      <c r="P576">
        <f>SUMIFS($E$2:$E$642,$J$2:$J$642,J576,$D$2:$D$642,D576)</f>
        <v>23411598</v>
      </c>
      <c r="Q576">
        <f>SUMIF($D$2:$D$642,D576,$E$2:$E$642)</f>
        <v>213957148</v>
      </c>
      <c r="R576">
        <f t="shared" si="30"/>
        <v>1.3672624995525722E-2</v>
      </c>
      <c r="S576">
        <f>O576*R578/R576</f>
        <v>1.919146641686015</v>
      </c>
    </row>
    <row r="577" spans="1:19" hidden="1" x14ac:dyDescent="0.2">
      <c r="A577">
        <v>92</v>
      </c>
      <c r="B577">
        <v>43780</v>
      </c>
      <c r="C577" t="s">
        <v>240</v>
      </c>
      <c r="D577">
        <v>2016</v>
      </c>
      <c r="E577">
        <v>320740</v>
      </c>
      <c r="F577" s="1">
        <v>41913</v>
      </c>
      <c r="G577">
        <v>2014</v>
      </c>
      <c r="H577">
        <v>2015</v>
      </c>
      <c r="I577">
        <v>1</v>
      </c>
      <c r="J577">
        <v>22</v>
      </c>
      <c r="K577">
        <v>2.2999999999999998</v>
      </c>
      <c r="L577">
        <v>40213220</v>
      </c>
      <c r="M577">
        <v>240308609</v>
      </c>
      <c r="N577">
        <v>0.16733990599999901</v>
      </c>
      <c r="O577">
        <v>2.7465248029999998</v>
      </c>
      <c r="P577">
        <f>SUMIFS($E$2:$E$642,$J$2:$J$642,J577,$D$2:$D$642,D577)</f>
        <v>41875273</v>
      </c>
      <c r="Q577">
        <f>SUMIF($D$2:$D$642,D577,$E$2:$E$642)</f>
        <v>241970662</v>
      </c>
      <c r="R577">
        <f t="shared" si="30"/>
        <v>7.6594127517688061E-3</v>
      </c>
      <c r="S577">
        <f>O577*R578/R577</f>
        <v>2.1646250441595534</v>
      </c>
    </row>
    <row r="578" spans="1:19" hidden="1" x14ac:dyDescent="0.2">
      <c r="A578">
        <v>234</v>
      </c>
      <c r="B578">
        <v>43780</v>
      </c>
      <c r="C578" t="s">
        <v>240</v>
      </c>
      <c r="D578">
        <v>2017</v>
      </c>
      <c r="E578">
        <v>321815</v>
      </c>
      <c r="F578" s="1">
        <v>41913</v>
      </c>
      <c r="G578">
        <v>2014</v>
      </c>
      <c r="H578">
        <v>2015</v>
      </c>
      <c r="I578">
        <v>1</v>
      </c>
      <c r="J578">
        <v>22</v>
      </c>
      <c r="K578">
        <v>2.2999999999999998</v>
      </c>
      <c r="L578">
        <v>50630502</v>
      </c>
      <c r="M578">
        <v>253371069</v>
      </c>
      <c r="N578">
        <v>0.199827478999999</v>
      </c>
      <c r="O578">
        <v>2.2999999999999998</v>
      </c>
      <c r="P578">
        <f>SUMIFS($E$2:$E$642,$J$2:$J$642,J578,$D$2:$D$642,D578)</f>
        <v>53310365</v>
      </c>
      <c r="Q578">
        <f>SUMIF($D$2:$D$642,D578,$E$2:$E$642)</f>
        <v>256050932</v>
      </c>
      <c r="R578">
        <f t="shared" si="30"/>
        <v>6.0366309628530962E-3</v>
      </c>
      <c r="S578">
        <f>O578*R578/R578</f>
        <v>2.2999999999999998</v>
      </c>
    </row>
    <row r="579" spans="1:19" hidden="1" x14ac:dyDescent="0.2">
      <c r="A579">
        <v>93</v>
      </c>
      <c r="B579">
        <v>43900</v>
      </c>
      <c r="C579" t="s">
        <v>241</v>
      </c>
      <c r="D579">
        <v>2016</v>
      </c>
      <c r="E579">
        <v>329136</v>
      </c>
      <c r="F579" s="1">
        <v>42186</v>
      </c>
      <c r="G579">
        <v>2015</v>
      </c>
      <c r="H579">
        <v>2016</v>
      </c>
      <c r="I579">
        <v>1</v>
      </c>
      <c r="J579">
        <v>22</v>
      </c>
      <c r="K579">
        <v>2.2999999999999998</v>
      </c>
      <c r="L579">
        <v>40213220</v>
      </c>
      <c r="M579">
        <v>240308609</v>
      </c>
      <c r="N579">
        <v>0.16733990599999901</v>
      </c>
      <c r="O579">
        <v>2.7465248029999998</v>
      </c>
      <c r="P579">
        <f>SUMIFS($E$2:$E$642,$J$2:$J$642,J579,$D$2:$D$642,D579)</f>
        <v>41875273</v>
      </c>
      <c r="Q579">
        <f>SUMIF($D$2:$D$642,D579,$E$2:$E$642)</f>
        <v>241970662</v>
      </c>
      <c r="R579">
        <f t="shared" ref="R579:R642" si="34">E579/P579</f>
        <v>7.8599129371646134E-3</v>
      </c>
      <c r="S579">
        <f>O579*R580/R579</f>
        <v>2.1918393217093008</v>
      </c>
    </row>
    <row r="580" spans="1:19" hidden="1" x14ac:dyDescent="0.2">
      <c r="A580">
        <v>235</v>
      </c>
      <c r="B580">
        <v>43900</v>
      </c>
      <c r="C580" t="s">
        <v>241</v>
      </c>
      <c r="D580">
        <v>2017</v>
      </c>
      <c r="E580">
        <v>334391</v>
      </c>
      <c r="F580" s="1">
        <v>42186</v>
      </c>
      <c r="G580">
        <v>2015</v>
      </c>
      <c r="H580">
        <v>2016</v>
      </c>
      <c r="I580">
        <v>1</v>
      </c>
      <c r="J580">
        <v>22</v>
      </c>
      <c r="K580">
        <v>2.2999999999999998</v>
      </c>
      <c r="L580">
        <v>50630502</v>
      </c>
      <c r="M580">
        <v>253371069</v>
      </c>
      <c r="N580">
        <v>0.199827478999999</v>
      </c>
      <c r="O580">
        <v>2.2999999999999998</v>
      </c>
      <c r="P580">
        <f>SUMIFS($E$2:$E$642,$J$2:$J$642,J580,$D$2:$D$642,D580)</f>
        <v>53310365</v>
      </c>
      <c r="Q580">
        <f>SUMIF($D$2:$D$642,D580,$E$2:$E$642)</f>
        <v>256050932</v>
      </c>
      <c r="R580">
        <f t="shared" si="34"/>
        <v>6.272532555348289E-3</v>
      </c>
      <c r="S580">
        <f>O580*R580/R580</f>
        <v>2.2999999999999998</v>
      </c>
    </row>
    <row r="581" spans="1:19" hidden="1" x14ac:dyDescent="0.2">
      <c r="A581">
        <v>94</v>
      </c>
      <c r="B581">
        <v>44100</v>
      </c>
      <c r="C581" t="s">
        <v>242</v>
      </c>
      <c r="D581">
        <v>2016</v>
      </c>
      <c r="E581">
        <v>208892</v>
      </c>
      <c r="F581" s="1">
        <v>42036</v>
      </c>
      <c r="G581">
        <v>2015</v>
      </c>
      <c r="H581">
        <v>2016</v>
      </c>
      <c r="I581">
        <v>1</v>
      </c>
      <c r="J581">
        <v>22</v>
      </c>
      <c r="K581">
        <v>2.2999999999999998</v>
      </c>
      <c r="L581">
        <v>40213220</v>
      </c>
      <c r="M581">
        <v>240308609</v>
      </c>
      <c r="N581">
        <v>0.16733990599999901</v>
      </c>
      <c r="O581">
        <v>2.7465248029999998</v>
      </c>
      <c r="P581">
        <f>SUMIFS($E$2:$E$642,$J$2:$J$642,J581,$D$2:$D$642,D581)</f>
        <v>41875273</v>
      </c>
      <c r="Q581">
        <f>SUMIF($D$2:$D$642,D581,$E$2:$E$642)</f>
        <v>241970662</v>
      </c>
      <c r="R581">
        <f t="shared" si="34"/>
        <v>4.9884331500358219E-3</v>
      </c>
      <c r="S581">
        <f>O581*R582/R581</f>
        <v>2.1440094434347441</v>
      </c>
    </row>
    <row r="582" spans="1:19" hidden="1" x14ac:dyDescent="0.2">
      <c r="A582">
        <v>236</v>
      </c>
      <c r="B582">
        <v>44100</v>
      </c>
      <c r="C582" t="s">
        <v>242</v>
      </c>
      <c r="D582">
        <v>2017</v>
      </c>
      <c r="E582">
        <v>207596</v>
      </c>
      <c r="F582" s="1">
        <v>42036</v>
      </c>
      <c r="G582">
        <v>2015</v>
      </c>
      <c r="H582">
        <v>2016</v>
      </c>
      <c r="I582">
        <v>1</v>
      </c>
      <c r="J582">
        <v>22</v>
      </c>
      <c r="K582">
        <v>2.2999999999999998</v>
      </c>
      <c r="L582">
        <v>50630502</v>
      </c>
      <c r="M582">
        <v>253371069</v>
      </c>
      <c r="N582">
        <v>0.199827478999999</v>
      </c>
      <c r="O582">
        <v>2.2999999999999998</v>
      </c>
      <c r="P582">
        <f>SUMIFS($E$2:$E$642,$J$2:$J$642,J582,$D$2:$D$642,D582)</f>
        <v>53310365</v>
      </c>
      <c r="Q582">
        <f>SUMIF($D$2:$D$642,D582,$E$2:$E$642)</f>
        <v>256050932</v>
      </c>
      <c r="R582">
        <f t="shared" si="34"/>
        <v>3.8941020193727807E-3</v>
      </c>
      <c r="S582">
        <f t="shared" ref="S582:S583" si="35">O582*R582/R582</f>
        <v>2.2999999999999998</v>
      </c>
    </row>
    <row r="583" spans="1:19" hidden="1" x14ac:dyDescent="0.2">
      <c r="A583">
        <v>237</v>
      </c>
      <c r="B583">
        <v>44180</v>
      </c>
      <c r="C583" t="s">
        <v>243</v>
      </c>
      <c r="D583">
        <v>2017</v>
      </c>
      <c r="E583">
        <v>461469</v>
      </c>
      <c r="F583" s="1">
        <v>42675</v>
      </c>
      <c r="G583">
        <v>2016</v>
      </c>
      <c r="H583">
        <v>2017</v>
      </c>
      <c r="I583">
        <v>1</v>
      </c>
      <c r="J583">
        <v>22</v>
      </c>
      <c r="K583">
        <v>2.2999999999999998</v>
      </c>
      <c r="L583">
        <v>50630502</v>
      </c>
      <c r="M583">
        <v>253371069</v>
      </c>
      <c r="N583">
        <v>0.199827478999999</v>
      </c>
      <c r="O583">
        <v>2.2999999999999998</v>
      </c>
      <c r="P583">
        <f>SUMIFS($E$2:$E$642,$J$2:$J$642,J583,$D$2:$D$642,D583)</f>
        <v>53310365</v>
      </c>
      <c r="Q583">
        <f>SUMIF($D$2:$D$642,D583,$E$2:$E$642)</f>
        <v>256050932</v>
      </c>
      <c r="R583">
        <f t="shared" si="34"/>
        <v>8.6562716274780713E-3</v>
      </c>
      <c r="S583">
        <f t="shared" si="35"/>
        <v>2.2999999999999998</v>
      </c>
    </row>
    <row r="584" spans="1:19" hidden="1" x14ac:dyDescent="0.2">
      <c r="A584">
        <v>95</v>
      </c>
      <c r="B584">
        <v>44300</v>
      </c>
      <c r="C584" t="s">
        <v>244</v>
      </c>
      <c r="D584">
        <v>2016</v>
      </c>
      <c r="E584">
        <v>161464</v>
      </c>
      <c r="F584" s="1">
        <v>42036</v>
      </c>
      <c r="G584">
        <v>2015</v>
      </c>
      <c r="H584">
        <v>2016</v>
      </c>
      <c r="I584">
        <v>1</v>
      </c>
      <c r="J584">
        <v>22</v>
      </c>
      <c r="K584">
        <v>2.2999999999999998</v>
      </c>
      <c r="L584">
        <v>40213220</v>
      </c>
      <c r="M584">
        <v>240308609</v>
      </c>
      <c r="N584">
        <v>0.16733990599999901</v>
      </c>
      <c r="O584">
        <v>2.7465248029999998</v>
      </c>
      <c r="P584">
        <f>SUMIFS($E$2:$E$642,$J$2:$J$642,J584,$D$2:$D$642,D584)</f>
        <v>41875273</v>
      </c>
      <c r="Q584">
        <f>SUMIF($D$2:$D$642,D584,$E$2:$E$642)</f>
        <v>241970662</v>
      </c>
      <c r="R584">
        <f t="shared" si="34"/>
        <v>3.8558315786980063E-3</v>
      </c>
      <c r="S584">
        <f>O584*R585/R584</f>
        <v>2.1733745713484809</v>
      </c>
    </row>
    <row r="585" spans="1:19" hidden="1" x14ac:dyDescent="0.2">
      <c r="A585">
        <v>238</v>
      </c>
      <c r="B585">
        <v>44300</v>
      </c>
      <c r="C585" t="s">
        <v>244</v>
      </c>
      <c r="D585">
        <v>2017</v>
      </c>
      <c r="E585">
        <v>162660</v>
      </c>
      <c r="F585" s="1">
        <v>42036</v>
      </c>
      <c r="G585">
        <v>2015</v>
      </c>
      <c r="H585">
        <v>2016</v>
      </c>
      <c r="I585">
        <v>1</v>
      </c>
      <c r="J585">
        <v>22</v>
      </c>
      <c r="K585">
        <v>2.2999999999999998</v>
      </c>
      <c r="L585">
        <v>50630502</v>
      </c>
      <c r="M585">
        <v>253371069</v>
      </c>
      <c r="N585">
        <v>0.199827478999999</v>
      </c>
      <c r="O585">
        <v>2.2999999999999998</v>
      </c>
      <c r="P585">
        <f>SUMIFS($E$2:$E$642,$J$2:$J$642,J585,$D$2:$D$642,D585)</f>
        <v>53310365</v>
      </c>
      <c r="Q585">
        <f>SUMIF($D$2:$D$642,D585,$E$2:$E$642)</f>
        <v>256050932</v>
      </c>
      <c r="R585">
        <f t="shared" si="34"/>
        <v>3.0511890136186463E-3</v>
      </c>
      <c r="S585">
        <f>O585*R585/R585</f>
        <v>2.2999999999999998</v>
      </c>
    </row>
    <row r="586" spans="1:19" hidden="1" x14ac:dyDescent="0.2">
      <c r="A586">
        <v>502</v>
      </c>
      <c r="B586">
        <v>45220</v>
      </c>
      <c r="C586" t="s">
        <v>245</v>
      </c>
      <c r="D586">
        <v>2015</v>
      </c>
      <c r="E586">
        <v>378593</v>
      </c>
      <c r="F586" s="1">
        <v>41883</v>
      </c>
      <c r="G586">
        <v>2014</v>
      </c>
      <c r="H586">
        <v>2015</v>
      </c>
      <c r="I586">
        <v>1</v>
      </c>
      <c r="J586">
        <v>22</v>
      </c>
      <c r="K586">
        <v>2.2999999999999998</v>
      </c>
      <c r="L586">
        <v>22529422</v>
      </c>
      <c r="M586">
        <v>213074972</v>
      </c>
      <c r="N586">
        <v>0.10573471800000001</v>
      </c>
      <c r="O586">
        <v>4.3467577369999999</v>
      </c>
      <c r="P586">
        <f>SUMIFS($E$2:$E$642,$J$2:$J$642,J586,$D$2:$D$642,D586)</f>
        <v>23411598</v>
      </c>
      <c r="Q586">
        <f>SUMIF($D$2:$D$642,D586,$E$2:$E$642)</f>
        <v>213957148</v>
      </c>
      <c r="R586">
        <f t="shared" si="34"/>
        <v>1.6171172937447499E-2</v>
      </c>
      <c r="S586">
        <f>O586*R588/R586</f>
        <v>1.9435970089469918</v>
      </c>
    </row>
    <row r="587" spans="1:19" hidden="1" x14ac:dyDescent="0.2">
      <c r="A587">
        <v>96</v>
      </c>
      <c r="B587">
        <v>45220</v>
      </c>
      <c r="C587" t="s">
        <v>245</v>
      </c>
      <c r="D587">
        <v>2016</v>
      </c>
      <c r="E587">
        <v>380110</v>
      </c>
      <c r="F587" s="1">
        <v>41883</v>
      </c>
      <c r="G587">
        <v>2014</v>
      </c>
      <c r="H587">
        <v>2015</v>
      </c>
      <c r="I587">
        <v>1</v>
      </c>
      <c r="J587">
        <v>22</v>
      </c>
      <c r="K587">
        <v>2.2999999999999998</v>
      </c>
      <c r="L587">
        <v>40213220</v>
      </c>
      <c r="M587">
        <v>240308609</v>
      </c>
      <c r="N587">
        <v>0.16733990599999901</v>
      </c>
      <c r="O587">
        <v>2.7465248029999998</v>
      </c>
      <c r="P587">
        <f>SUMIFS($E$2:$E$642,$J$2:$J$642,J587,$D$2:$D$642,D587)</f>
        <v>41875273</v>
      </c>
      <c r="Q587">
        <f>SUMIF($D$2:$D$642,D587,$E$2:$E$642)</f>
        <v>241970662</v>
      </c>
      <c r="R587">
        <f t="shared" si="34"/>
        <v>9.0771945534540155E-3</v>
      </c>
      <c r="S587">
        <f>O587*R588/R587</f>
        <v>2.1878331036722765</v>
      </c>
    </row>
    <row r="588" spans="1:19" hidden="1" x14ac:dyDescent="0.2">
      <c r="A588">
        <v>239</v>
      </c>
      <c r="B588">
        <v>45220</v>
      </c>
      <c r="C588" t="s">
        <v>245</v>
      </c>
      <c r="D588">
        <v>2017</v>
      </c>
      <c r="E588">
        <v>385473</v>
      </c>
      <c r="F588" s="1">
        <v>41883</v>
      </c>
      <c r="G588">
        <v>2014</v>
      </c>
      <c r="H588">
        <v>2015</v>
      </c>
      <c r="I588">
        <v>1</v>
      </c>
      <c r="J588">
        <v>22</v>
      </c>
      <c r="K588">
        <v>2.2999999999999998</v>
      </c>
      <c r="L588">
        <v>50630502</v>
      </c>
      <c r="M588">
        <v>253371069</v>
      </c>
      <c r="N588">
        <v>0.199827478999999</v>
      </c>
      <c r="O588">
        <v>2.2999999999999998</v>
      </c>
      <c r="P588">
        <f>SUMIFS($E$2:$E$642,$J$2:$J$642,J588,$D$2:$D$642,D588)</f>
        <v>53310365</v>
      </c>
      <c r="Q588">
        <f>SUMIF($D$2:$D$642,D588,$E$2:$E$642)</f>
        <v>256050932</v>
      </c>
      <c r="R588">
        <f t="shared" si="34"/>
        <v>7.2307327102337417E-3</v>
      </c>
      <c r="S588">
        <f>O588*R588/R588</f>
        <v>2.2999999999999998</v>
      </c>
    </row>
    <row r="589" spans="1:19" hidden="1" x14ac:dyDescent="0.2">
      <c r="A589">
        <v>503</v>
      </c>
      <c r="B589">
        <v>45780</v>
      </c>
      <c r="C589" t="s">
        <v>246</v>
      </c>
      <c r="D589">
        <v>2015</v>
      </c>
      <c r="E589">
        <v>605956</v>
      </c>
      <c r="F589" s="1">
        <v>41944</v>
      </c>
      <c r="G589">
        <v>2014</v>
      </c>
      <c r="H589">
        <v>2015</v>
      </c>
      <c r="I589">
        <v>1</v>
      </c>
      <c r="J589">
        <v>22</v>
      </c>
      <c r="K589">
        <v>2.2999999999999998</v>
      </c>
      <c r="L589">
        <v>22529422</v>
      </c>
      <c r="M589">
        <v>213074972</v>
      </c>
      <c r="N589">
        <v>0.10573471800000001</v>
      </c>
      <c r="O589">
        <v>4.3467577369999999</v>
      </c>
      <c r="P589">
        <f>SUMIFS($E$2:$E$642,$J$2:$J$642,J589,$D$2:$D$642,D589)</f>
        <v>23411598</v>
      </c>
      <c r="Q589">
        <f>SUMIF($D$2:$D$642,D589,$E$2:$E$642)</f>
        <v>213957148</v>
      </c>
      <c r="R589">
        <f t="shared" si="34"/>
        <v>2.5882727014191854E-2</v>
      </c>
      <c r="S589">
        <f>O589*R591/R589</f>
        <v>1.9016995458865844</v>
      </c>
    </row>
    <row r="590" spans="1:19" hidden="1" x14ac:dyDescent="0.2">
      <c r="A590">
        <v>97</v>
      </c>
      <c r="B590">
        <v>45780</v>
      </c>
      <c r="C590" t="s">
        <v>246</v>
      </c>
      <c r="D590">
        <v>2016</v>
      </c>
      <c r="E590">
        <v>605221</v>
      </c>
      <c r="F590" s="1">
        <v>41944</v>
      </c>
      <c r="G590">
        <v>2014</v>
      </c>
      <c r="H590">
        <v>2015</v>
      </c>
      <c r="I590">
        <v>1</v>
      </c>
      <c r="J590">
        <v>22</v>
      </c>
      <c r="K590">
        <v>2.2999999999999998</v>
      </c>
      <c r="L590">
        <v>40213220</v>
      </c>
      <c r="M590">
        <v>240308609</v>
      </c>
      <c r="N590">
        <v>0.16733990599999901</v>
      </c>
      <c r="O590">
        <v>2.7465248029999998</v>
      </c>
      <c r="P590">
        <f>SUMIFS($E$2:$E$642,$J$2:$J$642,J590,$D$2:$D$642,D590)</f>
        <v>41875273</v>
      </c>
      <c r="Q590">
        <f>SUMIF($D$2:$D$642,D590,$E$2:$E$642)</f>
        <v>241970662</v>
      </c>
      <c r="R590">
        <f t="shared" si="34"/>
        <v>1.4452944581400102E-2</v>
      </c>
      <c r="S590">
        <f>O590*R591/R590</f>
        <v>2.1518583848734476</v>
      </c>
    </row>
    <row r="591" spans="1:19" hidden="1" x14ac:dyDescent="0.2">
      <c r="A591">
        <v>240</v>
      </c>
      <c r="B591">
        <v>45780</v>
      </c>
      <c r="C591" t="s">
        <v>246</v>
      </c>
      <c r="D591">
        <v>2017</v>
      </c>
      <c r="E591">
        <v>603668</v>
      </c>
      <c r="F591" s="1">
        <v>41944</v>
      </c>
      <c r="G591">
        <v>2014</v>
      </c>
      <c r="H591">
        <v>2015</v>
      </c>
      <c r="I591">
        <v>1</v>
      </c>
      <c r="J591">
        <v>22</v>
      </c>
      <c r="K591">
        <v>2.2999999999999998</v>
      </c>
      <c r="L591">
        <v>50630502</v>
      </c>
      <c r="M591">
        <v>253371069</v>
      </c>
      <c r="N591">
        <v>0.199827478999999</v>
      </c>
      <c r="O591">
        <v>2.2999999999999998</v>
      </c>
      <c r="P591">
        <f>SUMIFS($E$2:$E$642,$J$2:$J$642,J591,$D$2:$D$642,D591)</f>
        <v>53310365</v>
      </c>
      <c r="Q591">
        <f>SUMIF($D$2:$D$642,D591,$E$2:$E$642)</f>
        <v>256050932</v>
      </c>
      <c r="R591">
        <f t="shared" si="34"/>
        <v>1.1323651601334937E-2</v>
      </c>
      <c r="S591">
        <f>O591*R591/R591</f>
        <v>2.2999999999999998</v>
      </c>
    </row>
    <row r="592" spans="1:19" hidden="1" x14ac:dyDescent="0.2">
      <c r="A592">
        <v>98</v>
      </c>
      <c r="B592">
        <v>45820</v>
      </c>
      <c r="C592" t="s">
        <v>247</v>
      </c>
      <c r="D592">
        <v>2016</v>
      </c>
      <c r="E592">
        <v>233068</v>
      </c>
      <c r="F592" s="1">
        <v>42309</v>
      </c>
      <c r="G592">
        <v>2015</v>
      </c>
      <c r="H592">
        <v>2016</v>
      </c>
      <c r="I592">
        <v>1</v>
      </c>
      <c r="J592">
        <v>22</v>
      </c>
      <c r="K592">
        <v>2.2999999999999998</v>
      </c>
      <c r="L592">
        <v>40213220</v>
      </c>
      <c r="M592">
        <v>240308609</v>
      </c>
      <c r="N592">
        <v>0.16733990599999901</v>
      </c>
      <c r="O592">
        <v>2.7465248029999998</v>
      </c>
      <c r="P592">
        <f>SUMIFS($E$2:$E$642,$J$2:$J$642,J592,$D$2:$D$642,D592)</f>
        <v>41875273</v>
      </c>
      <c r="Q592">
        <f>SUMIF($D$2:$D$642,D592,$E$2:$E$642)</f>
        <v>241970662</v>
      </c>
      <c r="R592">
        <f t="shared" si="34"/>
        <v>5.5657666995985915E-3</v>
      </c>
      <c r="S592">
        <f>O592*R593/R592</f>
        <v>2.158144045568573</v>
      </c>
    </row>
    <row r="593" spans="1:19" hidden="1" x14ac:dyDescent="0.2">
      <c r="A593">
        <v>241</v>
      </c>
      <c r="B593">
        <v>45820</v>
      </c>
      <c r="C593" t="s">
        <v>247</v>
      </c>
      <c r="D593">
        <v>2017</v>
      </c>
      <c r="E593">
        <v>233149</v>
      </c>
      <c r="F593" s="1">
        <v>42309</v>
      </c>
      <c r="G593">
        <v>2015</v>
      </c>
      <c r="H593">
        <v>2016</v>
      </c>
      <c r="I593">
        <v>1</v>
      </c>
      <c r="J593">
        <v>22</v>
      </c>
      <c r="K593">
        <v>2.2999999999999998</v>
      </c>
      <c r="L593">
        <v>50630502</v>
      </c>
      <c r="M593">
        <v>253371069</v>
      </c>
      <c r="N593">
        <v>0.199827478999999</v>
      </c>
      <c r="O593">
        <v>2.2999999999999998</v>
      </c>
      <c r="P593">
        <f>SUMIFS($E$2:$E$642,$J$2:$J$642,J593,$D$2:$D$642,D593)</f>
        <v>53310365</v>
      </c>
      <c r="Q593">
        <f>SUMIF($D$2:$D$642,D593,$E$2:$E$642)</f>
        <v>256050932</v>
      </c>
      <c r="R593">
        <f t="shared" si="34"/>
        <v>4.3734271937549106E-3</v>
      </c>
      <c r="S593">
        <f>O593*R593/R593</f>
        <v>2.2999999999999998</v>
      </c>
    </row>
    <row r="594" spans="1:19" hidden="1" x14ac:dyDescent="0.2">
      <c r="A594">
        <v>504</v>
      </c>
      <c r="B594">
        <v>46140</v>
      </c>
      <c r="C594" t="s">
        <v>248</v>
      </c>
      <c r="D594">
        <v>2015</v>
      </c>
      <c r="E594">
        <v>980794</v>
      </c>
      <c r="F594" s="1">
        <v>41730</v>
      </c>
      <c r="G594">
        <v>2014</v>
      </c>
      <c r="H594">
        <v>2015</v>
      </c>
      <c r="I594">
        <v>1</v>
      </c>
      <c r="J594">
        <v>22</v>
      </c>
      <c r="K594">
        <v>2.2999999999999998</v>
      </c>
      <c r="L594">
        <v>22529422</v>
      </c>
      <c r="M594">
        <v>213074972</v>
      </c>
      <c r="N594">
        <v>0.10573471800000001</v>
      </c>
      <c r="O594">
        <v>4.3467577369999999</v>
      </c>
      <c r="P594">
        <f>SUMIFS($E$2:$E$642,$J$2:$J$642,J594,$D$2:$D$642,D594)</f>
        <v>23411598</v>
      </c>
      <c r="Q594">
        <f>SUMIF($D$2:$D$642,D594,$E$2:$E$642)</f>
        <v>213957148</v>
      </c>
      <c r="R594">
        <f t="shared" si="34"/>
        <v>4.1893509362325457E-2</v>
      </c>
      <c r="S594">
        <f>O594*R596/R594</f>
        <v>1.9283293017125411</v>
      </c>
    </row>
    <row r="595" spans="1:19" hidden="1" x14ac:dyDescent="0.2">
      <c r="A595">
        <v>99</v>
      </c>
      <c r="B595">
        <v>46140</v>
      </c>
      <c r="C595" t="s">
        <v>248</v>
      </c>
      <c r="D595">
        <v>2016</v>
      </c>
      <c r="E595">
        <v>987958</v>
      </c>
      <c r="F595" s="1">
        <v>41730</v>
      </c>
      <c r="G595">
        <v>2014</v>
      </c>
      <c r="H595">
        <v>2015</v>
      </c>
      <c r="I595">
        <v>1</v>
      </c>
      <c r="J595">
        <v>22</v>
      </c>
      <c r="K595">
        <v>2.2999999999999998</v>
      </c>
      <c r="L595">
        <v>40213220</v>
      </c>
      <c r="M595">
        <v>240308609</v>
      </c>
      <c r="N595">
        <v>0.16733990599999901</v>
      </c>
      <c r="O595">
        <v>2.7465248029999998</v>
      </c>
      <c r="P595">
        <f>SUMIFS($E$2:$E$642,$J$2:$J$642,J595,$D$2:$D$642,D595)</f>
        <v>41875273</v>
      </c>
      <c r="Q595">
        <f>SUMIF($D$2:$D$642,D595,$E$2:$E$642)</f>
        <v>241970662</v>
      </c>
      <c r="R595">
        <f t="shared" si="34"/>
        <v>2.3592873054224625E-2</v>
      </c>
      <c r="S595">
        <f>O595*R596/R595</f>
        <v>2.1635413570569764</v>
      </c>
    </row>
    <row r="596" spans="1:19" hidden="1" x14ac:dyDescent="0.2">
      <c r="A596">
        <v>242</v>
      </c>
      <c r="B596">
        <v>46140</v>
      </c>
      <c r="C596" t="s">
        <v>248</v>
      </c>
      <c r="D596">
        <v>2017</v>
      </c>
      <c r="E596">
        <v>990773</v>
      </c>
      <c r="F596" s="1">
        <v>41730</v>
      </c>
      <c r="G596">
        <v>2014</v>
      </c>
      <c r="H596">
        <v>2015</v>
      </c>
      <c r="I596">
        <v>1</v>
      </c>
      <c r="J596">
        <v>22</v>
      </c>
      <c r="K596">
        <v>2.2999999999999998</v>
      </c>
      <c r="L596">
        <v>50630502</v>
      </c>
      <c r="M596">
        <v>253371069</v>
      </c>
      <c r="N596">
        <v>0.199827478999999</v>
      </c>
      <c r="O596">
        <v>2.2999999999999998</v>
      </c>
      <c r="P596">
        <f>SUMIFS($E$2:$E$642,$J$2:$J$642,J596,$D$2:$D$642,D596)</f>
        <v>53310365</v>
      </c>
      <c r="Q596">
        <f>SUMIF($D$2:$D$642,D596,$E$2:$E$642)</f>
        <v>256050932</v>
      </c>
      <c r="R596">
        <f t="shared" si="34"/>
        <v>1.8584997495327597E-2</v>
      </c>
      <c r="S596">
        <f t="shared" ref="S596:S598" si="36">O596*R596/R596</f>
        <v>2.2999999999999998</v>
      </c>
    </row>
    <row r="597" spans="1:19" hidden="1" x14ac:dyDescent="0.2">
      <c r="A597">
        <v>243</v>
      </c>
      <c r="B597">
        <v>46220</v>
      </c>
      <c r="C597" t="s">
        <v>249</v>
      </c>
      <c r="D597">
        <v>2017</v>
      </c>
      <c r="E597">
        <v>242279</v>
      </c>
      <c r="F597" s="1">
        <v>42583</v>
      </c>
      <c r="G597">
        <v>2016</v>
      </c>
      <c r="H597">
        <v>2017</v>
      </c>
      <c r="I597">
        <v>1</v>
      </c>
      <c r="J597">
        <v>22</v>
      </c>
      <c r="K597">
        <v>2.2999999999999998</v>
      </c>
      <c r="L597">
        <v>50630502</v>
      </c>
      <c r="M597">
        <v>253371069</v>
      </c>
      <c r="N597">
        <v>0.199827478999999</v>
      </c>
      <c r="O597">
        <v>2.2999999999999998</v>
      </c>
      <c r="P597">
        <f>SUMIFS($E$2:$E$642,$J$2:$J$642,J597,$D$2:$D$642,D597)</f>
        <v>53310365</v>
      </c>
      <c r="Q597">
        <f>SUMIF($D$2:$D$642,D597,$E$2:$E$642)</f>
        <v>256050932</v>
      </c>
      <c r="R597">
        <f t="shared" si="34"/>
        <v>4.5446884484846425E-3</v>
      </c>
      <c r="S597">
        <f t="shared" si="36"/>
        <v>2.2999999999999998</v>
      </c>
    </row>
    <row r="598" spans="1:19" hidden="1" x14ac:dyDescent="0.2">
      <c r="A598">
        <v>244</v>
      </c>
      <c r="B598">
        <v>46340</v>
      </c>
      <c r="C598" t="s">
        <v>250</v>
      </c>
      <c r="D598">
        <v>2017</v>
      </c>
      <c r="E598">
        <v>227727</v>
      </c>
      <c r="F598" s="1">
        <v>42614</v>
      </c>
      <c r="G598">
        <v>2016</v>
      </c>
      <c r="H598">
        <v>2017</v>
      </c>
      <c r="I598">
        <v>1</v>
      </c>
      <c r="J598">
        <v>22</v>
      </c>
      <c r="K598">
        <v>2.2999999999999998</v>
      </c>
      <c r="L598">
        <v>50630502</v>
      </c>
      <c r="M598">
        <v>253371069</v>
      </c>
      <c r="N598">
        <v>0.199827478999999</v>
      </c>
      <c r="O598">
        <v>2.2999999999999998</v>
      </c>
      <c r="P598">
        <f>SUMIFS($E$2:$E$642,$J$2:$J$642,J598,$D$2:$D$642,D598)</f>
        <v>53310365</v>
      </c>
      <c r="Q598">
        <f>SUMIF($D$2:$D$642,D598,$E$2:$E$642)</f>
        <v>256050932</v>
      </c>
      <c r="R598">
        <f t="shared" si="34"/>
        <v>4.2717208933009555E-3</v>
      </c>
      <c r="S598">
        <f t="shared" si="36"/>
        <v>2.2999999999999998</v>
      </c>
    </row>
    <row r="599" spans="1:19" hidden="1" x14ac:dyDescent="0.2">
      <c r="A599">
        <v>505</v>
      </c>
      <c r="B599">
        <v>46700</v>
      </c>
      <c r="C599" t="s">
        <v>251</v>
      </c>
      <c r="D599">
        <v>2015</v>
      </c>
      <c r="E599">
        <v>436092</v>
      </c>
      <c r="F599" s="1">
        <v>41944</v>
      </c>
      <c r="G599">
        <v>2014</v>
      </c>
      <c r="H599">
        <v>2015</v>
      </c>
      <c r="I599">
        <v>1</v>
      </c>
      <c r="J599">
        <v>22</v>
      </c>
      <c r="K599">
        <v>2.2999999999999998</v>
      </c>
      <c r="L599">
        <v>22529422</v>
      </c>
      <c r="M599">
        <v>213074972</v>
      </c>
      <c r="N599">
        <v>0.10573471800000001</v>
      </c>
      <c r="O599">
        <v>4.3467577369999999</v>
      </c>
      <c r="P599">
        <f>SUMIFS($E$2:$E$642,$J$2:$J$642,J599,$D$2:$D$642,D599)</f>
        <v>23411598</v>
      </c>
      <c r="Q599">
        <f>SUMIF($D$2:$D$642,D599,$E$2:$E$642)</f>
        <v>213957148</v>
      </c>
      <c r="R599">
        <f t="shared" si="34"/>
        <v>1.8627177862869507E-2</v>
      </c>
      <c r="S599">
        <f>O599*R601/R599</f>
        <v>1.9499051269114918</v>
      </c>
    </row>
    <row r="600" spans="1:19" hidden="1" x14ac:dyDescent="0.2">
      <c r="A600">
        <v>100</v>
      </c>
      <c r="B600">
        <v>46700</v>
      </c>
      <c r="C600" t="s">
        <v>251</v>
      </c>
      <c r="D600">
        <v>2016</v>
      </c>
      <c r="E600">
        <v>440207</v>
      </c>
      <c r="F600" s="1">
        <v>41944</v>
      </c>
      <c r="G600">
        <v>2014</v>
      </c>
      <c r="H600">
        <v>2015</v>
      </c>
      <c r="I600">
        <v>1</v>
      </c>
      <c r="J600">
        <v>22</v>
      </c>
      <c r="K600">
        <v>2.2999999999999998</v>
      </c>
      <c r="L600">
        <v>40213220</v>
      </c>
      <c r="M600">
        <v>240308609</v>
      </c>
      <c r="N600">
        <v>0.16733990599999901</v>
      </c>
      <c r="O600">
        <v>2.7465248029999998</v>
      </c>
      <c r="P600">
        <f>SUMIFS($E$2:$E$642,$J$2:$J$642,J600,$D$2:$D$642,D600)</f>
        <v>41875273</v>
      </c>
      <c r="Q600">
        <f>SUMIF($D$2:$D$642,D600,$E$2:$E$642)</f>
        <v>241970662</v>
      </c>
      <c r="R600">
        <f t="shared" si="34"/>
        <v>1.0512337435985194E-2</v>
      </c>
      <c r="S600">
        <f>O600*R601/R600</f>
        <v>2.1831287014066816</v>
      </c>
    </row>
    <row r="601" spans="1:19" hidden="1" x14ac:dyDescent="0.2">
      <c r="A601">
        <v>245</v>
      </c>
      <c r="B601">
        <v>46700</v>
      </c>
      <c r="C601" t="s">
        <v>251</v>
      </c>
      <c r="D601">
        <v>2017</v>
      </c>
      <c r="E601">
        <v>445458</v>
      </c>
      <c r="F601" s="1">
        <v>41944</v>
      </c>
      <c r="G601">
        <v>2014</v>
      </c>
      <c r="H601">
        <v>2015</v>
      </c>
      <c r="I601">
        <v>1</v>
      </c>
      <c r="J601">
        <v>22</v>
      </c>
      <c r="K601">
        <v>2.2999999999999998</v>
      </c>
      <c r="L601">
        <v>50630502</v>
      </c>
      <c r="M601">
        <v>253371069</v>
      </c>
      <c r="N601">
        <v>0.199827478999999</v>
      </c>
      <c r="O601">
        <v>2.2999999999999998</v>
      </c>
      <c r="P601">
        <f>SUMIFS($E$2:$E$642,$J$2:$J$642,J601,$D$2:$D$642,D601)</f>
        <v>53310365</v>
      </c>
      <c r="Q601">
        <f>SUMIF($D$2:$D$642,D601,$E$2:$E$642)</f>
        <v>256050932</v>
      </c>
      <c r="R601">
        <f t="shared" si="34"/>
        <v>8.3559360360785373E-3</v>
      </c>
      <c r="S601">
        <f t="shared" ref="S601:S602" si="37">O601*R601/R601</f>
        <v>2.2999999999999998</v>
      </c>
    </row>
    <row r="602" spans="1:19" hidden="1" x14ac:dyDescent="0.2">
      <c r="A602">
        <v>246</v>
      </c>
      <c r="B602">
        <v>47220</v>
      </c>
      <c r="C602" t="s">
        <v>252</v>
      </c>
      <c r="D602">
        <v>2017</v>
      </c>
      <c r="E602">
        <v>152538</v>
      </c>
      <c r="F602" s="1">
        <v>42644</v>
      </c>
      <c r="G602">
        <v>2016</v>
      </c>
      <c r="H602">
        <v>2017</v>
      </c>
      <c r="I602">
        <v>1</v>
      </c>
      <c r="J602">
        <v>22</v>
      </c>
      <c r="K602">
        <v>2.2999999999999998</v>
      </c>
      <c r="L602">
        <v>50630502</v>
      </c>
      <c r="M602">
        <v>253371069</v>
      </c>
      <c r="N602">
        <v>0.199827478999999</v>
      </c>
      <c r="O602">
        <v>2.2999999999999998</v>
      </c>
      <c r="P602">
        <f>SUMIFS($E$2:$E$642,$J$2:$J$642,J602,$D$2:$D$642,D602)</f>
        <v>53310365</v>
      </c>
      <c r="Q602">
        <f>SUMIF($D$2:$D$642,D602,$E$2:$E$642)</f>
        <v>256050932</v>
      </c>
      <c r="R602">
        <f t="shared" si="34"/>
        <v>2.8613197452315325E-3</v>
      </c>
      <c r="S602">
        <f t="shared" si="37"/>
        <v>2.2999999999999998</v>
      </c>
    </row>
    <row r="603" spans="1:19" hidden="1" x14ac:dyDescent="0.2">
      <c r="A603">
        <v>101</v>
      </c>
      <c r="B603">
        <v>47300</v>
      </c>
      <c r="C603" t="s">
        <v>253</v>
      </c>
      <c r="D603">
        <v>2016</v>
      </c>
      <c r="E603">
        <v>460437</v>
      </c>
      <c r="F603" s="1">
        <v>42156</v>
      </c>
      <c r="G603">
        <v>2015</v>
      </c>
      <c r="H603">
        <v>2016</v>
      </c>
      <c r="I603">
        <v>1</v>
      </c>
      <c r="J603">
        <v>22</v>
      </c>
      <c r="K603">
        <v>2.2999999999999998</v>
      </c>
      <c r="L603">
        <v>40213220</v>
      </c>
      <c r="M603">
        <v>240308609</v>
      </c>
      <c r="N603">
        <v>0.16733990599999901</v>
      </c>
      <c r="O603">
        <v>2.7465248029999998</v>
      </c>
      <c r="P603">
        <f>SUMIFS($E$2:$E$642,$J$2:$J$642,J603,$D$2:$D$642,D603)</f>
        <v>41875273</v>
      </c>
      <c r="Q603">
        <f>SUMIF($D$2:$D$642,D603,$E$2:$E$642)</f>
        <v>241970662</v>
      </c>
      <c r="R603">
        <f t="shared" si="34"/>
        <v>1.0995438764064893E-2</v>
      </c>
      <c r="S603">
        <f>O603*R604/R603</f>
        <v>2.1763988041136759</v>
      </c>
    </row>
    <row r="604" spans="1:19" hidden="1" x14ac:dyDescent="0.2">
      <c r="A604">
        <v>247</v>
      </c>
      <c r="B604">
        <v>47300</v>
      </c>
      <c r="C604" t="s">
        <v>253</v>
      </c>
      <c r="D604">
        <v>2017</v>
      </c>
      <c r="E604">
        <v>464493</v>
      </c>
      <c r="F604" s="1">
        <v>42156</v>
      </c>
      <c r="G604">
        <v>2015</v>
      </c>
      <c r="H604">
        <v>2016</v>
      </c>
      <c r="I604">
        <v>1</v>
      </c>
      <c r="J604">
        <v>22</v>
      </c>
      <c r="K604">
        <v>2.2999999999999998</v>
      </c>
      <c r="L604">
        <v>50630502</v>
      </c>
      <c r="M604">
        <v>253371069</v>
      </c>
      <c r="N604">
        <v>0.199827478999999</v>
      </c>
      <c r="O604">
        <v>2.2999999999999998</v>
      </c>
      <c r="P604">
        <f>SUMIFS($E$2:$E$642,$J$2:$J$642,J604,$D$2:$D$642,D604)</f>
        <v>53310365</v>
      </c>
      <c r="Q604">
        <f>SUMIF($D$2:$D$642,D604,$E$2:$E$642)</f>
        <v>256050932</v>
      </c>
      <c r="R604">
        <f t="shared" si="34"/>
        <v>8.7129960562078307E-3</v>
      </c>
      <c r="S604">
        <f>O604*R604/R604</f>
        <v>2.2999999999999998</v>
      </c>
    </row>
    <row r="605" spans="1:19" hidden="1" x14ac:dyDescent="0.2">
      <c r="A605">
        <v>102</v>
      </c>
      <c r="B605">
        <v>47380</v>
      </c>
      <c r="C605" t="s">
        <v>254</v>
      </c>
      <c r="D605">
        <v>2016</v>
      </c>
      <c r="E605">
        <v>264869</v>
      </c>
      <c r="F605" s="1">
        <v>42005</v>
      </c>
      <c r="G605">
        <v>2015</v>
      </c>
      <c r="H605">
        <v>2016</v>
      </c>
      <c r="I605">
        <v>1</v>
      </c>
      <c r="J605">
        <v>22</v>
      </c>
      <c r="K605">
        <v>2.2999999999999998</v>
      </c>
      <c r="L605">
        <v>40213220</v>
      </c>
      <c r="M605">
        <v>240308609</v>
      </c>
      <c r="N605">
        <v>0.16733990599999901</v>
      </c>
      <c r="O605">
        <v>2.7465248029999998</v>
      </c>
      <c r="P605">
        <f>SUMIFS($E$2:$E$642,$J$2:$J$642,J605,$D$2:$D$642,D605)</f>
        <v>41875273</v>
      </c>
      <c r="Q605">
        <f>SUMIF($D$2:$D$642,D605,$E$2:$E$642)</f>
        <v>241970662</v>
      </c>
      <c r="R605">
        <f t="shared" si="34"/>
        <v>6.3251886142927354E-3</v>
      </c>
      <c r="S605">
        <f>O605*R606/R605</f>
        <v>2.1792639615657965</v>
      </c>
    </row>
    <row r="606" spans="1:19" hidden="1" x14ac:dyDescent="0.2">
      <c r="A606">
        <v>248</v>
      </c>
      <c r="B606">
        <v>47380</v>
      </c>
      <c r="C606" t="s">
        <v>254</v>
      </c>
      <c r="D606">
        <v>2017</v>
      </c>
      <c r="E606">
        <v>267554</v>
      </c>
      <c r="F606" s="1">
        <v>42005</v>
      </c>
      <c r="G606">
        <v>2015</v>
      </c>
      <c r="H606">
        <v>2016</v>
      </c>
      <c r="I606">
        <v>1</v>
      </c>
      <c r="J606">
        <v>22</v>
      </c>
      <c r="K606">
        <v>2.2999999999999998</v>
      </c>
      <c r="L606">
        <v>50630502</v>
      </c>
      <c r="M606">
        <v>253371069</v>
      </c>
      <c r="N606">
        <v>0.199827478999999</v>
      </c>
      <c r="O606">
        <v>2.2999999999999998</v>
      </c>
      <c r="P606">
        <f>SUMIFS($E$2:$E$642,$J$2:$J$642,J606,$D$2:$D$642,D606)</f>
        <v>53310365</v>
      </c>
      <c r="Q606">
        <f>SUMIF($D$2:$D$642,D606,$E$2:$E$642)</f>
        <v>256050932</v>
      </c>
      <c r="R606">
        <f t="shared" si="34"/>
        <v>5.0187988771039178E-3</v>
      </c>
      <c r="S606">
        <f t="shared" ref="S606:S607" si="38">O606*R606/R606</f>
        <v>2.2999999999999998</v>
      </c>
    </row>
    <row r="607" spans="1:19" hidden="1" x14ac:dyDescent="0.2">
      <c r="A607">
        <v>249</v>
      </c>
      <c r="B607">
        <v>47580</v>
      </c>
      <c r="C607" t="s">
        <v>255</v>
      </c>
      <c r="D607">
        <v>2017</v>
      </c>
      <c r="E607">
        <v>192766</v>
      </c>
      <c r="F607" s="1">
        <v>42522</v>
      </c>
      <c r="G607">
        <v>2016</v>
      </c>
      <c r="H607">
        <v>2017</v>
      </c>
      <c r="I607">
        <v>1</v>
      </c>
      <c r="J607">
        <v>22</v>
      </c>
      <c r="K607">
        <v>2.2999999999999998</v>
      </c>
      <c r="L607">
        <v>50630502</v>
      </c>
      <c r="M607">
        <v>253371069</v>
      </c>
      <c r="N607">
        <v>0.199827478999999</v>
      </c>
      <c r="O607">
        <v>2.2999999999999998</v>
      </c>
      <c r="P607">
        <f>SUMIFS($E$2:$E$642,$J$2:$J$642,J607,$D$2:$D$642,D607)</f>
        <v>53310365</v>
      </c>
      <c r="Q607">
        <f>SUMIF($D$2:$D$642,D607,$E$2:$E$642)</f>
        <v>256050932</v>
      </c>
      <c r="R607">
        <f t="shared" si="34"/>
        <v>3.6159197184262386E-3</v>
      </c>
      <c r="S607">
        <f t="shared" si="38"/>
        <v>2.2999999999999998</v>
      </c>
    </row>
    <row r="608" spans="1:19" hidden="1" x14ac:dyDescent="0.2">
      <c r="A608">
        <v>506</v>
      </c>
      <c r="B608">
        <v>48620</v>
      </c>
      <c r="C608" t="s">
        <v>256</v>
      </c>
      <c r="D608">
        <v>2015</v>
      </c>
      <c r="E608">
        <v>644502</v>
      </c>
      <c r="F608" s="1">
        <v>41883</v>
      </c>
      <c r="G608">
        <v>2014</v>
      </c>
      <c r="H608">
        <v>2015</v>
      </c>
      <c r="I608">
        <v>1</v>
      </c>
      <c r="J608">
        <v>22</v>
      </c>
      <c r="K608">
        <v>2.2999999999999998</v>
      </c>
      <c r="L608">
        <v>22529422</v>
      </c>
      <c r="M608">
        <v>213074972</v>
      </c>
      <c r="N608">
        <v>0.10573471800000001</v>
      </c>
      <c r="O608">
        <v>4.3467577369999999</v>
      </c>
      <c r="P608">
        <f>SUMIFS($E$2:$E$642,$J$2:$J$642,J608,$D$2:$D$642,D608)</f>
        <v>23411598</v>
      </c>
      <c r="Q608">
        <f>SUMIF($D$2:$D$642,D608,$E$2:$E$642)</f>
        <v>213957148</v>
      </c>
      <c r="R608">
        <f t="shared" si="34"/>
        <v>2.7529175923830574E-2</v>
      </c>
      <c r="S608">
        <f>O608*R610/R608</f>
        <v>1.9149494361057338</v>
      </c>
    </row>
    <row r="609" spans="1:19" hidden="1" x14ac:dyDescent="0.2">
      <c r="A609">
        <v>103</v>
      </c>
      <c r="B609">
        <v>48620</v>
      </c>
      <c r="C609" t="s">
        <v>256</v>
      </c>
      <c r="D609">
        <v>2016</v>
      </c>
      <c r="E609">
        <v>645447</v>
      </c>
      <c r="F609" s="1">
        <v>41883</v>
      </c>
      <c r="G609">
        <v>2014</v>
      </c>
      <c r="H609">
        <v>2015</v>
      </c>
      <c r="I609">
        <v>1</v>
      </c>
      <c r="J609">
        <v>22</v>
      </c>
      <c r="K609">
        <v>2.2999999999999998</v>
      </c>
      <c r="L609">
        <v>40213220</v>
      </c>
      <c r="M609">
        <v>240308609</v>
      </c>
      <c r="N609">
        <v>0.16733990599999901</v>
      </c>
      <c r="O609">
        <v>2.7465248029999998</v>
      </c>
      <c r="P609">
        <f>SUMIFS($E$2:$E$642,$J$2:$J$642,J609,$D$2:$D$642,D609)</f>
        <v>41875273</v>
      </c>
      <c r="Q609">
        <f>SUMIF($D$2:$D$642,D609,$E$2:$E$642)</f>
        <v>241970662</v>
      </c>
      <c r="R609">
        <f t="shared" si="34"/>
        <v>1.5413559214288585E-2</v>
      </c>
      <c r="S609">
        <f>O609*R610/R609</f>
        <v>2.1610542855395831</v>
      </c>
    </row>
    <row r="610" spans="1:19" hidden="1" x14ac:dyDescent="0.2">
      <c r="A610">
        <v>250</v>
      </c>
      <c r="B610">
        <v>48620</v>
      </c>
      <c r="C610" t="s">
        <v>256</v>
      </c>
      <c r="D610">
        <v>2017</v>
      </c>
      <c r="E610">
        <v>646542</v>
      </c>
      <c r="F610" s="1">
        <v>41883</v>
      </c>
      <c r="G610">
        <v>2014</v>
      </c>
      <c r="H610">
        <v>2015</v>
      </c>
      <c r="I610">
        <v>1</v>
      </c>
      <c r="J610">
        <v>22</v>
      </c>
      <c r="K610">
        <v>2.2999999999999998</v>
      </c>
      <c r="L610">
        <v>50630502</v>
      </c>
      <c r="M610">
        <v>253371069</v>
      </c>
      <c r="N610">
        <v>0.199827478999999</v>
      </c>
      <c r="O610">
        <v>2.2999999999999998</v>
      </c>
      <c r="P610">
        <f>SUMIFS($E$2:$E$642,$J$2:$J$642,J610,$D$2:$D$642,D610)</f>
        <v>53310365</v>
      </c>
      <c r="Q610">
        <f>SUMIF($D$2:$D$642,D610,$E$2:$E$642)</f>
        <v>256050932</v>
      </c>
      <c r="R610">
        <f t="shared" si="34"/>
        <v>1.2127885449668184E-2</v>
      </c>
      <c r="S610">
        <f t="shared" ref="S610:S611" si="39">O610*R610/R610</f>
        <v>2.2999999999999998</v>
      </c>
    </row>
    <row r="611" spans="1:19" hidden="1" x14ac:dyDescent="0.2">
      <c r="A611">
        <v>251</v>
      </c>
      <c r="B611">
        <v>48700</v>
      </c>
      <c r="C611" t="s">
        <v>257</v>
      </c>
      <c r="D611">
        <v>2017</v>
      </c>
      <c r="E611">
        <v>113841</v>
      </c>
      <c r="F611" s="1">
        <v>42675</v>
      </c>
      <c r="G611">
        <v>2016</v>
      </c>
      <c r="H611">
        <v>2017</v>
      </c>
      <c r="I611">
        <v>1</v>
      </c>
      <c r="J611">
        <v>22</v>
      </c>
      <c r="K611">
        <v>2.2999999999999998</v>
      </c>
      <c r="L611">
        <v>50630502</v>
      </c>
      <c r="M611">
        <v>253371069</v>
      </c>
      <c r="N611">
        <v>0.199827478999999</v>
      </c>
      <c r="O611">
        <v>2.2999999999999998</v>
      </c>
      <c r="P611">
        <f>SUMIFS($E$2:$E$642,$J$2:$J$642,J611,$D$2:$D$642,D611)</f>
        <v>53310365</v>
      </c>
      <c r="Q611">
        <f>SUMIF($D$2:$D$642,D611,$E$2:$E$642)</f>
        <v>256050932</v>
      </c>
      <c r="R611">
        <f t="shared" si="34"/>
        <v>2.1354383898890958E-3</v>
      </c>
      <c r="S611">
        <f t="shared" si="39"/>
        <v>2.2999999999999998</v>
      </c>
    </row>
    <row r="612" spans="1:19" hidden="1" x14ac:dyDescent="0.2">
      <c r="A612">
        <v>507</v>
      </c>
      <c r="B612">
        <v>48900</v>
      </c>
      <c r="C612" t="s">
        <v>258</v>
      </c>
      <c r="D612">
        <v>2015</v>
      </c>
      <c r="E612">
        <v>277969</v>
      </c>
      <c r="F612" s="1">
        <v>41821</v>
      </c>
      <c r="G612">
        <v>2014</v>
      </c>
      <c r="H612">
        <v>2015</v>
      </c>
      <c r="I612">
        <v>1</v>
      </c>
      <c r="J612">
        <v>22</v>
      </c>
      <c r="K612">
        <v>2.2999999999999998</v>
      </c>
      <c r="L612">
        <v>22529422</v>
      </c>
      <c r="M612">
        <v>213074972</v>
      </c>
      <c r="N612">
        <v>0.10573471800000001</v>
      </c>
      <c r="O612">
        <v>4.3467577369999999</v>
      </c>
      <c r="P612">
        <f>SUMIFS($E$2:$E$642,$J$2:$J$642,J612,$D$2:$D$642,D612)</f>
        <v>23411598</v>
      </c>
      <c r="Q612">
        <f>SUMIF($D$2:$D$642,D612,$E$2:$E$642)</f>
        <v>213957148</v>
      </c>
      <c r="R612">
        <f t="shared" si="34"/>
        <v>1.1873132282554997E-2</v>
      </c>
      <c r="S612">
        <f>O612*R614/R612</f>
        <v>1.9788648770488426</v>
      </c>
    </row>
    <row r="613" spans="1:19" hidden="1" x14ac:dyDescent="0.2">
      <c r="A613">
        <v>104</v>
      </c>
      <c r="B613">
        <v>48900</v>
      </c>
      <c r="C613" t="s">
        <v>258</v>
      </c>
      <c r="D613">
        <v>2016</v>
      </c>
      <c r="E613">
        <v>282573</v>
      </c>
      <c r="F613" s="1">
        <v>41821</v>
      </c>
      <c r="G613">
        <v>2014</v>
      </c>
      <c r="H613">
        <v>2015</v>
      </c>
      <c r="I613">
        <v>1</v>
      </c>
      <c r="J613">
        <v>22</v>
      </c>
      <c r="K613">
        <v>2.2999999999999998</v>
      </c>
      <c r="L613">
        <v>40213220</v>
      </c>
      <c r="M613">
        <v>240308609</v>
      </c>
      <c r="N613">
        <v>0.16733990599999901</v>
      </c>
      <c r="O613">
        <v>2.7465248029999998</v>
      </c>
      <c r="P613">
        <f>SUMIFS($E$2:$E$642,$J$2:$J$642,J613,$D$2:$D$642,D613)</f>
        <v>41875273</v>
      </c>
      <c r="Q613">
        <f>SUMIF($D$2:$D$642,D613,$E$2:$E$642)</f>
        <v>241970662</v>
      </c>
      <c r="R613">
        <f t="shared" si="34"/>
        <v>6.7479679475761266E-3</v>
      </c>
      <c r="S613">
        <f>O613*R614/R613</f>
        <v>2.2000194744897099</v>
      </c>
    </row>
    <row r="614" spans="1:19" hidden="1" x14ac:dyDescent="0.2">
      <c r="A614">
        <v>252</v>
      </c>
      <c r="B614">
        <v>48900</v>
      </c>
      <c r="C614" t="s">
        <v>258</v>
      </c>
      <c r="D614">
        <v>2017</v>
      </c>
      <c r="E614">
        <v>288156</v>
      </c>
      <c r="F614" s="1">
        <v>41821</v>
      </c>
      <c r="G614">
        <v>2014</v>
      </c>
      <c r="H614">
        <v>2015</v>
      </c>
      <c r="I614">
        <v>1</v>
      </c>
      <c r="J614">
        <v>22</v>
      </c>
      <c r="K614">
        <v>2.2999999999999998</v>
      </c>
      <c r="L614">
        <v>50630502</v>
      </c>
      <c r="M614">
        <v>253371069</v>
      </c>
      <c r="N614">
        <v>0.199827478999999</v>
      </c>
      <c r="O614">
        <v>2.2999999999999998</v>
      </c>
      <c r="P614">
        <f>SUMIFS($E$2:$E$642,$J$2:$J$642,J614,$D$2:$D$642,D614)</f>
        <v>53310365</v>
      </c>
      <c r="Q614">
        <f>SUMIF($D$2:$D$642,D614,$E$2:$E$642)</f>
        <v>256050932</v>
      </c>
      <c r="R614">
        <f t="shared" si="34"/>
        <v>5.4052528059036929E-3</v>
      </c>
      <c r="S614">
        <f t="shared" ref="S614:S615" si="40">O614*R614/R614</f>
        <v>2.2999999999999998</v>
      </c>
    </row>
    <row r="615" spans="1:19" hidden="1" x14ac:dyDescent="0.2">
      <c r="A615">
        <v>253</v>
      </c>
      <c r="B615">
        <v>49020</v>
      </c>
      <c r="C615" t="s">
        <v>259</v>
      </c>
      <c r="D615">
        <v>2017</v>
      </c>
      <c r="E615">
        <v>139223</v>
      </c>
      <c r="F615" s="1">
        <v>42614</v>
      </c>
      <c r="G615">
        <v>2016</v>
      </c>
      <c r="H615">
        <v>2017</v>
      </c>
      <c r="I615">
        <v>1</v>
      </c>
      <c r="J615">
        <v>22</v>
      </c>
      <c r="K615">
        <v>2.2999999999999998</v>
      </c>
      <c r="L615">
        <v>50630502</v>
      </c>
      <c r="M615">
        <v>253371069</v>
      </c>
      <c r="N615">
        <v>0.199827478999999</v>
      </c>
      <c r="O615">
        <v>2.2999999999999998</v>
      </c>
      <c r="P615">
        <f>SUMIFS($E$2:$E$642,$J$2:$J$642,J615,$D$2:$D$642,D615)</f>
        <v>53310365</v>
      </c>
      <c r="Q615">
        <f>SUMIF($D$2:$D$642,D615,$E$2:$E$642)</f>
        <v>256050932</v>
      </c>
      <c r="R615">
        <f t="shared" si="34"/>
        <v>2.6115559328847215E-3</v>
      </c>
      <c r="S615">
        <f t="shared" si="40"/>
        <v>2.2999999999999998</v>
      </c>
    </row>
    <row r="616" spans="1:19" hidden="1" x14ac:dyDescent="0.2">
      <c r="A616">
        <v>508</v>
      </c>
      <c r="B616">
        <v>49180</v>
      </c>
      <c r="C616" t="s">
        <v>260</v>
      </c>
      <c r="D616">
        <v>2015</v>
      </c>
      <c r="E616">
        <v>659330</v>
      </c>
      <c r="F616" s="1">
        <v>41852</v>
      </c>
      <c r="G616">
        <v>2014</v>
      </c>
      <c r="H616">
        <v>2015</v>
      </c>
      <c r="I616">
        <v>1</v>
      </c>
      <c r="J616">
        <v>22</v>
      </c>
      <c r="K616">
        <v>2.2999999999999998</v>
      </c>
      <c r="L616">
        <v>22529422</v>
      </c>
      <c r="M616">
        <v>213074972</v>
      </c>
      <c r="N616">
        <v>0.10573471800000001</v>
      </c>
      <c r="O616">
        <v>4.3467577369999999</v>
      </c>
      <c r="P616">
        <f>SUMIFS($E$2:$E$642,$J$2:$J$642,J616,$D$2:$D$642,D616)</f>
        <v>23411598</v>
      </c>
      <c r="Q616">
        <f>SUMIF($D$2:$D$642,D616,$E$2:$E$642)</f>
        <v>213957148</v>
      </c>
      <c r="R616">
        <f t="shared" si="34"/>
        <v>2.8162537217664509E-2</v>
      </c>
      <c r="S616">
        <f>O616*R618/R616</f>
        <v>1.9332358545719068</v>
      </c>
    </row>
    <row r="617" spans="1:19" hidden="1" x14ac:dyDescent="0.2">
      <c r="A617">
        <v>105</v>
      </c>
      <c r="B617">
        <v>49180</v>
      </c>
      <c r="C617" t="s">
        <v>260</v>
      </c>
      <c r="D617">
        <v>2016</v>
      </c>
      <c r="E617">
        <v>662079</v>
      </c>
      <c r="F617" s="1">
        <v>41852</v>
      </c>
      <c r="G617">
        <v>2014</v>
      </c>
      <c r="H617">
        <v>2015</v>
      </c>
      <c r="I617">
        <v>1</v>
      </c>
      <c r="J617">
        <v>22</v>
      </c>
      <c r="K617">
        <v>2.2999999999999998</v>
      </c>
      <c r="L617">
        <v>40213220</v>
      </c>
      <c r="M617">
        <v>240308609</v>
      </c>
      <c r="N617">
        <v>0.16733990599999901</v>
      </c>
      <c r="O617">
        <v>2.7465248029999998</v>
      </c>
      <c r="P617">
        <f>SUMIFS($E$2:$E$642,$J$2:$J$642,J617,$D$2:$D$642,D617)</f>
        <v>41875273</v>
      </c>
      <c r="Q617">
        <f>SUMIF($D$2:$D$642,D617,$E$2:$E$642)</f>
        <v>241970662</v>
      </c>
      <c r="R617">
        <f t="shared" si="34"/>
        <v>1.5810738714467604E-2</v>
      </c>
      <c r="S617">
        <f>O617*R618/R617</f>
        <v>2.1758179120499088</v>
      </c>
    </row>
    <row r="618" spans="1:19" hidden="1" x14ac:dyDescent="0.2">
      <c r="A618">
        <v>254</v>
      </c>
      <c r="B618">
        <v>49180</v>
      </c>
      <c r="C618" t="s">
        <v>260</v>
      </c>
      <c r="D618">
        <v>2017</v>
      </c>
      <c r="E618">
        <v>667733</v>
      </c>
      <c r="F618" s="1">
        <v>41852</v>
      </c>
      <c r="G618">
        <v>2014</v>
      </c>
      <c r="H618">
        <v>2015</v>
      </c>
      <c r="I618">
        <v>1</v>
      </c>
      <c r="J618">
        <v>22</v>
      </c>
      <c r="K618">
        <v>2.2999999999999998</v>
      </c>
      <c r="L618">
        <v>50630502</v>
      </c>
      <c r="M618">
        <v>253371069</v>
      </c>
      <c r="N618">
        <v>0.199827478999999</v>
      </c>
      <c r="O618">
        <v>2.2999999999999998</v>
      </c>
      <c r="P618">
        <f>SUMIFS($E$2:$E$642,$J$2:$J$642,J618,$D$2:$D$642,D618)</f>
        <v>53310365</v>
      </c>
      <c r="Q618">
        <f>SUMIF($D$2:$D$642,D618,$E$2:$E$642)</f>
        <v>256050932</v>
      </c>
      <c r="R618">
        <f t="shared" si="34"/>
        <v>1.2525387886577029E-2</v>
      </c>
      <c r="S618">
        <f t="shared" ref="S618:S619" si="41">O618*R618/R618</f>
        <v>2.2999999999999998</v>
      </c>
    </row>
    <row r="619" spans="1:19" hidden="1" x14ac:dyDescent="0.2">
      <c r="A619">
        <v>255</v>
      </c>
      <c r="B619">
        <v>49420</v>
      </c>
      <c r="C619" t="s">
        <v>261</v>
      </c>
      <c r="D619">
        <v>2017</v>
      </c>
      <c r="E619">
        <v>250193</v>
      </c>
      <c r="F619" s="1">
        <v>42705</v>
      </c>
      <c r="G619">
        <v>2016</v>
      </c>
      <c r="H619">
        <v>2017</v>
      </c>
      <c r="I619">
        <v>1</v>
      </c>
      <c r="J619">
        <v>22</v>
      </c>
      <c r="K619">
        <v>2.2999999999999998</v>
      </c>
      <c r="L619">
        <v>50630502</v>
      </c>
      <c r="M619">
        <v>253371069</v>
      </c>
      <c r="N619">
        <v>0.199827478999999</v>
      </c>
      <c r="O619">
        <v>2.2999999999999998</v>
      </c>
      <c r="P619">
        <f>SUMIFS($E$2:$E$642,$J$2:$J$642,J619,$D$2:$D$642,D619)</f>
        <v>53310365</v>
      </c>
      <c r="Q619">
        <f>SUMIF($D$2:$D$642,D619,$E$2:$E$642)</f>
        <v>256050932</v>
      </c>
      <c r="R619">
        <f t="shared" si="34"/>
        <v>4.6931398800214557E-3</v>
      </c>
      <c r="S619">
        <f t="shared" si="41"/>
        <v>2.2999999999999998</v>
      </c>
    </row>
    <row r="620" spans="1:19" hidden="1" x14ac:dyDescent="0.2">
      <c r="A620">
        <v>106</v>
      </c>
      <c r="B620">
        <v>49620</v>
      </c>
      <c r="C620" t="s">
        <v>262</v>
      </c>
      <c r="D620">
        <v>2016</v>
      </c>
      <c r="E620">
        <v>443744</v>
      </c>
      <c r="F620" s="1">
        <v>42186</v>
      </c>
      <c r="G620">
        <v>2015</v>
      </c>
      <c r="H620">
        <v>2016</v>
      </c>
      <c r="I620">
        <v>1</v>
      </c>
      <c r="J620">
        <v>22</v>
      </c>
      <c r="K620">
        <v>2.2999999999999998</v>
      </c>
      <c r="L620">
        <v>40213220</v>
      </c>
      <c r="M620">
        <v>240308609</v>
      </c>
      <c r="N620">
        <v>0.16733990599999901</v>
      </c>
      <c r="O620">
        <v>2.7465248029999998</v>
      </c>
      <c r="P620">
        <f>SUMIFS($E$2:$E$642,$J$2:$J$642,J620,$D$2:$D$642,D620)</f>
        <v>41875273</v>
      </c>
      <c r="Q620">
        <f>SUMIF($D$2:$D$642,D620,$E$2:$E$642)</f>
        <v>241970662</v>
      </c>
      <c r="R620">
        <f t="shared" si="34"/>
        <v>1.0596802556964822E-2</v>
      </c>
      <c r="S620">
        <f>O620*R621/R620</f>
        <v>2.16874170852312</v>
      </c>
    </row>
    <row r="621" spans="1:19" hidden="1" x14ac:dyDescent="0.2">
      <c r="A621">
        <v>256</v>
      </c>
      <c r="B621">
        <v>49620</v>
      </c>
      <c r="C621" t="s">
        <v>262</v>
      </c>
      <c r="D621">
        <v>2017</v>
      </c>
      <c r="E621">
        <v>446078</v>
      </c>
      <c r="F621" s="1">
        <v>42186</v>
      </c>
      <c r="G621">
        <v>2015</v>
      </c>
      <c r="H621">
        <v>2016</v>
      </c>
      <c r="I621">
        <v>1</v>
      </c>
      <c r="J621">
        <v>22</v>
      </c>
      <c r="K621">
        <v>2.2999999999999998</v>
      </c>
      <c r="L621">
        <v>50630502</v>
      </c>
      <c r="M621">
        <v>253371069</v>
      </c>
      <c r="N621">
        <v>0.199827478999999</v>
      </c>
      <c r="O621">
        <v>2.2999999999999998</v>
      </c>
      <c r="P621">
        <f>SUMIFS($E$2:$E$642,$J$2:$J$642,J621,$D$2:$D$642,D621)</f>
        <v>53310365</v>
      </c>
      <c r="Q621">
        <f>SUMIF($D$2:$D$642,D621,$E$2:$E$642)</f>
        <v>256050932</v>
      </c>
      <c r="R621">
        <f t="shared" si="34"/>
        <v>8.3675660446144006E-3</v>
      </c>
      <c r="S621">
        <f t="shared" ref="S621:S624" si="42">O621*R621/R621</f>
        <v>2.2999999999999998</v>
      </c>
    </row>
    <row r="622" spans="1:19" hidden="1" x14ac:dyDescent="0.2">
      <c r="A622">
        <v>257</v>
      </c>
      <c r="B622">
        <v>49660</v>
      </c>
      <c r="C622" t="s">
        <v>263</v>
      </c>
      <c r="D622">
        <v>2017</v>
      </c>
      <c r="E622">
        <v>541926</v>
      </c>
      <c r="F622" s="1">
        <v>42522</v>
      </c>
      <c r="G622">
        <v>2016</v>
      </c>
      <c r="H622">
        <v>2017</v>
      </c>
      <c r="I622">
        <v>1</v>
      </c>
      <c r="J622">
        <v>22</v>
      </c>
      <c r="K622">
        <v>2.2999999999999998</v>
      </c>
      <c r="L622">
        <v>50630502</v>
      </c>
      <c r="M622">
        <v>253371069</v>
      </c>
      <c r="N622">
        <v>0.199827478999999</v>
      </c>
      <c r="O622">
        <v>2.2999999999999998</v>
      </c>
      <c r="P622">
        <f>SUMIFS($E$2:$E$642,$J$2:$J$642,J622,$D$2:$D$642,D622)</f>
        <v>53310365</v>
      </c>
      <c r="Q622">
        <f>SUMIF($D$2:$D$642,D622,$E$2:$E$642)</f>
        <v>256050932</v>
      </c>
      <c r="R622">
        <f t="shared" si="34"/>
        <v>1.0165490331945767E-2</v>
      </c>
      <c r="S622">
        <f t="shared" si="42"/>
        <v>2.2999999999999998</v>
      </c>
    </row>
    <row r="623" spans="1:19" hidden="1" x14ac:dyDescent="0.2">
      <c r="A623">
        <v>258</v>
      </c>
      <c r="B623">
        <v>49700</v>
      </c>
      <c r="C623" t="s">
        <v>264</v>
      </c>
      <c r="D623">
        <v>2017</v>
      </c>
      <c r="E623">
        <v>173679</v>
      </c>
      <c r="F623" s="1">
        <v>42461</v>
      </c>
      <c r="G623">
        <v>2016</v>
      </c>
      <c r="H623">
        <v>2017</v>
      </c>
      <c r="I623">
        <v>1</v>
      </c>
      <c r="J623">
        <v>22</v>
      </c>
      <c r="K623">
        <v>2.2999999999999998</v>
      </c>
      <c r="L623">
        <v>50630502</v>
      </c>
      <c r="M623">
        <v>253371069</v>
      </c>
      <c r="N623">
        <v>0.199827478999999</v>
      </c>
      <c r="O623">
        <v>2.2999999999999998</v>
      </c>
      <c r="P623">
        <f>SUMIFS($E$2:$E$642,$J$2:$J$642,J623,$D$2:$D$642,D623)</f>
        <v>53310365</v>
      </c>
      <c r="Q623">
        <f>SUMIF($D$2:$D$642,D623,$E$2:$E$642)</f>
        <v>256050932</v>
      </c>
      <c r="R623">
        <f t="shared" si="34"/>
        <v>3.2578842782261946E-3</v>
      </c>
      <c r="S623">
        <f t="shared" si="42"/>
        <v>2.2999999999999998</v>
      </c>
    </row>
    <row r="624" spans="1:19" hidden="1" x14ac:dyDescent="0.2">
      <c r="A624">
        <v>259</v>
      </c>
      <c r="B624">
        <v>49740</v>
      </c>
      <c r="C624" t="s">
        <v>265</v>
      </c>
      <c r="D624">
        <v>2017</v>
      </c>
      <c r="E624">
        <v>207534</v>
      </c>
      <c r="F624" s="1">
        <v>42430</v>
      </c>
      <c r="G624">
        <v>2016</v>
      </c>
      <c r="H624">
        <v>2017</v>
      </c>
      <c r="I624">
        <v>1</v>
      </c>
      <c r="J624">
        <v>22</v>
      </c>
      <c r="K624">
        <v>2.2999999999999998</v>
      </c>
      <c r="L624">
        <v>50630502</v>
      </c>
      <c r="M624">
        <v>253371069</v>
      </c>
      <c r="N624">
        <v>0.199827478999999</v>
      </c>
      <c r="O624">
        <v>2.2999999999999998</v>
      </c>
      <c r="P624">
        <f>SUMIFS($E$2:$E$642,$J$2:$J$642,J624,$D$2:$D$642,D624)</f>
        <v>53310365</v>
      </c>
      <c r="Q624">
        <f>SUMIF($D$2:$D$642,D624,$E$2:$E$642)</f>
        <v>256050932</v>
      </c>
      <c r="R624">
        <f t="shared" si="34"/>
        <v>3.8929390185191942E-3</v>
      </c>
      <c r="S624">
        <f t="shared" si="42"/>
        <v>2.2999999999999998</v>
      </c>
    </row>
    <row r="625" spans="1:19" hidden="1" x14ac:dyDescent="0.2">
      <c r="A625">
        <v>640</v>
      </c>
      <c r="D625">
        <v>2018</v>
      </c>
      <c r="J625">
        <v>22</v>
      </c>
      <c r="K625">
        <v>2.2999999999999998</v>
      </c>
      <c r="L625">
        <v>65892128</v>
      </c>
      <c r="M625">
        <v>206729130</v>
      </c>
      <c r="N625">
        <v>0.31873654200000001</v>
      </c>
      <c r="O625">
        <v>3.6686348130000002</v>
      </c>
      <c r="P625">
        <f t="shared" ref="P625" si="43">SUMIFS($E$2:$E$642,$J$2:$J$642,J625,$D$2:$D$642,D625)</f>
        <v>0</v>
      </c>
      <c r="Q625">
        <f t="shared" ref="Q625" si="44">SUMIF($D$2:$D$642,D625,$E$2:$E$642)</f>
        <v>0</v>
      </c>
      <c r="R625" t="e">
        <f t="shared" si="34"/>
        <v>#DIV/0!</v>
      </c>
    </row>
    <row r="626" spans="1:19" hidden="1" x14ac:dyDescent="0.2">
      <c r="A626">
        <v>448</v>
      </c>
      <c r="B626">
        <v>11540</v>
      </c>
      <c r="C626" t="s">
        <v>266</v>
      </c>
      <c r="D626">
        <v>2016</v>
      </c>
      <c r="E626">
        <v>234079</v>
      </c>
      <c r="F626" s="1">
        <v>42248</v>
      </c>
      <c r="G626">
        <v>2015</v>
      </c>
      <c r="H626">
        <v>2016</v>
      </c>
      <c r="I626">
        <v>1</v>
      </c>
      <c r="J626">
        <v>22</v>
      </c>
      <c r="K626">
        <v>2.2999999999999998</v>
      </c>
      <c r="L626">
        <v>40213220</v>
      </c>
      <c r="O626">
        <v>2.7465248029999998</v>
      </c>
      <c r="P626">
        <f>SUMIFS($E$2:$E$642,$J$2:$J$642,J626,$D$2:$D$642,D626)</f>
        <v>41875273</v>
      </c>
      <c r="Q626">
        <f>SUMIF($D$2:$D$642,D626,$E$2:$E$642)</f>
        <v>241970662</v>
      </c>
      <c r="R626">
        <f t="shared" si="34"/>
        <v>5.5899098257819121E-3</v>
      </c>
      <c r="S626">
        <f>O626*R627/R626</f>
        <v>2.1762604896263866</v>
      </c>
    </row>
    <row r="627" spans="1:19" hidden="1" x14ac:dyDescent="0.2">
      <c r="A627">
        <v>453</v>
      </c>
      <c r="B627">
        <v>11540</v>
      </c>
      <c r="C627" t="s">
        <v>266</v>
      </c>
      <c r="D627">
        <v>2017</v>
      </c>
      <c r="E627">
        <v>236126</v>
      </c>
      <c r="F627" s="1">
        <v>42248</v>
      </c>
      <c r="G627">
        <v>2015</v>
      </c>
      <c r="H627">
        <v>2016</v>
      </c>
      <c r="I627">
        <v>1</v>
      </c>
      <c r="J627">
        <v>22</v>
      </c>
      <c r="K627">
        <v>2.2999999999999998</v>
      </c>
      <c r="L627">
        <v>50630502</v>
      </c>
      <c r="O627">
        <v>2.2999999999999998</v>
      </c>
      <c r="P627">
        <f>SUMIFS($E$2:$E$642,$J$2:$J$642,J627,$D$2:$D$642,D627)</f>
        <v>53310365</v>
      </c>
      <c r="Q627">
        <f>SUMIF($D$2:$D$642,D627,$E$2:$E$642)</f>
        <v>256050932</v>
      </c>
      <c r="R627">
        <f t="shared" si="34"/>
        <v>4.4292699928053392E-3</v>
      </c>
      <c r="S627">
        <f>O627*R627/R627</f>
        <v>2.2999999999999998</v>
      </c>
    </row>
    <row r="628" spans="1:19" hidden="1" x14ac:dyDescent="0.2">
      <c r="A628">
        <v>514</v>
      </c>
      <c r="B628">
        <v>12540</v>
      </c>
      <c r="C628" t="s">
        <v>267</v>
      </c>
      <c r="D628">
        <v>2015</v>
      </c>
      <c r="E628">
        <v>882176</v>
      </c>
      <c r="F628" s="1">
        <v>41791</v>
      </c>
      <c r="G628">
        <v>2014</v>
      </c>
      <c r="H628">
        <v>2015</v>
      </c>
      <c r="I628">
        <v>1</v>
      </c>
      <c r="J628">
        <v>22</v>
      </c>
      <c r="K628">
        <v>2.2999999999999998</v>
      </c>
      <c r="L628">
        <v>22529422</v>
      </c>
      <c r="O628">
        <v>4.3467577369999999</v>
      </c>
      <c r="P628">
        <f>SUMIFS($E$2:$E$642,$J$2:$J$642,J628,$D$2:$D$642,D628)</f>
        <v>23411598</v>
      </c>
      <c r="Q628">
        <f>SUMIF($D$2:$D$642,D628,$E$2:$E$642)</f>
        <v>213957148</v>
      </c>
      <c r="R628">
        <f t="shared" si="34"/>
        <v>3.7681152734640323E-2</v>
      </c>
      <c r="S628">
        <f>O628*R630/R628</f>
        <v>1.9325864407838795</v>
      </c>
    </row>
    <row r="629" spans="1:19" hidden="1" x14ac:dyDescent="0.2">
      <c r="A629">
        <v>449</v>
      </c>
      <c r="B629">
        <v>12540</v>
      </c>
      <c r="C629" t="s">
        <v>267</v>
      </c>
      <c r="D629">
        <v>2016</v>
      </c>
      <c r="E629">
        <v>884788</v>
      </c>
      <c r="F629" s="1">
        <v>41791</v>
      </c>
      <c r="G629">
        <v>2014</v>
      </c>
      <c r="H629">
        <v>2015</v>
      </c>
      <c r="I629">
        <v>1</v>
      </c>
      <c r="J629">
        <v>22</v>
      </c>
      <c r="K629">
        <v>2.2999999999999998</v>
      </c>
      <c r="L629">
        <v>40213220</v>
      </c>
      <c r="O629">
        <v>2.7465248029999998</v>
      </c>
      <c r="P629">
        <f>SUMIFS($E$2:$E$642,$J$2:$J$642,J629,$D$2:$D$642,D629)</f>
        <v>41875273</v>
      </c>
      <c r="Q629">
        <f>SUMIF($D$2:$D$642,D629,$E$2:$E$642)</f>
        <v>241970662</v>
      </c>
      <c r="R629">
        <f t="shared" si="34"/>
        <v>2.1129127922342141E-2</v>
      </c>
      <c r="S629">
        <f>O629*R630/R629</f>
        <v>2.1777078939754726</v>
      </c>
    </row>
    <row r="630" spans="1:19" hidden="1" x14ac:dyDescent="0.2">
      <c r="A630">
        <v>454</v>
      </c>
      <c r="B630">
        <v>12540</v>
      </c>
      <c r="C630" t="s">
        <v>267</v>
      </c>
      <c r="D630">
        <v>2017</v>
      </c>
      <c r="E630">
        <v>893119</v>
      </c>
      <c r="F630" s="1">
        <v>41791</v>
      </c>
      <c r="G630">
        <v>2014</v>
      </c>
      <c r="H630">
        <v>2015</v>
      </c>
      <c r="I630">
        <v>1</v>
      </c>
      <c r="J630">
        <v>22</v>
      </c>
      <c r="K630">
        <v>2.2999999999999998</v>
      </c>
      <c r="L630">
        <v>50630502</v>
      </c>
      <c r="O630">
        <v>2.2999999999999998</v>
      </c>
      <c r="P630">
        <f>SUMIFS($E$2:$E$642,$J$2:$J$642,J630,$D$2:$D$642,D630)</f>
        <v>53310365</v>
      </c>
      <c r="Q630">
        <f>SUMIF($D$2:$D$642,D630,$E$2:$E$642)</f>
        <v>256050932</v>
      </c>
      <c r="R630">
        <f t="shared" si="34"/>
        <v>1.6753196118615959E-2</v>
      </c>
      <c r="S630">
        <f t="shared" ref="S630:S633" si="45">O630*R630/R630</f>
        <v>2.2999999999999998</v>
      </c>
    </row>
    <row r="631" spans="1:19" hidden="1" x14ac:dyDescent="0.2">
      <c r="A631">
        <v>455</v>
      </c>
      <c r="B631">
        <v>15260</v>
      </c>
      <c r="C631" t="s">
        <v>268</v>
      </c>
      <c r="D631">
        <v>2017</v>
      </c>
      <c r="E631">
        <v>114473</v>
      </c>
      <c r="F631" s="1">
        <v>42430</v>
      </c>
      <c r="G631">
        <v>2016</v>
      </c>
      <c r="H631">
        <v>2017</v>
      </c>
      <c r="I631">
        <v>1</v>
      </c>
      <c r="J631">
        <v>22</v>
      </c>
      <c r="K631">
        <v>2.2999999999999998</v>
      </c>
      <c r="L631">
        <v>50630502</v>
      </c>
      <c r="O631">
        <v>2.2999999999999998</v>
      </c>
      <c r="P631">
        <f>SUMIFS($E$2:$E$642,$J$2:$J$642,J631,$D$2:$D$642,D631)</f>
        <v>53310365</v>
      </c>
      <c r="Q631">
        <f>SUMIF($D$2:$D$642,D631,$E$2:$E$642)</f>
        <v>256050932</v>
      </c>
      <c r="R631">
        <f t="shared" si="34"/>
        <v>2.147293495364363E-3</v>
      </c>
      <c r="S631">
        <f t="shared" si="45"/>
        <v>2.2999999999999998</v>
      </c>
    </row>
    <row r="632" spans="1:19" hidden="1" x14ac:dyDescent="0.2">
      <c r="A632">
        <v>456</v>
      </c>
      <c r="B632">
        <v>15680</v>
      </c>
      <c r="C632" t="s">
        <v>269</v>
      </c>
      <c r="D632">
        <v>2017</v>
      </c>
      <c r="E632">
        <v>112667</v>
      </c>
      <c r="F632" s="1">
        <v>42522</v>
      </c>
      <c r="G632">
        <v>2016</v>
      </c>
      <c r="H632">
        <v>2017</v>
      </c>
      <c r="I632">
        <v>1</v>
      </c>
      <c r="J632">
        <v>22</v>
      </c>
      <c r="K632">
        <v>2.2999999999999998</v>
      </c>
      <c r="L632">
        <v>50630502</v>
      </c>
      <c r="O632">
        <v>2.2999999999999998</v>
      </c>
      <c r="P632">
        <f>SUMIFS($E$2:$E$642,$J$2:$J$642,J632,$D$2:$D$642,D632)</f>
        <v>53310365</v>
      </c>
      <c r="Q632">
        <f>SUMIF($D$2:$D$642,D632,$E$2:$E$642)</f>
        <v>256050932</v>
      </c>
      <c r="R632">
        <f t="shared" si="34"/>
        <v>2.1134164059840896E-3</v>
      </c>
      <c r="S632">
        <f t="shared" si="45"/>
        <v>2.2999999999999998</v>
      </c>
    </row>
    <row r="633" spans="1:19" hidden="1" x14ac:dyDescent="0.2">
      <c r="A633">
        <v>457</v>
      </c>
      <c r="B633">
        <v>19300</v>
      </c>
      <c r="C633" t="s">
        <v>270</v>
      </c>
      <c r="D633">
        <v>2017</v>
      </c>
      <c r="E633">
        <v>212628</v>
      </c>
      <c r="F633" s="1">
        <v>42644</v>
      </c>
      <c r="G633">
        <v>2016</v>
      </c>
      <c r="H633">
        <v>2017</v>
      </c>
      <c r="I633">
        <v>1</v>
      </c>
      <c r="J633">
        <v>22</v>
      </c>
      <c r="K633">
        <v>2.2999999999999998</v>
      </c>
      <c r="L633">
        <v>50630502</v>
      </c>
      <c r="O633">
        <v>2.2999999999999998</v>
      </c>
      <c r="P633">
        <f>SUMIFS($E$2:$E$642,$J$2:$J$642,J633,$D$2:$D$642,D633)</f>
        <v>53310365</v>
      </c>
      <c r="Q633">
        <f>SUMIF($D$2:$D$642,D633,$E$2:$E$642)</f>
        <v>256050932</v>
      </c>
      <c r="R633">
        <f t="shared" si="34"/>
        <v>3.9884926692961113E-3</v>
      </c>
      <c r="S633">
        <f t="shared" si="45"/>
        <v>2.2999999999999998</v>
      </c>
    </row>
    <row r="634" spans="1:19" hidden="1" x14ac:dyDescent="0.2">
      <c r="A634">
        <v>450</v>
      </c>
      <c r="B634">
        <v>20700</v>
      </c>
      <c r="C634" t="s">
        <v>271</v>
      </c>
      <c r="D634">
        <v>2016</v>
      </c>
      <c r="E634">
        <v>166098</v>
      </c>
      <c r="F634" s="1">
        <v>42248</v>
      </c>
      <c r="G634">
        <v>2015</v>
      </c>
      <c r="H634">
        <v>2016</v>
      </c>
      <c r="I634">
        <v>1</v>
      </c>
      <c r="J634">
        <v>22</v>
      </c>
      <c r="K634">
        <v>2.2999999999999998</v>
      </c>
      <c r="L634">
        <v>40213220</v>
      </c>
      <c r="O634">
        <v>2.7465248029999998</v>
      </c>
      <c r="P634">
        <f>SUMIFS($E$2:$E$642,$J$2:$J$642,J634,$D$2:$D$642,D634)</f>
        <v>41875273</v>
      </c>
      <c r="Q634">
        <f>SUMIF($D$2:$D$642,D634,$E$2:$E$642)</f>
        <v>241970662</v>
      </c>
      <c r="R634">
        <f t="shared" si="34"/>
        <v>3.9664935438152244E-3</v>
      </c>
      <c r="S634">
        <f>O634*R635/R634</f>
        <v>2.1826962234391893</v>
      </c>
    </row>
    <row r="635" spans="1:19" hidden="1" x14ac:dyDescent="0.2">
      <c r="A635">
        <v>458</v>
      </c>
      <c r="B635">
        <v>20700</v>
      </c>
      <c r="C635" t="s">
        <v>271</v>
      </c>
      <c r="D635">
        <v>2017</v>
      </c>
      <c r="E635">
        <v>168046</v>
      </c>
      <c r="F635" s="1">
        <v>42248</v>
      </c>
      <c r="G635">
        <v>2015</v>
      </c>
      <c r="H635">
        <v>2016</v>
      </c>
      <c r="I635">
        <v>1</v>
      </c>
      <c r="J635">
        <v>22</v>
      </c>
      <c r="K635">
        <v>2.2999999999999998</v>
      </c>
      <c r="L635">
        <v>50630502</v>
      </c>
      <c r="O635">
        <v>2.2999999999999998</v>
      </c>
      <c r="P635">
        <f>SUMIFS($E$2:$E$642,$J$2:$J$642,J635,$D$2:$D$642,D635)</f>
        <v>53310365</v>
      </c>
      <c r="Q635">
        <f>SUMIF($D$2:$D$642,D635,$E$2:$E$642)</f>
        <v>256050932</v>
      </c>
      <c r="R635">
        <f t="shared" si="34"/>
        <v>3.1522200232543896E-3</v>
      </c>
      <c r="S635">
        <f>O635*R635/R635</f>
        <v>2.2999999999999998</v>
      </c>
    </row>
    <row r="636" spans="1:19" hidden="1" x14ac:dyDescent="0.2">
      <c r="A636">
        <v>451</v>
      </c>
      <c r="B636">
        <v>25940</v>
      </c>
      <c r="C636" t="s">
        <v>272</v>
      </c>
      <c r="D636">
        <v>2016</v>
      </c>
      <c r="E636">
        <v>211614</v>
      </c>
      <c r="F636" s="1">
        <v>42095</v>
      </c>
      <c r="G636">
        <v>2015</v>
      </c>
      <c r="H636">
        <v>2016</v>
      </c>
      <c r="I636">
        <v>1</v>
      </c>
      <c r="J636">
        <v>22</v>
      </c>
      <c r="K636">
        <v>2.2999999999999998</v>
      </c>
      <c r="L636">
        <v>40213220</v>
      </c>
      <c r="O636">
        <v>2.7465248029999998</v>
      </c>
      <c r="P636">
        <f>SUMIFS($E$2:$E$642,$J$2:$J$642,J636,$D$2:$D$642,D636)</f>
        <v>41875273</v>
      </c>
      <c r="Q636">
        <f>SUMIF($D$2:$D$642,D636,$E$2:$E$642)</f>
        <v>241970662</v>
      </c>
      <c r="R636">
        <f t="shared" si="34"/>
        <v>5.0534357113325564E-3</v>
      </c>
      <c r="S636">
        <f>O636*R637/R636</f>
        <v>2.1949932466402848</v>
      </c>
    </row>
    <row r="637" spans="1:19" hidden="1" x14ac:dyDescent="0.2">
      <c r="A637">
        <v>459</v>
      </c>
      <c r="B637">
        <v>25940</v>
      </c>
      <c r="C637" t="s">
        <v>272</v>
      </c>
      <c r="D637">
        <v>2017</v>
      </c>
      <c r="E637">
        <v>215302</v>
      </c>
      <c r="F637" s="1">
        <v>42095</v>
      </c>
      <c r="G637">
        <v>2015</v>
      </c>
      <c r="H637">
        <v>2016</v>
      </c>
      <c r="I637">
        <v>1</v>
      </c>
      <c r="J637">
        <v>22</v>
      </c>
      <c r="K637">
        <v>2.2999999999999998</v>
      </c>
      <c r="L637">
        <v>50630502</v>
      </c>
      <c r="O637">
        <v>2.2999999999999998</v>
      </c>
      <c r="P637">
        <f>SUMIFS($E$2:$E$642,$J$2:$J$642,J637,$D$2:$D$642,D637)</f>
        <v>53310365</v>
      </c>
      <c r="Q637">
        <f>SUMIF($D$2:$D$642,D637,$E$2:$E$642)</f>
        <v>256050932</v>
      </c>
      <c r="R637">
        <f t="shared" si="34"/>
        <v>4.0386517706265937E-3</v>
      </c>
      <c r="S637">
        <f>O637*R637/R637</f>
        <v>2.2999999999999998</v>
      </c>
    </row>
    <row r="638" spans="1:19" hidden="1" x14ac:dyDescent="0.2">
      <c r="A638">
        <v>452</v>
      </c>
      <c r="B638">
        <v>27980</v>
      </c>
      <c r="C638" t="s">
        <v>273</v>
      </c>
      <c r="D638">
        <v>2016</v>
      </c>
      <c r="E638">
        <v>165474</v>
      </c>
      <c r="F638" s="1">
        <v>42005</v>
      </c>
      <c r="G638">
        <v>2015</v>
      </c>
      <c r="H638">
        <v>2016</v>
      </c>
      <c r="I638">
        <v>1</v>
      </c>
      <c r="J638">
        <v>22</v>
      </c>
      <c r="K638">
        <v>2.2999999999999998</v>
      </c>
      <c r="L638">
        <v>40213220</v>
      </c>
      <c r="O638">
        <v>2.7465248029999998</v>
      </c>
      <c r="P638">
        <f>SUMIFS($E$2:$E$642,$J$2:$J$642,J638,$D$2:$D$642,D638)</f>
        <v>41875273</v>
      </c>
      <c r="Q638">
        <f>SUMIF($D$2:$D$642,D638,$E$2:$E$642)</f>
        <v>241970662</v>
      </c>
      <c r="R638">
        <f t="shared" si="34"/>
        <v>3.9515921484261128E-3</v>
      </c>
      <c r="S638">
        <f>O638*R639/R638</f>
        <v>2.1687891865315212</v>
      </c>
    </row>
    <row r="639" spans="1:19" hidden="1" x14ac:dyDescent="0.2">
      <c r="A639">
        <v>460</v>
      </c>
      <c r="B639">
        <v>27980</v>
      </c>
      <c r="C639" t="s">
        <v>273</v>
      </c>
      <c r="D639">
        <v>2017</v>
      </c>
      <c r="E639">
        <v>166348</v>
      </c>
      <c r="F639" s="1">
        <v>42005</v>
      </c>
      <c r="G639">
        <v>2015</v>
      </c>
      <c r="H639">
        <v>2016</v>
      </c>
      <c r="I639">
        <v>1</v>
      </c>
      <c r="J639">
        <v>22</v>
      </c>
      <c r="K639">
        <v>2.2999999999999998</v>
      </c>
      <c r="L639">
        <v>50630502</v>
      </c>
      <c r="O639">
        <v>2.2999999999999998</v>
      </c>
      <c r="P639">
        <f>SUMIFS($E$2:$E$642,$J$2:$J$642,J639,$D$2:$D$642,D639)</f>
        <v>53310365</v>
      </c>
      <c r="Q639">
        <f>SUMIF($D$2:$D$642,D639,$E$2:$E$642)</f>
        <v>256050932</v>
      </c>
      <c r="R639">
        <f t="shared" si="34"/>
        <v>3.1203688063287504E-3</v>
      </c>
      <c r="S639">
        <f t="shared" ref="S639:S642" si="46">O639*R639/R639</f>
        <v>2.2999999999999998</v>
      </c>
    </row>
    <row r="640" spans="1:19" hidden="1" x14ac:dyDescent="0.2">
      <c r="A640">
        <v>461</v>
      </c>
      <c r="B640">
        <v>29420</v>
      </c>
      <c r="C640" t="s">
        <v>274</v>
      </c>
      <c r="D640">
        <v>2017</v>
      </c>
      <c r="E640">
        <v>207200</v>
      </c>
      <c r="F640" s="1">
        <v>42430</v>
      </c>
      <c r="G640">
        <v>2016</v>
      </c>
      <c r="H640">
        <v>2017</v>
      </c>
      <c r="I640">
        <v>1</v>
      </c>
      <c r="J640">
        <v>22</v>
      </c>
      <c r="K640">
        <v>2.2999999999999998</v>
      </c>
      <c r="L640">
        <v>50630502</v>
      </c>
      <c r="O640">
        <v>2.2999999999999998</v>
      </c>
      <c r="P640">
        <f>SUMIFS($E$2:$E$642,$J$2:$J$642,J640,$D$2:$D$642,D640)</f>
        <v>53310365</v>
      </c>
      <c r="Q640">
        <f>SUMIF($D$2:$D$642,D640,$E$2:$E$642)</f>
        <v>256050932</v>
      </c>
      <c r="R640">
        <f t="shared" si="34"/>
        <v>3.8866738203724546E-3</v>
      </c>
      <c r="S640">
        <f t="shared" si="46"/>
        <v>2.2999999999999998</v>
      </c>
    </row>
    <row r="641" spans="1:19" hidden="1" x14ac:dyDescent="0.2">
      <c r="A641">
        <v>462</v>
      </c>
      <c r="B641">
        <v>35100</v>
      </c>
      <c r="C641" t="s">
        <v>275</v>
      </c>
      <c r="D641">
        <v>2017</v>
      </c>
      <c r="E641">
        <v>125786</v>
      </c>
      <c r="F641" s="1">
        <v>42430</v>
      </c>
      <c r="G641">
        <v>2016</v>
      </c>
      <c r="H641">
        <v>2017</v>
      </c>
      <c r="I641">
        <v>1</v>
      </c>
      <c r="J641">
        <v>22</v>
      </c>
      <c r="K641">
        <v>2.2999999999999998</v>
      </c>
      <c r="L641">
        <v>50630502</v>
      </c>
      <c r="O641">
        <v>2.2999999999999998</v>
      </c>
      <c r="P641">
        <f>SUMIFS($E$2:$E$642,$J$2:$J$642,J641,$D$2:$D$642,D641)</f>
        <v>53310365</v>
      </c>
      <c r="Q641">
        <f>SUMIF($D$2:$D$642,D641,$E$2:$E$642)</f>
        <v>256050932</v>
      </c>
      <c r="R641">
        <f t="shared" si="34"/>
        <v>2.3595036349873051E-3</v>
      </c>
      <c r="S641">
        <f t="shared" si="46"/>
        <v>2.2999999999999998</v>
      </c>
    </row>
    <row r="642" spans="1:19" hidden="1" x14ac:dyDescent="0.2">
      <c r="A642">
        <v>463</v>
      </c>
      <c r="B642">
        <v>39140</v>
      </c>
      <c r="C642" t="s">
        <v>276</v>
      </c>
      <c r="D642">
        <v>2017</v>
      </c>
      <c r="E642">
        <v>228168</v>
      </c>
      <c r="F642" s="1">
        <v>42461</v>
      </c>
      <c r="G642">
        <v>2016</v>
      </c>
      <c r="H642">
        <v>2017</v>
      </c>
      <c r="I642">
        <v>1</v>
      </c>
      <c r="J642">
        <v>22</v>
      </c>
      <c r="K642">
        <v>2.2999999999999998</v>
      </c>
      <c r="L642">
        <v>50630502</v>
      </c>
      <c r="O642">
        <v>2.2999999999999998</v>
      </c>
      <c r="P642">
        <f>SUMIFS($E$2:$E$642,$J$2:$J$642,J642,$D$2:$D$642,D642)</f>
        <v>53310365</v>
      </c>
      <c r="Q642">
        <f>SUMIF($D$2:$D$642,D642,$E$2:$E$642)</f>
        <v>256050932</v>
      </c>
      <c r="R642">
        <f t="shared" si="34"/>
        <v>4.2799932058240455E-3</v>
      </c>
      <c r="S642">
        <f t="shared" si="46"/>
        <v>2.2999999999999998</v>
      </c>
    </row>
  </sheetData>
  <autoFilter ref="A1:S642" xr:uid="{F41F19D0-71BC-E743-B521-1A816A303C02}">
    <filterColumn colId="3">
      <filters>
        <filter val="2014"/>
      </filters>
    </filterColumn>
    <filterColumn colId="9">
      <filters>
        <filter val="2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new_df_2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2020-05-08T06:00:27Z</dcterms:created>
  <dcterms:modified xsi:type="dcterms:W3CDTF">2020-05-12T06:53:59Z</dcterms:modified>
</cp:coreProperties>
</file>