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AC" sheetId="4" r:id="rId1"/>
    <sheet name="FAC-Percents" sheetId="5" r:id="rId2"/>
    <sheet name="FAC-Summary" sheetId="8" r:id="rId3"/>
    <sheet name="FAC-scaled" sheetId="6" r:id="rId4"/>
    <sheet name="FAC-scaled-Percents" sheetId="7" r:id="rId5"/>
    <sheet name="FAC-scaled-Summary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8" l="1"/>
  <c r="H36" i="8"/>
  <c r="H35" i="8"/>
  <c r="H34" i="8"/>
  <c r="H33" i="8"/>
  <c r="H32" i="8"/>
  <c r="H31" i="8"/>
  <c r="H30" i="8"/>
  <c r="H16" i="8"/>
  <c r="H14" i="8"/>
  <c r="H15" i="8"/>
  <c r="H13" i="8"/>
  <c r="H12" i="8"/>
  <c r="H11" i="8"/>
  <c r="H10" i="8"/>
  <c r="H9" i="8"/>
  <c r="E40" i="8"/>
  <c r="E39" i="8"/>
  <c r="E37" i="8"/>
  <c r="E36" i="8"/>
  <c r="E35" i="8"/>
  <c r="E34" i="8"/>
  <c r="E33" i="8"/>
  <c r="E32" i="8"/>
  <c r="E31" i="8"/>
  <c r="E30" i="8"/>
  <c r="E19" i="8"/>
  <c r="E18" i="8"/>
  <c r="F18" i="8"/>
  <c r="F9" i="8"/>
  <c r="F10" i="8"/>
  <c r="F11" i="8"/>
  <c r="F12" i="8"/>
  <c r="F13" i="8"/>
  <c r="F14" i="8"/>
  <c r="F15" i="8"/>
  <c r="F16" i="8"/>
  <c r="E16" i="8"/>
  <c r="E15" i="8"/>
  <c r="E14" i="8"/>
  <c r="E13" i="8"/>
  <c r="E12" i="8"/>
  <c r="E11" i="8"/>
  <c r="E10" i="8"/>
  <c r="E9" i="8"/>
  <c r="Q40" i="9" l="1"/>
  <c r="P40" i="9"/>
  <c r="Q39" i="9"/>
  <c r="P39" i="9"/>
  <c r="S37" i="9"/>
  <c r="Q37" i="9"/>
  <c r="P37" i="9"/>
  <c r="F37" i="9" s="1"/>
  <c r="S36" i="9"/>
  <c r="T36" i="9" s="1"/>
  <c r="Q36" i="9"/>
  <c r="P36" i="9"/>
  <c r="S35" i="9"/>
  <c r="Q35" i="9"/>
  <c r="P35" i="9"/>
  <c r="S34" i="9"/>
  <c r="T34" i="9" s="1"/>
  <c r="Q34" i="9"/>
  <c r="R34" i="9" s="1"/>
  <c r="P34" i="9"/>
  <c r="F34" i="9" s="1"/>
  <c r="G34" i="9" s="1"/>
  <c r="S33" i="9"/>
  <c r="Q33" i="9"/>
  <c r="P33" i="9"/>
  <c r="R33" i="9" s="1"/>
  <c r="S32" i="9"/>
  <c r="Q32" i="9"/>
  <c r="P32" i="9"/>
  <c r="R32" i="9" s="1"/>
  <c r="S31" i="9"/>
  <c r="S38" i="9" s="1"/>
  <c r="T38" i="9" s="1"/>
  <c r="Q31" i="9"/>
  <c r="R31" i="9" s="1"/>
  <c r="P31" i="9"/>
  <c r="S30" i="9"/>
  <c r="Q30" i="9"/>
  <c r="R30" i="9" s="1"/>
  <c r="P30" i="9"/>
  <c r="Q19" i="9"/>
  <c r="P19" i="9"/>
  <c r="F19" i="9" s="1"/>
  <c r="G19" i="9" s="1"/>
  <c r="E19" i="9"/>
  <c r="Q18" i="9"/>
  <c r="R18" i="9" s="1"/>
  <c r="P18" i="9"/>
  <c r="E18" i="9"/>
  <c r="S16" i="9"/>
  <c r="Q16" i="9"/>
  <c r="P16" i="9"/>
  <c r="S15" i="9"/>
  <c r="T15" i="9" s="1"/>
  <c r="Q15" i="9"/>
  <c r="R15" i="9" s="1"/>
  <c r="P15" i="9"/>
  <c r="F15" i="9" s="1"/>
  <c r="G15" i="9" s="1"/>
  <c r="S14" i="9"/>
  <c r="Q14" i="9"/>
  <c r="P14" i="9"/>
  <c r="S13" i="9"/>
  <c r="Q13" i="9"/>
  <c r="P13" i="9"/>
  <c r="R13" i="9" s="1"/>
  <c r="S12" i="9"/>
  <c r="T12" i="9" s="1"/>
  <c r="Q12" i="9"/>
  <c r="R12" i="9" s="1"/>
  <c r="P12" i="9"/>
  <c r="S11" i="9"/>
  <c r="Q11" i="9"/>
  <c r="P11" i="9"/>
  <c r="S10" i="9"/>
  <c r="Q10" i="9"/>
  <c r="P10" i="9"/>
  <c r="F10" i="9" s="1"/>
  <c r="G10" i="9" s="1"/>
  <c r="S9" i="9"/>
  <c r="S17" i="9" s="1"/>
  <c r="T17" i="9" s="1"/>
  <c r="Q9" i="9"/>
  <c r="P9" i="9"/>
  <c r="F9" i="9"/>
  <c r="G9" i="9" s="1"/>
  <c r="R40" i="9"/>
  <c r="F40" i="9"/>
  <c r="G40" i="9" s="1"/>
  <c r="R39" i="9"/>
  <c r="F39" i="9"/>
  <c r="G39" i="9" s="1"/>
  <c r="I38" i="9"/>
  <c r="H38" i="9"/>
  <c r="F38" i="9"/>
  <c r="T37" i="9"/>
  <c r="R36" i="9"/>
  <c r="F36" i="9"/>
  <c r="G36" i="9" s="1"/>
  <c r="T35" i="9"/>
  <c r="R35" i="9"/>
  <c r="I35" i="9"/>
  <c r="F35" i="9"/>
  <c r="G35" i="9" s="1"/>
  <c r="I34" i="9"/>
  <c r="T33" i="9"/>
  <c r="I33" i="9"/>
  <c r="F33" i="9"/>
  <c r="G33" i="9" s="1"/>
  <c r="T32" i="9"/>
  <c r="I32" i="9"/>
  <c r="F32" i="9"/>
  <c r="G32" i="9" s="1"/>
  <c r="T31" i="9"/>
  <c r="I31" i="9"/>
  <c r="F31" i="9"/>
  <c r="G31" i="9" s="1"/>
  <c r="I30" i="9"/>
  <c r="F30" i="9"/>
  <c r="G30" i="9" s="1"/>
  <c r="R19" i="9"/>
  <c r="F18" i="9"/>
  <c r="G18" i="9" s="1"/>
  <c r="I36" i="9"/>
  <c r="H17" i="9"/>
  <c r="I17" i="9" s="1"/>
  <c r="F17" i="9"/>
  <c r="T16" i="9"/>
  <c r="I16" i="9"/>
  <c r="F16" i="9"/>
  <c r="I15" i="9"/>
  <c r="T14" i="9"/>
  <c r="R14" i="9"/>
  <c r="I14" i="9"/>
  <c r="F14" i="9"/>
  <c r="G14" i="9" s="1"/>
  <c r="T13" i="9"/>
  <c r="I13" i="9"/>
  <c r="F13" i="9"/>
  <c r="G13" i="9" s="1"/>
  <c r="I12" i="9"/>
  <c r="G12" i="9"/>
  <c r="F12" i="9"/>
  <c r="T11" i="9"/>
  <c r="R11" i="9"/>
  <c r="I11" i="9"/>
  <c r="F11" i="9"/>
  <c r="G11" i="9" s="1"/>
  <c r="T10" i="9"/>
  <c r="I10" i="9"/>
  <c r="T9" i="9"/>
  <c r="I9" i="9"/>
  <c r="I33" i="8"/>
  <c r="F40" i="8"/>
  <c r="F38" i="8"/>
  <c r="F36" i="8"/>
  <c r="G36" i="8" s="1"/>
  <c r="F35" i="8"/>
  <c r="G35" i="8" s="1"/>
  <c r="F34" i="8"/>
  <c r="G34" i="8" s="1"/>
  <c r="G10" i="8"/>
  <c r="G12" i="8"/>
  <c r="F17" i="8"/>
  <c r="G18" i="8"/>
  <c r="F19" i="8"/>
  <c r="G9" i="8"/>
  <c r="G13" i="8"/>
  <c r="I10" i="8"/>
  <c r="I35" i="8"/>
  <c r="G40" i="8"/>
  <c r="I37" i="8"/>
  <c r="I36" i="8"/>
  <c r="I16" i="8"/>
  <c r="I13" i="8"/>
  <c r="I12" i="8"/>
  <c r="S37" i="8"/>
  <c r="S36" i="8"/>
  <c r="Q37" i="8"/>
  <c r="P37" i="8"/>
  <c r="F37" i="8" s="1"/>
  <c r="Q36" i="8"/>
  <c r="P36" i="8"/>
  <c r="S30" i="8"/>
  <c r="T30" i="8" s="1"/>
  <c r="Q40" i="8"/>
  <c r="P40" i="8"/>
  <c r="Q39" i="8"/>
  <c r="P39" i="8"/>
  <c r="F39" i="8" s="1"/>
  <c r="G39" i="8" s="1"/>
  <c r="S35" i="8"/>
  <c r="Q35" i="8"/>
  <c r="P35" i="8"/>
  <c r="S34" i="8"/>
  <c r="T34" i="8" s="1"/>
  <c r="Q34" i="8"/>
  <c r="P34" i="8"/>
  <c r="S33" i="8"/>
  <c r="T33" i="8" s="1"/>
  <c r="Q33" i="8"/>
  <c r="P33" i="8"/>
  <c r="R33" i="8" s="1"/>
  <c r="S32" i="8"/>
  <c r="Q32" i="8"/>
  <c r="P32" i="8"/>
  <c r="F32" i="8" s="1"/>
  <c r="G32" i="8" s="1"/>
  <c r="S31" i="8"/>
  <c r="Q31" i="8"/>
  <c r="P31" i="8"/>
  <c r="F31" i="8" s="1"/>
  <c r="G31" i="8" s="1"/>
  <c r="Q30" i="8"/>
  <c r="P30" i="8"/>
  <c r="F30" i="8" s="1"/>
  <c r="G30" i="8" s="1"/>
  <c r="Q19" i="8"/>
  <c r="R19" i="8" s="1"/>
  <c r="P19" i="8"/>
  <c r="Q18" i="8"/>
  <c r="P18" i="8"/>
  <c r="S16" i="8"/>
  <c r="S15" i="8"/>
  <c r="S14" i="8"/>
  <c r="S13" i="8"/>
  <c r="T13" i="8" s="1"/>
  <c r="S12" i="8"/>
  <c r="S11" i="8"/>
  <c r="S10" i="8"/>
  <c r="T10" i="8" s="1"/>
  <c r="S9" i="8"/>
  <c r="Q16" i="8"/>
  <c r="P16" i="8"/>
  <c r="Q15" i="8"/>
  <c r="P15" i="8"/>
  <c r="G15" i="8" s="1"/>
  <c r="Q14" i="8"/>
  <c r="P14" i="8"/>
  <c r="G14" i="8" s="1"/>
  <c r="Q13" i="8"/>
  <c r="R13" i="8" s="1"/>
  <c r="P13" i="8"/>
  <c r="Q12" i="8"/>
  <c r="P12" i="8"/>
  <c r="Q11" i="8"/>
  <c r="P11" i="8"/>
  <c r="G11" i="8" s="1"/>
  <c r="Q10" i="8"/>
  <c r="R10" i="8" s="1"/>
  <c r="P10" i="8"/>
  <c r="Q9" i="8"/>
  <c r="P9" i="8"/>
  <c r="R35" i="8" l="1"/>
  <c r="F33" i="8"/>
  <c r="G33" i="8" s="1"/>
  <c r="R31" i="8"/>
  <c r="T37" i="8"/>
  <c r="I32" i="8"/>
  <c r="I9" i="8"/>
  <c r="R34" i="8"/>
  <c r="R10" i="9"/>
  <c r="R9" i="9"/>
  <c r="T30" i="9"/>
  <c r="I37" i="9"/>
  <c r="G19" i="8"/>
  <c r="I14" i="8"/>
  <c r="I30" i="8"/>
  <c r="I34" i="8"/>
  <c r="I11" i="8"/>
  <c r="I15" i="8"/>
  <c r="I31" i="8"/>
  <c r="H38" i="8"/>
  <c r="I38" i="8" s="1"/>
  <c r="H17" i="8"/>
  <c r="I17" i="8" s="1"/>
  <c r="R30" i="8"/>
  <c r="R32" i="8"/>
  <c r="R40" i="8"/>
  <c r="T32" i="8"/>
  <c r="T9" i="8"/>
  <c r="S17" i="8"/>
  <c r="T17" i="8" s="1"/>
  <c r="T11" i="8"/>
  <c r="R18" i="8"/>
  <c r="R39" i="8"/>
  <c r="T14" i="8"/>
  <c r="T35" i="8"/>
  <c r="T12" i="8"/>
  <c r="T31" i="8"/>
  <c r="T36" i="8"/>
  <c r="R36" i="8"/>
  <c r="S38" i="8"/>
  <c r="T38" i="8" s="1"/>
  <c r="T16" i="8"/>
  <c r="T15" i="8"/>
  <c r="R11" i="8"/>
  <c r="R15" i="8"/>
  <c r="R14" i="8"/>
  <c r="R12" i="8"/>
  <c r="R9" i="8"/>
  <c r="AD37" i="5"/>
  <c r="AD29" i="5"/>
  <c r="AD27" i="5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4" i="7"/>
  <c r="R6" i="7"/>
  <c r="C4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C6" i="7"/>
  <c r="AB6" i="7"/>
  <c r="AA6" i="7"/>
  <c r="Z6" i="7"/>
  <c r="Y6" i="7"/>
  <c r="X6" i="7"/>
  <c r="W6" i="7"/>
  <c r="V6" i="7"/>
  <c r="U6" i="7"/>
  <c r="T6" i="7"/>
  <c r="S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K35" i="5"/>
  <c r="L35" i="5"/>
  <c r="M35" i="5"/>
  <c r="N35" i="5"/>
  <c r="O35" i="5"/>
  <c r="P35" i="5"/>
  <c r="Q35" i="5"/>
  <c r="K36" i="5"/>
  <c r="L36" i="5"/>
  <c r="M36" i="5"/>
  <c r="N36" i="5"/>
  <c r="O36" i="5"/>
  <c r="P36" i="5"/>
  <c r="Q36" i="5"/>
  <c r="K37" i="5"/>
  <c r="L37" i="5"/>
  <c r="M37" i="5"/>
  <c r="N37" i="5"/>
  <c r="O37" i="5"/>
  <c r="P37" i="5"/>
  <c r="Q37" i="5"/>
  <c r="K38" i="5"/>
  <c r="L38" i="5"/>
  <c r="M38" i="5"/>
  <c r="N38" i="5"/>
  <c r="O38" i="5"/>
  <c r="P38" i="5"/>
  <c r="Q38" i="5"/>
  <c r="K39" i="5"/>
  <c r="L39" i="5"/>
  <c r="M39" i="5"/>
  <c r="N39" i="5"/>
  <c r="O39" i="5"/>
  <c r="P39" i="5"/>
  <c r="Q39" i="5"/>
  <c r="K40" i="5"/>
  <c r="L40" i="5"/>
  <c r="M40" i="5"/>
  <c r="N40" i="5"/>
  <c r="O40" i="5"/>
  <c r="P40" i="5"/>
  <c r="Q40" i="5"/>
  <c r="K41" i="5"/>
  <c r="L41" i="5"/>
  <c r="M41" i="5"/>
  <c r="N41" i="5"/>
  <c r="O41" i="5"/>
  <c r="P41" i="5"/>
  <c r="Q41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D25" i="5"/>
  <c r="E25" i="5"/>
  <c r="F25" i="5"/>
  <c r="AD25" i="5" s="1"/>
  <c r="G25" i="5"/>
  <c r="H25" i="5"/>
  <c r="D26" i="5"/>
  <c r="E26" i="5"/>
  <c r="F26" i="5"/>
  <c r="AD26" i="5" s="1"/>
  <c r="G26" i="5"/>
  <c r="H26" i="5"/>
  <c r="D27" i="5"/>
  <c r="E27" i="5"/>
  <c r="F27" i="5"/>
  <c r="G27" i="5"/>
  <c r="H27" i="5"/>
  <c r="D28" i="5"/>
  <c r="E28" i="5"/>
  <c r="F28" i="5"/>
  <c r="AD28" i="5" s="1"/>
  <c r="G28" i="5"/>
  <c r="H28" i="5"/>
  <c r="D29" i="5"/>
  <c r="E29" i="5"/>
  <c r="F29" i="5"/>
  <c r="G29" i="5"/>
  <c r="H29" i="5"/>
  <c r="D30" i="5"/>
  <c r="E30" i="5"/>
  <c r="F30" i="5"/>
  <c r="AD30" i="5" s="1"/>
  <c r="G30" i="5"/>
  <c r="H30" i="5"/>
  <c r="D31" i="5"/>
  <c r="E31" i="5"/>
  <c r="F31" i="5"/>
  <c r="AD31" i="5" s="1"/>
  <c r="G31" i="5"/>
  <c r="H31" i="5"/>
  <c r="D32" i="5"/>
  <c r="E32" i="5"/>
  <c r="F32" i="5"/>
  <c r="AD32" i="5" s="1"/>
  <c r="G32" i="5"/>
  <c r="H32" i="5"/>
  <c r="D33" i="5"/>
  <c r="E33" i="5"/>
  <c r="F33" i="5"/>
  <c r="AD33" i="5" s="1"/>
  <c r="G33" i="5"/>
  <c r="H33" i="5"/>
  <c r="D34" i="5"/>
  <c r="E34" i="5"/>
  <c r="F34" i="5"/>
  <c r="AD34" i="5" s="1"/>
  <c r="G34" i="5"/>
  <c r="H34" i="5"/>
  <c r="D35" i="5"/>
  <c r="E35" i="5"/>
  <c r="F35" i="5"/>
  <c r="AD35" i="5" s="1"/>
  <c r="G35" i="5"/>
  <c r="H35" i="5"/>
  <c r="D36" i="5"/>
  <c r="E36" i="5"/>
  <c r="F36" i="5"/>
  <c r="AD36" i="5" s="1"/>
  <c r="G36" i="5"/>
  <c r="H36" i="5"/>
  <c r="D37" i="5"/>
  <c r="E37" i="5"/>
  <c r="F37" i="5"/>
  <c r="G37" i="5"/>
  <c r="H37" i="5"/>
  <c r="D38" i="5"/>
  <c r="E38" i="5"/>
  <c r="F38" i="5"/>
  <c r="AD38" i="5" s="1"/>
  <c r="G38" i="5"/>
  <c r="H38" i="5"/>
  <c r="D39" i="5"/>
  <c r="E39" i="5"/>
  <c r="F39" i="5"/>
  <c r="AD39" i="5" s="1"/>
  <c r="G39" i="5"/>
  <c r="H39" i="5"/>
  <c r="D40" i="5"/>
  <c r="E40" i="5"/>
  <c r="F40" i="5"/>
  <c r="AD40" i="5" s="1"/>
  <c r="G40" i="5"/>
  <c r="H40" i="5"/>
  <c r="D41" i="5"/>
  <c r="E41" i="5"/>
  <c r="F41" i="5"/>
  <c r="AD41" i="5" s="1"/>
  <c r="G41" i="5"/>
  <c r="H41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5" i="5"/>
  <c r="AC41" i="5"/>
  <c r="AA41" i="5"/>
  <c r="Z41" i="5"/>
  <c r="Y41" i="5"/>
  <c r="X41" i="5"/>
  <c r="W41" i="5"/>
  <c r="V41" i="5"/>
  <c r="U41" i="5"/>
  <c r="T41" i="5"/>
  <c r="S41" i="5"/>
  <c r="R41" i="5"/>
  <c r="AC40" i="5"/>
  <c r="AA40" i="5"/>
  <c r="Z40" i="5"/>
  <c r="Y40" i="5"/>
  <c r="X40" i="5"/>
  <c r="W40" i="5"/>
  <c r="V40" i="5"/>
  <c r="U40" i="5"/>
  <c r="T40" i="5"/>
  <c r="S40" i="5"/>
  <c r="R40" i="5"/>
  <c r="AC39" i="5"/>
  <c r="AA39" i="5"/>
  <c r="Z39" i="5"/>
  <c r="Y39" i="5"/>
  <c r="X39" i="5"/>
  <c r="W39" i="5"/>
  <c r="V39" i="5"/>
  <c r="U39" i="5"/>
  <c r="T39" i="5"/>
  <c r="S39" i="5"/>
  <c r="R39" i="5"/>
  <c r="AC38" i="5"/>
  <c r="AA38" i="5"/>
  <c r="Z38" i="5"/>
  <c r="Y38" i="5"/>
  <c r="X38" i="5"/>
  <c r="W38" i="5"/>
  <c r="V38" i="5"/>
  <c r="U38" i="5"/>
  <c r="T38" i="5"/>
  <c r="S38" i="5"/>
  <c r="R38" i="5"/>
  <c r="AC37" i="5"/>
  <c r="AA37" i="5"/>
  <c r="Z37" i="5"/>
  <c r="Y37" i="5"/>
  <c r="X37" i="5"/>
  <c r="W37" i="5"/>
  <c r="V37" i="5"/>
  <c r="U37" i="5"/>
  <c r="T37" i="5"/>
  <c r="S37" i="5"/>
  <c r="R37" i="5"/>
  <c r="AC36" i="5"/>
  <c r="AA36" i="5"/>
  <c r="Z36" i="5"/>
  <c r="Y36" i="5"/>
  <c r="X36" i="5"/>
  <c r="W36" i="5"/>
  <c r="V36" i="5"/>
  <c r="U36" i="5"/>
  <c r="T36" i="5"/>
  <c r="S36" i="5"/>
  <c r="R36" i="5"/>
  <c r="AC35" i="5"/>
  <c r="AA35" i="5"/>
  <c r="Z35" i="5"/>
  <c r="Y35" i="5"/>
  <c r="X35" i="5"/>
  <c r="W35" i="5"/>
  <c r="V35" i="5"/>
  <c r="U35" i="5"/>
  <c r="T35" i="5"/>
  <c r="S35" i="5"/>
  <c r="R35" i="5"/>
  <c r="AC34" i="5"/>
  <c r="AA34" i="5"/>
  <c r="Z34" i="5"/>
  <c r="Y34" i="5"/>
  <c r="X34" i="5"/>
  <c r="W34" i="5"/>
  <c r="V34" i="5"/>
  <c r="U34" i="5"/>
  <c r="T34" i="5"/>
  <c r="S34" i="5"/>
  <c r="R34" i="5"/>
  <c r="AC33" i="5"/>
  <c r="AA33" i="5"/>
  <c r="Z33" i="5"/>
  <c r="Y33" i="5"/>
  <c r="X33" i="5"/>
  <c r="W33" i="5"/>
  <c r="V33" i="5"/>
  <c r="U33" i="5"/>
  <c r="T33" i="5"/>
  <c r="S33" i="5"/>
  <c r="R33" i="5"/>
  <c r="AC32" i="5"/>
  <c r="AA32" i="5"/>
  <c r="Z32" i="5"/>
  <c r="Y32" i="5"/>
  <c r="X32" i="5"/>
  <c r="W32" i="5"/>
  <c r="V32" i="5"/>
  <c r="U32" i="5"/>
  <c r="T32" i="5"/>
  <c r="S32" i="5"/>
  <c r="R32" i="5"/>
  <c r="AC31" i="5"/>
  <c r="AA31" i="5"/>
  <c r="Z31" i="5"/>
  <c r="Y31" i="5"/>
  <c r="X31" i="5"/>
  <c r="W31" i="5"/>
  <c r="V31" i="5"/>
  <c r="U31" i="5"/>
  <c r="T31" i="5"/>
  <c r="S31" i="5"/>
  <c r="R31" i="5"/>
  <c r="AC30" i="5"/>
  <c r="AA30" i="5"/>
  <c r="Z30" i="5"/>
  <c r="Y30" i="5"/>
  <c r="X30" i="5"/>
  <c r="W30" i="5"/>
  <c r="V30" i="5"/>
  <c r="U30" i="5"/>
  <c r="T30" i="5"/>
  <c r="S30" i="5"/>
  <c r="R30" i="5"/>
  <c r="AC29" i="5"/>
  <c r="AA29" i="5"/>
  <c r="Z29" i="5"/>
  <c r="Y29" i="5"/>
  <c r="X29" i="5"/>
  <c r="W29" i="5"/>
  <c r="V29" i="5"/>
  <c r="U29" i="5"/>
  <c r="T29" i="5"/>
  <c r="S29" i="5"/>
  <c r="R29" i="5"/>
  <c r="AC28" i="5"/>
  <c r="AA28" i="5"/>
  <c r="Z28" i="5"/>
  <c r="Y28" i="5"/>
  <c r="X28" i="5"/>
  <c r="W28" i="5"/>
  <c r="V28" i="5"/>
  <c r="U28" i="5"/>
  <c r="T28" i="5"/>
  <c r="S28" i="5"/>
  <c r="R28" i="5"/>
  <c r="AC27" i="5"/>
  <c r="AA27" i="5"/>
  <c r="Z27" i="5"/>
  <c r="Y27" i="5"/>
  <c r="X27" i="5"/>
  <c r="W27" i="5"/>
  <c r="V27" i="5"/>
  <c r="U27" i="5"/>
  <c r="T27" i="5"/>
  <c r="S27" i="5"/>
  <c r="R27" i="5"/>
  <c r="AC26" i="5"/>
  <c r="AA26" i="5"/>
  <c r="Z26" i="5"/>
  <c r="Y26" i="5"/>
  <c r="X26" i="5"/>
  <c r="W26" i="5"/>
  <c r="V26" i="5"/>
  <c r="U26" i="5"/>
  <c r="T26" i="5"/>
  <c r="S26" i="5"/>
  <c r="R26" i="5"/>
  <c r="AC25" i="5"/>
  <c r="AA25" i="5"/>
  <c r="Z25" i="5"/>
  <c r="Y25" i="5"/>
  <c r="X25" i="5"/>
  <c r="W25" i="5"/>
  <c r="V25" i="5"/>
  <c r="U25" i="5"/>
  <c r="T25" i="5"/>
  <c r="S25" i="5"/>
  <c r="R25" i="5"/>
  <c r="S4" i="5"/>
  <c r="T4" i="5"/>
  <c r="U4" i="5"/>
  <c r="V4" i="5"/>
  <c r="W4" i="5"/>
  <c r="X4" i="5"/>
  <c r="Y4" i="5"/>
  <c r="Z4" i="5"/>
  <c r="AA4" i="5"/>
  <c r="AC4" i="5"/>
  <c r="S5" i="5"/>
  <c r="T5" i="5"/>
  <c r="U5" i="5"/>
  <c r="V5" i="5"/>
  <c r="W5" i="5"/>
  <c r="X5" i="5"/>
  <c r="Y5" i="5"/>
  <c r="Z5" i="5"/>
  <c r="AA5" i="5"/>
  <c r="AC5" i="5"/>
  <c r="S6" i="5"/>
  <c r="T6" i="5"/>
  <c r="U6" i="5"/>
  <c r="V6" i="5"/>
  <c r="W6" i="5"/>
  <c r="X6" i="5"/>
  <c r="Y6" i="5"/>
  <c r="Z6" i="5"/>
  <c r="AA6" i="5"/>
  <c r="AC6" i="5"/>
  <c r="S7" i="5"/>
  <c r="T7" i="5"/>
  <c r="U7" i="5"/>
  <c r="V7" i="5"/>
  <c r="W7" i="5"/>
  <c r="X7" i="5"/>
  <c r="Y7" i="5"/>
  <c r="Z7" i="5"/>
  <c r="AA7" i="5"/>
  <c r="AC7" i="5"/>
  <c r="S8" i="5"/>
  <c r="T8" i="5"/>
  <c r="U8" i="5"/>
  <c r="V8" i="5"/>
  <c r="W8" i="5"/>
  <c r="X8" i="5"/>
  <c r="Y8" i="5"/>
  <c r="Z8" i="5"/>
  <c r="AA8" i="5"/>
  <c r="AC8" i="5"/>
  <c r="S9" i="5"/>
  <c r="T9" i="5"/>
  <c r="U9" i="5"/>
  <c r="V9" i="5"/>
  <c r="W9" i="5"/>
  <c r="X9" i="5"/>
  <c r="Y9" i="5"/>
  <c r="Z9" i="5"/>
  <c r="AA9" i="5"/>
  <c r="AC9" i="5"/>
  <c r="S10" i="5"/>
  <c r="T10" i="5"/>
  <c r="U10" i="5"/>
  <c r="V10" i="5"/>
  <c r="W10" i="5"/>
  <c r="X10" i="5"/>
  <c r="Y10" i="5"/>
  <c r="Z10" i="5"/>
  <c r="AA10" i="5"/>
  <c r="AC10" i="5"/>
  <c r="S11" i="5"/>
  <c r="T11" i="5"/>
  <c r="U11" i="5"/>
  <c r="V11" i="5"/>
  <c r="W11" i="5"/>
  <c r="X11" i="5"/>
  <c r="Y11" i="5"/>
  <c r="Z11" i="5"/>
  <c r="AA11" i="5"/>
  <c r="AC11" i="5"/>
  <c r="S12" i="5"/>
  <c r="T12" i="5"/>
  <c r="U12" i="5"/>
  <c r="V12" i="5"/>
  <c r="W12" i="5"/>
  <c r="X12" i="5"/>
  <c r="Y12" i="5"/>
  <c r="Z12" i="5"/>
  <c r="AA12" i="5"/>
  <c r="AC12" i="5"/>
  <c r="S13" i="5"/>
  <c r="T13" i="5"/>
  <c r="U13" i="5"/>
  <c r="V13" i="5"/>
  <c r="W13" i="5"/>
  <c r="X13" i="5"/>
  <c r="Y13" i="5"/>
  <c r="Z13" i="5"/>
  <c r="AA13" i="5"/>
  <c r="AC13" i="5"/>
  <c r="S14" i="5"/>
  <c r="T14" i="5"/>
  <c r="U14" i="5"/>
  <c r="V14" i="5"/>
  <c r="W14" i="5"/>
  <c r="X14" i="5"/>
  <c r="Y14" i="5"/>
  <c r="Z14" i="5"/>
  <c r="AA14" i="5"/>
  <c r="AC14" i="5"/>
  <c r="S15" i="5"/>
  <c r="T15" i="5"/>
  <c r="U15" i="5"/>
  <c r="V15" i="5"/>
  <c r="W15" i="5"/>
  <c r="X15" i="5"/>
  <c r="Y15" i="5"/>
  <c r="Z15" i="5"/>
  <c r="AA15" i="5"/>
  <c r="AC15" i="5"/>
  <c r="S16" i="5"/>
  <c r="T16" i="5"/>
  <c r="U16" i="5"/>
  <c r="V16" i="5"/>
  <c r="W16" i="5"/>
  <c r="X16" i="5"/>
  <c r="Y16" i="5"/>
  <c r="Z16" i="5"/>
  <c r="AA16" i="5"/>
  <c r="AC16" i="5"/>
  <c r="S17" i="5"/>
  <c r="T17" i="5"/>
  <c r="U17" i="5"/>
  <c r="V17" i="5"/>
  <c r="W17" i="5"/>
  <c r="X17" i="5"/>
  <c r="Y17" i="5"/>
  <c r="Z17" i="5"/>
  <c r="AA17" i="5"/>
  <c r="AC17" i="5"/>
  <c r="S18" i="5"/>
  <c r="T18" i="5"/>
  <c r="U18" i="5"/>
  <c r="V18" i="5"/>
  <c r="W18" i="5"/>
  <c r="X18" i="5"/>
  <c r="Y18" i="5"/>
  <c r="Z18" i="5"/>
  <c r="AA18" i="5"/>
  <c r="AC18" i="5"/>
  <c r="S19" i="5"/>
  <c r="T19" i="5"/>
  <c r="U19" i="5"/>
  <c r="V19" i="5"/>
  <c r="W19" i="5"/>
  <c r="X19" i="5"/>
  <c r="Y19" i="5"/>
  <c r="Z19" i="5"/>
  <c r="AA19" i="5"/>
  <c r="AC19" i="5"/>
  <c r="S20" i="5"/>
  <c r="T20" i="5"/>
  <c r="U20" i="5"/>
  <c r="V20" i="5"/>
  <c r="W20" i="5"/>
  <c r="X20" i="5"/>
  <c r="Y20" i="5"/>
  <c r="Z20" i="5"/>
  <c r="AA20" i="5"/>
  <c r="AC20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4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E4" i="5"/>
  <c r="F4" i="5"/>
  <c r="AD4" i="5" s="1"/>
  <c r="E5" i="5"/>
  <c r="F5" i="5"/>
  <c r="AD5" i="5" s="1"/>
  <c r="E6" i="5"/>
  <c r="F6" i="5"/>
  <c r="AD6" i="5" s="1"/>
  <c r="E7" i="5"/>
  <c r="F7" i="5"/>
  <c r="AD7" i="5" s="1"/>
  <c r="E8" i="5"/>
  <c r="F8" i="5"/>
  <c r="AD8" i="5" s="1"/>
  <c r="E9" i="5"/>
  <c r="F9" i="5"/>
  <c r="AD9" i="5" s="1"/>
  <c r="E10" i="5"/>
  <c r="F10" i="5"/>
  <c r="AD10" i="5" s="1"/>
  <c r="E11" i="5"/>
  <c r="F11" i="5"/>
  <c r="AD11" i="5" s="1"/>
  <c r="E12" i="5"/>
  <c r="F12" i="5"/>
  <c r="AD12" i="5" s="1"/>
  <c r="E13" i="5"/>
  <c r="F13" i="5"/>
  <c r="AD13" i="5" s="1"/>
  <c r="E14" i="5"/>
  <c r="F14" i="5"/>
  <c r="AD14" i="5" s="1"/>
  <c r="E15" i="5"/>
  <c r="F15" i="5"/>
  <c r="AD15" i="5" s="1"/>
  <c r="E16" i="5"/>
  <c r="F16" i="5"/>
  <c r="AD16" i="5" s="1"/>
  <c r="E17" i="5"/>
  <c r="F17" i="5"/>
  <c r="AD17" i="5" s="1"/>
  <c r="E18" i="5"/>
  <c r="F18" i="5"/>
  <c r="AD18" i="5" s="1"/>
  <c r="E19" i="5"/>
  <c r="F19" i="5"/>
  <c r="AD19" i="5" s="1"/>
  <c r="E20" i="5"/>
  <c r="F20" i="5"/>
  <c r="AD20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C2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4" i="5"/>
</calcChain>
</file>

<file path=xl/sharedStrings.xml><?xml version="1.0" encoding="utf-8"?>
<sst xmlns="http://schemas.openxmlformats.org/spreadsheetml/2006/main" count="528" uniqueCount="55">
  <si>
    <t>RAIL_FLAG</t>
  </si>
  <si>
    <t>PCT_HH_NO_VEH</t>
  </si>
  <si>
    <t>TSD_POP_PCT</t>
  </si>
  <si>
    <t>YEARS_2002_2014_BUS</t>
  </si>
  <si>
    <t>YEARS_AFTER_2014_BUS</t>
  </si>
  <si>
    <t>YEARS_2002_2014_RAIL</t>
  </si>
  <si>
    <t>YEARS_AFTER_2014_RAIL</t>
  </si>
  <si>
    <t>UPT_ADJ</t>
  </si>
  <si>
    <t>fitted_exp</t>
  </si>
  <si>
    <t>VRM_ADJ</t>
  </si>
  <si>
    <t>FARE_per_UPT</t>
  </si>
  <si>
    <t>POP_EMP</t>
  </si>
  <si>
    <t>GasPrice</t>
  </si>
  <si>
    <t>UPT_ADJ_base</t>
  </si>
  <si>
    <t>UPT_ADJ_diff</t>
  </si>
  <si>
    <t>fitted_exp_diff</t>
  </si>
  <si>
    <t>Total_FAC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</si>
  <si>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</si>
  <si>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</si>
  <si>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</si>
  <si>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</si>
  <si>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</si>
  <si>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</si>
  <si>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YEARS_2002_2014_BUS_FAC</t>
  </si>
  <si>
    <t>YEARS_AFTER_2014_BUS_FAC</t>
  </si>
  <si>
    <t>YEARS_2002_2014_RAIL_FAC</t>
  </si>
  <si>
    <t>YEARS_AFTER_2014_RAIL_FAC</t>
  </si>
  <si>
    <t>Year</t>
  </si>
  <si>
    <t>Bus Factors Affecting Change</t>
  </si>
  <si>
    <t>Rail Factors Affecting Change</t>
  </si>
  <si>
    <t>Time Effects</t>
  </si>
  <si>
    <t>Change in Variables</t>
  </si>
  <si>
    <t>Change in Ridership</t>
  </si>
  <si>
    <t>Dependent Variable</t>
  </si>
  <si>
    <t>Total</t>
  </si>
  <si>
    <t>Average Values</t>
  </si>
  <si>
    <t>Effect on Ridership</t>
  </si>
  <si>
    <t>Description</t>
  </si>
  <si>
    <t>Transf.</t>
  </si>
  <si>
    <t>Variable</t>
  </si>
  <si>
    <t>Coefficient</t>
  </si>
  <si>
    <t>% Change</t>
  </si>
  <si>
    <t>Change</t>
  </si>
  <si>
    <t>Log</t>
  </si>
  <si>
    <t>Modeled Ridership</t>
  </si>
  <si>
    <t>Observed Ridership</t>
  </si>
  <si>
    <t>Vehicle Revue Miles</t>
  </si>
  <si>
    <t>Population + Employment in MSA</t>
  </si>
  <si>
    <t>Average Fare</t>
  </si>
  <si>
    <t>Average Gas Price</t>
  </si>
  <si>
    <t>Percent of HHs with 0 Vehicles</t>
  </si>
  <si>
    <t>LN(Unlinked Passenger Trips)</t>
  </si>
  <si>
    <t>Share of Population within Transit Supportive Density</t>
  </si>
  <si>
    <t>Factors Affecting Change: Bus, 2014-2018</t>
  </si>
  <si>
    <t>Factors Affecting Change: Rail, 2014-2018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</si>
</sst>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_);_(* \(#,##0.0\);_(* &quot;-&quot;??_);_(@_)"/>
    <numFmt numFmtId="167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1" applyNumberFormat="1" applyFont="1"/>
    <xf numFmtId="0" fontId="2" fillId="0" borderId="0" xfId="0" applyFont="1"/>
    <xf numFmtId="43" fontId="0" fillId="0" borderId="0" xfId="1" applyNumberFormat="1" applyFont="1"/>
    <xf numFmtId="9" fontId="0" fillId="0" borderId="0" xfId="2" applyFont="1"/>
    <xf numFmtId="164" fontId="2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164" fontId="0" fillId="0" borderId="3" xfId="1" applyNumberFormat="1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3" xfId="2" applyFont="1" applyBorder="1"/>
    <xf numFmtId="164" fontId="0" fillId="0" borderId="0" xfId="1" applyNumberFormat="1" applyFont="1" applyFill="1" applyBorder="1"/>
    <xf numFmtId="9" fontId="0" fillId="0" borderId="0" xfId="0" applyNumberFormat="1"/>
    <xf numFmtId="0" fontId="0" fillId="0" borderId="0" xfId="0"/>
    <xf numFmtId="0" fontId="3" fillId="0" borderId="0" xfId="0" applyFont="1" applyAlignment="1">
      <alignment vertical="center"/>
    </xf>
    <xf numFmtId="165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166" fontId="0" fillId="0" borderId="0" xfId="1" applyNumberFormat="1" applyFont="1"/>
    <xf numFmtId="16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left"/>
    </xf>
    <xf numFmtId="0" fontId="0" fillId="0" borderId="9" xfId="0" applyBorder="1"/>
    <xf numFmtId="0" fontId="0" fillId="0" borderId="9" xfId="0" applyFont="1" applyBorder="1"/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vertical="center"/>
    </xf>
    <xf numFmtId="164" fontId="0" fillId="0" borderId="9" xfId="1" applyNumberFormat="1" applyFont="1" applyBorder="1"/>
    <xf numFmtId="167" fontId="0" fillId="0" borderId="9" xfId="2" applyNumberFormat="1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vertical="center"/>
    </xf>
    <xf numFmtId="164" fontId="0" fillId="0" borderId="7" xfId="1" applyNumberFormat="1" applyFont="1" applyBorder="1"/>
    <xf numFmtId="164" fontId="0" fillId="0" borderId="10" xfId="1" applyNumberFormat="1" applyFont="1" applyBorder="1"/>
    <xf numFmtId="9" fontId="0" fillId="0" borderId="10" xfId="2" applyFont="1" applyBorder="1"/>
    <xf numFmtId="0" fontId="0" fillId="0" borderId="0" xfId="0"/>
    <xf numFmtId="0" fontId="3" fillId="0" borderId="0" xfId="0" applyFont="1" applyAlignment="1">
      <alignment vertical="center"/>
    </xf>
    <xf numFmtId="165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166" fontId="0" fillId="0" borderId="0" xfId="1" applyNumberFormat="1" applyFont="1"/>
    <xf numFmtId="16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left"/>
    </xf>
    <xf numFmtId="0" fontId="0" fillId="0" borderId="9" xfId="0" applyBorder="1"/>
    <xf numFmtId="0" fontId="0" fillId="0" borderId="9" xfId="0" applyFont="1" applyBorder="1"/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vertical="center"/>
    </xf>
    <xf numFmtId="164" fontId="0" fillId="0" borderId="9" xfId="1" applyNumberFormat="1" applyFont="1" applyBorder="1"/>
    <xf numFmtId="9" fontId="0" fillId="0" borderId="9" xfId="2" applyFont="1" applyBorder="1"/>
    <xf numFmtId="167" fontId="0" fillId="0" borderId="9" xfId="2" applyNumberFormat="1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vertical="center"/>
    </xf>
    <xf numFmtId="165" fontId="0" fillId="0" borderId="7" xfId="0" applyNumberFormat="1" applyBorder="1"/>
    <xf numFmtId="164" fontId="0" fillId="0" borderId="7" xfId="1" applyNumberFormat="1" applyFont="1" applyBorder="1"/>
    <xf numFmtId="167" fontId="0" fillId="0" borderId="7" xfId="2" applyNumberFormat="1" applyFont="1" applyBorder="1"/>
    <xf numFmtId="164" fontId="0" fillId="0" borderId="10" xfId="1" applyNumberFormat="1" applyFont="1" applyBorder="1"/>
    <xf numFmtId="9" fontId="0" fillId="0" borderId="10" xfId="2" applyFont="1" applyBorder="1"/>
    <xf numFmtId="167" fontId="0" fillId="0" borderId="10" xfId="2" applyNumberFormat="1" applyFont="1" applyBorder="1"/>
    <xf numFmtId="0" fontId="0" fillId="2" borderId="0" xfId="0" applyFill="1"/>
    <xf numFmtId="164" fontId="0" fillId="2" borderId="0" xfId="1" applyNumberFormat="1" applyFont="1" applyFill="1"/>
    <xf numFmtId="43" fontId="0" fillId="2" borderId="0" xfId="1" applyNumberFormat="1" applyFont="1" applyFill="1"/>
    <xf numFmtId="0" fontId="0" fillId="0" borderId="1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Q7" workbookViewId="0">
      <selection activeCell="R13" sqref="A13:XFD15"/>
    </sheetView>
  </sheetViews>
  <sheetFormatPr defaultRowHeight="1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bestFit="1" customWidth="1"/>
    <col min="6" max="6" width="16.85546875" style="1" bestFit="1" customWidth="1"/>
    <col min="7" max="7" width="16.85546875" style="53" customWidth="1"/>
    <col min="8" max="8" width="17.7109375" style="1" bestFit="1" customWidth="1"/>
    <col min="9" max="9" width="15.28515625" style="1" bestFit="1" customWidth="1"/>
    <col min="10" max="10" width="14.140625" style="3" bestFit="1" customWidth="1"/>
    <col min="11" max="11" width="16.85546875" style="1" bestFit="1" customWidth="1"/>
    <col min="12" max="12" width="12.140625" style="3" bestFit="1" customWidth="1"/>
    <col min="13" max="13" width="16.5703125" style="1" bestFit="1" customWidth="1"/>
    <col min="14" max="14" width="13.5703125" style="3" bestFit="1" customWidth="1"/>
    <col min="15" max="15" width="21.28515625" style="1" bestFit="1" customWidth="1"/>
    <col min="16" max="16" width="22.85546875" style="1" bestFit="1" customWidth="1"/>
    <col min="17" max="17" width="21.85546875" style="1" bestFit="1" customWidth="1"/>
    <col min="18" max="18" width="23.28515625" style="1" bestFit="1" customWidth="1"/>
    <col min="19" max="19" width="18" style="1" bestFit="1" customWidth="1"/>
    <col min="20" max="20" width="22.5703125" style="1" bestFit="1" customWidth="1"/>
    <col min="21" max="21" width="18.140625" style="1" bestFit="1" customWidth="1"/>
    <col min="22" max="22" width="17" style="1" bestFit="1" customWidth="1"/>
    <col min="23" max="23" width="21.140625" style="1" bestFit="1" customWidth="1"/>
    <col min="24" max="24" width="18.140625" style="1" bestFit="1" customWidth="1"/>
    <col min="25" max="25" width="26" style="1" bestFit="1" customWidth="1"/>
    <col min="26" max="26" width="27.42578125" style="1" bestFit="1" customWidth="1"/>
    <col min="27" max="27" width="26.42578125" style="1" bestFit="1" customWidth="1"/>
    <col min="28" max="28" width="27.85546875" style="1" bestFit="1" customWidth="1"/>
    <col min="29" max="29" width="17.7109375" style="1" bestFit="1" customWidth="1"/>
  </cols>
  <sheetData>
    <row r="1" spans="1:29">
      <c r="A1" s="2" t="s">
        <v>28</v>
      </c>
    </row>
    <row r="3" spans="1:29">
      <c r="A3" t="s">
        <v>0</v>
      </c>
      <c r="B3" t="s">
        <v>27</v>
      </c>
      <c r="C3" s="1" t="s">
        <v>13</v>
      </c>
      <c r="D3" s="1" t="s">
        <v>7</v>
      </c>
      <c r="E3" s="1" t="s">
        <v>14</v>
      </c>
      <c r="F3" s="1" t="s">
        <v>8</v>
      </c>
      <c r="H3" s="1" t="s">
        <v>15</v>
      </c>
      <c r="I3" s="1" t="s">
        <v>9</v>
      </c>
      <c r="J3" s="3" t="s">
        <v>10</v>
      </c>
      <c r="K3" s="1" t="s">
        <v>11</v>
      </c>
      <c r="L3" s="3" t="s">
        <v>12</v>
      </c>
      <c r="M3" s="1" t="s">
        <v>1</v>
      </c>
      <c r="N3" s="3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16</v>
      </c>
    </row>
    <row r="4" spans="1:29">
      <c r="A4">
        <v>0</v>
      </c>
      <c r="B4">
        <v>2002</v>
      </c>
      <c r="C4" s="1">
        <v>4380705155.1512899</v>
      </c>
      <c r="D4" s="1">
        <v>4329524585.4306002</v>
      </c>
      <c r="E4" s="1">
        <v>-46657818.870699003</v>
      </c>
      <c r="F4" s="1">
        <v>3880898999.5968399</v>
      </c>
      <c r="H4" s="1">
        <v>-1110455042.94508</v>
      </c>
      <c r="I4" s="1">
        <v>104299919.056372</v>
      </c>
      <c r="J4" s="3">
        <v>0.73314226584153996</v>
      </c>
      <c r="K4" s="1">
        <v>10687330.4815626</v>
      </c>
      <c r="L4" s="3">
        <v>1.40118898387949</v>
      </c>
      <c r="M4" s="1">
        <v>15.340417779908</v>
      </c>
      <c r="N4" s="3">
        <v>0.54046936821878899</v>
      </c>
      <c r="O4" s="1">
        <v>0</v>
      </c>
      <c r="P4" s="1">
        <v>0</v>
      </c>
      <c r="Q4" s="1">
        <v>0</v>
      </c>
      <c r="R4" s="1">
        <v>0</v>
      </c>
      <c r="S4" s="1">
        <v>-32062200.8131156</v>
      </c>
      <c r="T4" s="1">
        <v>673343277.538831</v>
      </c>
      <c r="U4" s="1">
        <v>-479041166.98601502</v>
      </c>
      <c r="V4" s="1">
        <v>-535082786.49910301</v>
      </c>
      <c r="W4" s="1">
        <v>19937365.000125099</v>
      </c>
      <c r="X4" s="1">
        <v>469104832.81165099</v>
      </c>
      <c r="Y4" s="1">
        <v>-925531549.78544796</v>
      </c>
      <c r="Z4" s="1">
        <v>0</v>
      </c>
      <c r="AA4" s="1">
        <v>0</v>
      </c>
      <c r="AB4" s="1">
        <v>0</v>
      </c>
      <c r="AC4" s="1">
        <v>-809332228.733078</v>
      </c>
    </row>
    <row r="5" spans="1:29">
      <c r="A5">
        <v>0</v>
      </c>
      <c r="B5">
        <v>2003</v>
      </c>
      <c r="C5" s="1">
        <v>4407200502.3206997</v>
      </c>
      <c r="D5" s="1">
        <v>4304294535.9196997</v>
      </c>
      <c r="E5" s="1">
        <v>-98693391.071599901</v>
      </c>
      <c r="F5" s="1">
        <v>3922924460.34902</v>
      </c>
      <c r="H5" s="1">
        <v>-1094486290.1059</v>
      </c>
      <c r="I5" s="1">
        <v>100097947.735395</v>
      </c>
      <c r="J5" s="3">
        <v>1.6904901820851399</v>
      </c>
      <c r="K5" s="1">
        <v>10791955.239662699</v>
      </c>
      <c r="L5" s="3">
        <v>1.6341104671425499</v>
      </c>
      <c r="M5" s="1">
        <v>15.128612272605499</v>
      </c>
      <c r="N5" s="3">
        <v>0.51923935190307502</v>
      </c>
      <c r="O5" s="1">
        <v>0.99897315544037102</v>
      </c>
      <c r="P5" s="1">
        <v>0</v>
      </c>
      <c r="Q5" s="1">
        <v>0</v>
      </c>
      <c r="R5" s="1">
        <v>0</v>
      </c>
      <c r="S5" s="1">
        <v>-12467973.567363599</v>
      </c>
      <c r="T5" s="1">
        <v>528850516.720568</v>
      </c>
      <c r="U5" s="1">
        <v>-427566144.36021501</v>
      </c>
      <c r="V5" s="1">
        <v>-463538070.04985899</v>
      </c>
      <c r="W5" s="1">
        <v>12069373.000595201</v>
      </c>
      <c r="X5" s="1">
        <v>383807025.51625901</v>
      </c>
      <c r="Y5" s="1">
        <v>-861709491.59629297</v>
      </c>
      <c r="Z5" s="1">
        <v>0</v>
      </c>
      <c r="AA5" s="1">
        <v>0</v>
      </c>
      <c r="AB5" s="1">
        <v>0</v>
      </c>
      <c r="AC5" s="1">
        <v>-840554764.33631802</v>
      </c>
    </row>
    <row r="6" spans="1:29">
      <c r="A6">
        <v>0</v>
      </c>
      <c r="B6">
        <v>2004</v>
      </c>
      <c r="C6" s="1">
        <v>4458040303.5026903</v>
      </c>
      <c r="D6" s="1">
        <v>4396174350.5843897</v>
      </c>
      <c r="E6" s="1">
        <v>-58096336.034502201</v>
      </c>
      <c r="F6" s="1">
        <v>4098993877.0952802</v>
      </c>
      <c r="H6" s="1">
        <v>-977854581.80400598</v>
      </c>
      <c r="I6" s="1">
        <v>103357296.284125</v>
      </c>
      <c r="J6" s="3">
        <v>1.6594055278601301</v>
      </c>
      <c r="K6" s="1">
        <v>10902729.748546399</v>
      </c>
      <c r="L6" s="3">
        <v>1.9231618360652001</v>
      </c>
      <c r="M6" s="1">
        <v>14.879534043141399</v>
      </c>
      <c r="N6" s="3">
        <v>0.49849995811893399</v>
      </c>
      <c r="O6" s="1">
        <v>1.9979697312940601</v>
      </c>
      <c r="P6" s="1">
        <v>0</v>
      </c>
      <c r="Q6" s="1">
        <v>0</v>
      </c>
      <c r="R6" s="1">
        <v>0</v>
      </c>
      <c r="S6" s="1">
        <v>5805972.3633076902</v>
      </c>
      <c r="T6" s="1">
        <v>474436677.090249</v>
      </c>
      <c r="U6" s="1">
        <v>-363323446.76800603</v>
      </c>
      <c r="V6" s="1">
        <v>-381571874.68061697</v>
      </c>
      <c r="W6" s="1">
        <v>4131401.4100562702</v>
      </c>
      <c r="X6" s="1">
        <v>306428276.032965</v>
      </c>
      <c r="Y6" s="1">
        <v>-800028291.41219199</v>
      </c>
      <c r="Z6" s="1">
        <v>0</v>
      </c>
      <c r="AA6" s="1">
        <v>0</v>
      </c>
      <c r="AB6" s="1">
        <v>0</v>
      </c>
      <c r="AC6" s="1">
        <v>-754121285.96424401</v>
      </c>
    </row>
    <row r="7" spans="1:29">
      <c r="A7">
        <v>0</v>
      </c>
      <c r="B7">
        <v>2005</v>
      </c>
      <c r="C7" s="1">
        <v>4472131081.5299997</v>
      </c>
      <c r="D7" s="1">
        <v>4515989010.9907999</v>
      </c>
      <c r="E7" s="1">
        <v>47607754.274500802</v>
      </c>
      <c r="F7" s="1">
        <v>4311763285.7805405</v>
      </c>
      <c r="H7" s="1">
        <v>-779831185.23703206</v>
      </c>
      <c r="I7" s="1">
        <v>104373535.150976</v>
      </c>
      <c r="J7" s="3">
        <v>1.4565718778756001</v>
      </c>
      <c r="K7" s="1">
        <v>11098879.6854093</v>
      </c>
      <c r="L7" s="3">
        <v>2.3385247458850098</v>
      </c>
      <c r="M7" s="1">
        <v>14.6997552672153</v>
      </c>
      <c r="N7" s="3">
        <v>0.481365781988076</v>
      </c>
      <c r="O7" s="1">
        <v>2.99696419238848</v>
      </c>
      <c r="P7" s="1">
        <v>0</v>
      </c>
      <c r="Q7" s="1">
        <v>0</v>
      </c>
      <c r="R7" s="1">
        <v>0</v>
      </c>
      <c r="S7" s="1">
        <v>14496861.490726</v>
      </c>
      <c r="T7" s="1">
        <v>474833273.15576601</v>
      </c>
      <c r="U7" s="1">
        <v>-292276891.95441198</v>
      </c>
      <c r="V7" s="1">
        <v>-268166557.691526</v>
      </c>
      <c r="W7" s="1">
        <v>-3390609.8214858002</v>
      </c>
      <c r="X7" s="1">
        <v>236498954.34612501</v>
      </c>
      <c r="Y7" s="1">
        <v>-729264079.86349201</v>
      </c>
      <c r="Z7" s="1">
        <v>0</v>
      </c>
      <c r="AA7" s="1">
        <v>0</v>
      </c>
      <c r="AB7" s="1">
        <v>0</v>
      </c>
      <c r="AC7" s="1">
        <v>-567269050.33830798</v>
      </c>
    </row>
    <row r="8" spans="1:29">
      <c r="A8">
        <v>0</v>
      </c>
      <c r="B8">
        <v>2006</v>
      </c>
      <c r="C8" s="1">
        <v>4506325840.0847998</v>
      </c>
      <c r="D8" s="1">
        <v>4548818496.7254896</v>
      </c>
      <c r="E8" s="1">
        <v>45973870.808698498</v>
      </c>
      <c r="F8" s="1">
        <v>3999713285.6241999</v>
      </c>
      <c r="H8" s="1">
        <v>-1122399492.9886401</v>
      </c>
      <c r="I8" s="1">
        <v>98008138.878934994</v>
      </c>
      <c r="J8" s="3">
        <v>1.18353286805879</v>
      </c>
      <c r="K8" s="1">
        <v>11286288.773437999</v>
      </c>
      <c r="L8" s="3">
        <v>2.6505335075423702</v>
      </c>
      <c r="M8" s="1">
        <v>14.4433908968685</v>
      </c>
      <c r="N8" s="3">
        <v>0.46074995982495598</v>
      </c>
      <c r="O8" s="1">
        <v>3.9959829714764501</v>
      </c>
      <c r="P8" s="1">
        <v>0</v>
      </c>
      <c r="Q8" s="1">
        <v>0</v>
      </c>
      <c r="R8" s="1">
        <v>0</v>
      </c>
      <c r="S8" s="1">
        <v>-13825392.861377301</v>
      </c>
      <c r="T8" s="1">
        <v>-41168192.101158202</v>
      </c>
      <c r="U8" s="1">
        <v>-206423074.43471101</v>
      </c>
      <c r="V8" s="1">
        <v>-190854764.81038001</v>
      </c>
      <c r="W8" s="1">
        <v>-12935273.729886999</v>
      </c>
      <c r="X8" s="1">
        <v>159264174.040912</v>
      </c>
      <c r="Y8" s="1">
        <v>-659512325.14932799</v>
      </c>
      <c r="Z8" s="1">
        <v>0</v>
      </c>
      <c r="AA8" s="1">
        <v>0</v>
      </c>
      <c r="AB8" s="1">
        <v>0</v>
      </c>
      <c r="AC8" s="1">
        <v>-965454849.04593301</v>
      </c>
    </row>
    <row r="9" spans="1:29">
      <c r="A9">
        <v>0</v>
      </c>
      <c r="B9">
        <v>2007</v>
      </c>
      <c r="C9" s="1">
        <v>4518123891.8925896</v>
      </c>
      <c r="D9" s="1">
        <v>4549857617.2058001</v>
      </c>
      <c r="E9" s="1">
        <v>34696258.371198498</v>
      </c>
      <c r="F9" s="1">
        <v>4475674187.0520697</v>
      </c>
      <c r="H9" s="1">
        <v>-659238726.84478295</v>
      </c>
      <c r="I9" s="1">
        <v>106437268.66602699</v>
      </c>
      <c r="J9" s="3">
        <v>0.91231996352201505</v>
      </c>
      <c r="K9" s="1">
        <v>11311286.935578501</v>
      </c>
      <c r="L9" s="3">
        <v>2.8679792507108699</v>
      </c>
      <c r="M9" s="1">
        <v>14.402936017870299</v>
      </c>
      <c r="N9" s="3">
        <v>0.45412588444255397</v>
      </c>
      <c r="O9" s="1">
        <v>4.9949918262897501</v>
      </c>
      <c r="P9" s="1">
        <v>0</v>
      </c>
      <c r="Q9" s="1">
        <v>0</v>
      </c>
      <c r="R9" s="1">
        <v>0</v>
      </c>
      <c r="S9" s="1">
        <v>57227692.902479999</v>
      </c>
      <c r="T9" s="1">
        <v>226783306.37685299</v>
      </c>
      <c r="U9" s="1">
        <v>-179580404.97753099</v>
      </c>
      <c r="V9" s="1">
        <v>-139033598.381273</v>
      </c>
      <c r="W9" s="1">
        <v>-14383220.448056599</v>
      </c>
      <c r="X9" s="1">
        <v>134535352.892364</v>
      </c>
      <c r="Y9" s="1">
        <v>-584199306.27921903</v>
      </c>
      <c r="Z9" s="1">
        <v>0</v>
      </c>
      <c r="AA9" s="1">
        <v>0</v>
      </c>
      <c r="AB9" s="1">
        <v>0</v>
      </c>
      <c r="AC9" s="1">
        <v>-498650177.914388</v>
      </c>
    </row>
    <row r="10" spans="1:29">
      <c r="A10">
        <v>0</v>
      </c>
      <c r="B10">
        <v>2008</v>
      </c>
      <c r="C10" s="1">
        <v>4518123891.8925896</v>
      </c>
      <c r="D10" s="1">
        <v>4740687979.3200998</v>
      </c>
      <c r="E10" s="1">
        <v>225448109.15450001</v>
      </c>
      <c r="F10" s="1">
        <v>4728630823.1106195</v>
      </c>
      <c r="H10" s="1">
        <v>-406384202.80478001</v>
      </c>
      <c r="I10" s="1">
        <v>108139612.143719</v>
      </c>
      <c r="J10" s="3">
        <v>0.883745620995811</v>
      </c>
      <c r="K10" s="1">
        <v>11398551.4624101</v>
      </c>
      <c r="L10" s="3">
        <v>3.33623228799327</v>
      </c>
      <c r="M10" s="1">
        <v>14.521860123121201</v>
      </c>
      <c r="N10" s="3">
        <v>0.44632422318109999</v>
      </c>
      <c r="O10" s="1">
        <v>5.9939901915476996</v>
      </c>
      <c r="P10" s="1">
        <v>0</v>
      </c>
      <c r="Q10" s="1">
        <v>0</v>
      </c>
      <c r="R10" s="1">
        <v>0</v>
      </c>
      <c r="S10" s="1">
        <v>81857049.520600393</v>
      </c>
      <c r="T10" s="1">
        <v>252075191.65760401</v>
      </c>
      <c r="U10" s="1">
        <v>-156581958.07587701</v>
      </c>
      <c r="V10" s="1">
        <v>-33908816.6657364</v>
      </c>
      <c r="W10" s="1">
        <v>-8596916.8180294596</v>
      </c>
      <c r="X10" s="1">
        <v>101023261.13277499</v>
      </c>
      <c r="Y10" s="1">
        <v>-505617162.409886</v>
      </c>
      <c r="Z10" s="1">
        <v>0</v>
      </c>
      <c r="AA10" s="1">
        <v>0</v>
      </c>
      <c r="AB10" s="1">
        <v>0</v>
      </c>
      <c r="AC10" s="1">
        <v>-269749351.658553</v>
      </c>
    </row>
    <row r="11" spans="1:29">
      <c r="A11">
        <v>0</v>
      </c>
      <c r="B11">
        <v>2009</v>
      </c>
      <c r="C11" s="1">
        <v>4518123891.8925896</v>
      </c>
      <c r="D11" s="1">
        <v>4545886577.6083002</v>
      </c>
      <c r="E11" s="1">
        <v>31060360.179702099</v>
      </c>
      <c r="F11" s="1">
        <v>4452761448.24228</v>
      </c>
      <c r="H11" s="1">
        <v>-681949770.79638004</v>
      </c>
      <c r="I11" s="1">
        <v>109291084.89381801</v>
      </c>
      <c r="J11" s="3">
        <v>0.94792404421424104</v>
      </c>
      <c r="K11" s="1">
        <v>11326195.0083264</v>
      </c>
      <c r="L11" s="3">
        <v>2.4294680560820998</v>
      </c>
      <c r="M11" s="1">
        <v>14.654094894682499</v>
      </c>
      <c r="N11" s="3">
        <v>0.43886892175950099</v>
      </c>
      <c r="O11" s="1">
        <v>6.9929885568056598</v>
      </c>
      <c r="P11" s="1">
        <v>0</v>
      </c>
      <c r="Q11" s="1">
        <v>0</v>
      </c>
      <c r="R11" s="1">
        <v>0</v>
      </c>
      <c r="S11" s="1">
        <v>89213259.302528903</v>
      </c>
      <c r="T11" s="1">
        <v>140940349.04888999</v>
      </c>
      <c r="U11" s="1">
        <v>-169663393.763798</v>
      </c>
      <c r="V11" s="1">
        <v>-247275342.36829099</v>
      </c>
      <c r="W11" s="1">
        <v>-2169514.29809641</v>
      </c>
      <c r="X11" s="1">
        <v>69344624.861616403</v>
      </c>
      <c r="Y11" s="1">
        <v>-425463492.40741003</v>
      </c>
      <c r="Z11" s="1">
        <v>0</v>
      </c>
      <c r="AA11" s="1">
        <v>0</v>
      </c>
      <c r="AB11" s="1">
        <v>0</v>
      </c>
      <c r="AC11" s="1">
        <v>-545073509.62457502</v>
      </c>
    </row>
    <row r="12" spans="1:29" s="72" customFormat="1">
      <c r="A12" s="72">
        <v>0</v>
      </c>
      <c r="B12" s="72">
        <v>2010</v>
      </c>
      <c r="C12" s="73">
        <v>4519691060.0145998</v>
      </c>
      <c r="D12" s="73">
        <v>4452666336.35779</v>
      </c>
      <c r="E12" s="73">
        <v>-68504327.159799993</v>
      </c>
      <c r="F12" s="73">
        <v>4503785857.3867998</v>
      </c>
      <c r="G12" s="73"/>
      <c r="H12" s="73">
        <v>-637195156.08965397</v>
      </c>
      <c r="I12" s="73">
        <v>100744309.99769799</v>
      </c>
      <c r="J12" s="74">
        <v>0.98681055066297296</v>
      </c>
      <c r="K12" s="73">
        <v>11285946.653996401</v>
      </c>
      <c r="L12" s="74">
        <v>2.8682607430532698</v>
      </c>
      <c r="M12" s="73">
        <v>14.9191075040944</v>
      </c>
      <c r="N12" s="74">
        <v>0.43544083003624501</v>
      </c>
      <c r="O12" s="73">
        <v>8</v>
      </c>
      <c r="P12" s="73">
        <v>0</v>
      </c>
      <c r="Q12" s="73">
        <v>0</v>
      </c>
      <c r="R12" s="73">
        <v>0</v>
      </c>
      <c r="S12" s="73">
        <v>20332786.597608101</v>
      </c>
      <c r="T12" s="73">
        <v>48673711.464902699</v>
      </c>
      <c r="U12" s="73">
        <v>-163301880.30644101</v>
      </c>
      <c r="V12" s="73">
        <v>-139938282.38738701</v>
      </c>
      <c r="W12" s="73">
        <v>10631920.4054178</v>
      </c>
      <c r="X12" s="73">
        <v>54974049.916484699</v>
      </c>
      <c r="Y12" s="73">
        <v>-344170820.58688402</v>
      </c>
      <c r="Z12" s="73">
        <v>0</v>
      </c>
      <c r="AA12" s="73">
        <v>0</v>
      </c>
      <c r="AB12" s="73">
        <v>0</v>
      </c>
      <c r="AC12" s="73">
        <v>-512798514.89630401</v>
      </c>
    </row>
    <row r="13" spans="1:29">
      <c r="A13">
        <v>0</v>
      </c>
      <c r="B13">
        <v>2011</v>
      </c>
      <c r="C13" s="1">
        <v>4521001987.0145998</v>
      </c>
      <c r="D13" s="1">
        <v>4509569289.8533897</v>
      </c>
      <c r="E13" s="1">
        <v>-12893231.149200801</v>
      </c>
      <c r="F13" s="1">
        <v>4626208691.4364796</v>
      </c>
      <c r="H13" s="1">
        <v>-516063900.14143199</v>
      </c>
      <c r="I13" s="1">
        <v>98308510.511298701</v>
      </c>
      <c r="J13" s="3">
        <v>1.1101575304145901</v>
      </c>
      <c r="K13" s="1">
        <v>11357935.6583382</v>
      </c>
      <c r="L13" s="3">
        <v>3.61432773292126</v>
      </c>
      <c r="M13" s="1">
        <v>15.205354080433599</v>
      </c>
      <c r="N13" s="3">
        <v>0.42876542905443299</v>
      </c>
      <c r="O13" s="1">
        <v>9</v>
      </c>
      <c r="P13" s="1">
        <v>0</v>
      </c>
      <c r="Q13" s="1">
        <v>0</v>
      </c>
      <c r="R13" s="1">
        <v>0</v>
      </c>
      <c r="S13" s="1">
        <v>-10116211.5322547</v>
      </c>
      <c r="T13" s="1">
        <v>-52923717.6528363</v>
      </c>
      <c r="U13" s="1">
        <v>-136659030.45266199</v>
      </c>
      <c r="V13" s="1">
        <v>23598096.926602501</v>
      </c>
      <c r="W13" s="1">
        <v>24788861.9242718</v>
      </c>
      <c r="X13" s="1">
        <v>27372325.5334967</v>
      </c>
      <c r="Y13" s="1">
        <v>-260742224.90105799</v>
      </c>
      <c r="Z13" s="1">
        <v>0</v>
      </c>
      <c r="AA13" s="1">
        <v>0</v>
      </c>
      <c r="AB13" s="1">
        <v>0</v>
      </c>
      <c r="AC13" s="1">
        <v>-384681900.15445203</v>
      </c>
    </row>
    <row r="14" spans="1:29">
      <c r="A14">
        <v>0</v>
      </c>
      <c r="B14">
        <v>2012</v>
      </c>
      <c r="C14" s="1">
        <v>4521001987.0145998</v>
      </c>
      <c r="D14" s="1">
        <v>4570835011.3415899</v>
      </c>
      <c r="E14" s="1">
        <v>48485098.347998701</v>
      </c>
      <c r="F14" s="1">
        <v>5077524896.7313404</v>
      </c>
      <c r="H14" s="1">
        <v>-64636669.184036501</v>
      </c>
      <c r="I14" s="1">
        <v>97411904.371037096</v>
      </c>
      <c r="J14" s="3">
        <v>0.94056301897871797</v>
      </c>
      <c r="K14" s="1">
        <v>11469328.190438399</v>
      </c>
      <c r="L14" s="3">
        <v>3.74286558957305</v>
      </c>
      <c r="M14" s="1">
        <v>15.2074830641491</v>
      </c>
      <c r="N14" s="3">
        <v>0.428386982623567</v>
      </c>
      <c r="O14" s="1">
        <v>9.9999999999999893</v>
      </c>
      <c r="P14" s="1">
        <v>0</v>
      </c>
      <c r="Q14" s="1">
        <v>0</v>
      </c>
      <c r="R14" s="1">
        <v>0</v>
      </c>
      <c r="S14" s="1">
        <v>-31393860.6376459</v>
      </c>
      <c r="T14" s="1">
        <v>170849198.76941699</v>
      </c>
      <c r="U14" s="1">
        <v>-100969271.558899</v>
      </c>
      <c r="V14" s="1">
        <v>49384258.983429298</v>
      </c>
      <c r="W14" s="1">
        <v>24908018.985734101</v>
      </c>
      <c r="X14" s="1">
        <v>25796347.705576401</v>
      </c>
      <c r="Y14" s="1">
        <v>-175543358.84216601</v>
      </c>
      <c r="Z14" s="1">
        <v>0</v>
      </c>
      <c r="AA14" s="1">
        <v>0</v>
      </c>
      <c r="AB14" s="1">
        <v>0</v>
      </c>
      <c r="AC14" s="1">
        <v>-36968666.594552897</v>
      </c>
    </row>
    <row r="15" spans="1:29">
      <c r="A15">
        <v>0</v>
      </c>
      <c r="B15">
        <v>2013</v>
      </c>
      <c r="C15" s="1">
        <v>4521001987.0145998</v>
      </c>
      <c r="D15" s="1">
        <v>4549985926.0341997</v>
      </c>
      <c r="E15" s="1">
        <v>28983939.0195981</v>
      </c>
      <c r="F15" s="1">
        <v>5042980079.4132099</v>
      </c>
      <c r="H15" s="1">
        <v>-98156953.224729002</v>
      </c>
      <c r="I15" s="1">
        <v>98908735.5433947</v>
      </c>
      <c r="J15" s="3">
        <v>1.0066644608219899</v>
      </c>
      <c r="K15" s="1">
        <v>11758743.100543899</v>
      </c>
      <c r="L15" s="3">
        <v>3.62636297961406</v>
      </c>
      <c r="M15" s="1">
        <v>14.6425710333562</v>
      </c>
      <c r="N15" s="3">
        <v>0.42196532282106602</v>
      </c>
      <c r="O15" s="1">
        <v>10.999999999999901</v>
      </c>
      <c r="P15" s="1">
        <v>0</v>
      </c>
      <c r="Q15" s="1">
        <v>0</v>
      </c>
      <c r="R15" s="1">
        <v>0</v>
      </c>
      <c r="S15" s="1">
        <v>-13048309.5438547</v>
      </c>
      <c r="T15" s="1">
        <v>43692453.680731602</v>
      </c>
      <c r="U15" s="1">
        <v>-41368000.477697201</v>
      </c>
      <c r="V15" s="1">
        <v>25942590.465279501</v>
      </c>
      <c r="W15" s="1">
        <v>-2808886.6621091301</v>
      </c>
      <c r="X15" s="1">
        <v>-1030937.10549048</v>
      </c>
      <c r="Y15" s="1">
        <v>-88640642.036359906</v>
      </c>
      <c r="Z15" s="1">
        <v>0</v>
      </c>
      <c r="AA15" s="1">
        <v>0</v>
      </c>
      <c r="AB15" s="1">
        <v>0</v>
      </c>
      <c r="AC15" s="1">
        <v>-77261731.679510206</v>
      </c>
    </row>
    <row r="16" spans="1:29" s="72" customFormat="1" ht="14.25" customHeight="1">
      <c r="A16" s="72">
        <v>0</v>
      </c>
      <c r="B16" s="72">
        <v>2014</v>
      </c>
      <c r="C16" s="73">
        <v>4521001987.0145998</v>
      </c>
      <c r="D16" s="73">
        <v>4521001987.0145998</v>
      </c>
      <c r="E16" s="73">
        <v>0</v>
      </c>
      <c r="F16" s="73">
        <v>5141137032.6379404</v>
      </c>
      <c r="G16" s="73"/>
      <c r="H16" s="73">
        <v>0</v>
      </c>
      <c r="I16" s="73">
        <v>99723136.004940897</v>
      </c>
      <c r="J16" s="74">
        <v>1.0329468979120999</v>
      </c>
      <c r="K16" s="73">
        <v>11892499.3379947</v>
      </c>
      <c r="L16" s="74">
        <v>3.5010484992334701</v>
      </c>
      <c r="M16" s="73">
        <v>14.701587169785601</v>
      </c>
      <c r="N16" s="74">
        <v>0.42221579151279998</v>
      </c>
      <c r="O16" s="73">
        <v>11.999999999999901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</row>
    <row r="17" spans="1:29">
      <c r="A17">
        <v>0</v>
      </c>
      <c r="B17">
        <v>2015</v>
      </c>
      <c r="C17" s="1">
        <v>4521001987.0145998</v>
      </c>
      <c r="D17" s="1">
        <v>4419639238.0346899</v>
      </c>
      <c r="E17" s="1">
        <v>-101837832.50230099</v>
      </c>
      <c r="F17" s="1">
        <v>4666007875.9556103</v>
      </c>
      <c r="H17" s="1">
        <v>-475623853.37370801</v>
      </c>
      <c r="I17" s="1">
        <v>99483473.537301093</v>
      </c>
      <c r="J17" s="3">
        <v>1.0734218680188701</v>
      </c>
      <c r="K17" s="1">
        <v>12014112.186231701</v>
      </c>
      <c r="L17" s="3">
        <v>2.5756282903103398</v>
      </c>
      <c r="M17" s="1">
        <v>14.6044208777822</v>
      </c>
      <c r="N17" s="3">
        <v>0.42274311958576599</v>
      </c>
      <c r="O17" s="1">
        <v>11.999999999999901</v>
      </c>
      <c r="P17" s="1">
        <v>1</v>
      </c>
      <c r="Q17" s="1">
        <v>0</v>
      </c>
      <c r="R17" s="1">
        <v>0</v>
      </c>
      <c r="S17" s="1">
        <v>20146645.134873301</v>
      </c>
      <c r="T17" s="1">
        <v>-44384913.635957196</v>
      </c>
      <c r="U17" s="1">
        <v>38852182.736639097</v>
      </c>
      <c r="V17" s="1">
        <v>-212380943.88881901</v>
      </c>
      <c r="W17" s="1">
        <v>-4675536.5084948801</v>
      </c>
      <c r="X17" s="1">
        <v>2190047.4721283899</v>
      </c>
      <c r="Y17" s="1">
        <v>0</v>
      </c>
      <c r="Z17" s="1">
        <v>-217012019.18112999</v>
      </c>
      <c r="AA17" s="1">
        <v>0</v>
      </c>
      <c r="AB17" s="1">
        <v>0</v>
      </c>
      <c r="AC17" s="1">
        <v>-417264537.87075901</v>
      </c>
    </row>
    <row r="18" spans="1:29">
      <c r="A18">
        <v>0</v>
      </c>
      <c r="B18">
        <v>2016</v>
      </c>
      <c r="C18" s="1">
        <v>4521001987.0145998</v>
      </c>
      <c r="D18" s="1">
        <v>4278740851.42349</v>
      </c>
      <c r="E18" s="1">
        <v>-242909639.248501</v>
      </c>
      <c r="F18" s="1">
        <v>4380348318.7538605</v>
      </c>
      <c r="H18" s="1">
        <v>-761428685.81680596</v>
      </c>
      <c r="I18" s="1">
        <v>99605431.866533399</v>
      </c>
      <c r="J18" s="3">
        <v>1.0952629551477799</v>
      </c>
      <c r="K18" s="1">
        <v>12072099.380176701</v>
      </c>
      <c r="L18" s="3">
        <v>2.3126391739471499</v>
      </c>
      <c r="M18" s="1">
        <v>14.4354408555205</v>
      </c>
      <c r="N18" s="3">
        <v>0.423849298550524</v>
      </c>
      <c r="O18" s="1">
        <v>11.999999999999901</v>
      </c>
      <c r="P18" s="1">
        <v>2</v>
      </c>
      <c r="Q18" s="1">
        <v>0</v>
      </c>
      <c r="R18" s="1">
        <v>0</v>
      </c>
      <c r="S18" s="1">
        <v>38092053.907679103</v>
      </c>
      <c r="T18" s="1">
        <v>-81098559.159432694</v>
      </c>
      <c r="U18" s="1">
        <v>67704529.2332858</v>
      </c>
      <c r="V18" s="1">
        <v>-279707536.54901302</v>
      </c>
      <c r="W18" s="1">
        <v>-12923319.4357676</v>
      </c>
      <c r="X18" s="1">
        <v>6792060.4749520803</v>
      </c>
      <c r="Y18" s="1">
        <v>0</v>
      </c>
      <c r="Z18" s="1">
        <v>-423607273.09554702</v>
      </c>
      <c r="AA18" s="1">
        <v>0</v>
      </c>
      <c r="AB18" s="1">
        <v>0</v>
      </c>
      <c r="AC18" s="1">
        <v>-684748044.62384903</v>
      </c>
    </row>
    <row r="19" spans="1:29">
      <c r="A19">
        <v>0</v>
      </c>
      <c r="B19">
        <v>2017</v>
      </c>
      <c r="C19" s="1">
        <v>4521001987.0145998</v>
      </c>
      <c r="D19" s="1">
        <v>4100260838.8516002</v>
      </c>
      <c r="E19" s="1">
        <v>-421509266.60039997</v>
      </c>
      <c r="F19" s="1">
        <v>4257826517.26161</v>
      </c>
      <c r="H19" s="1">
        <v>-884052620.62447095</v>
      </c>
      <c r="I19" s="1">
        <v>98770659.679035902</v>
      </c>
      <c r="J19" s="3">
        <v>1.11454934972844</v>
      </c>
      <c r="K19" s="1">
        <v>12184769.158376601</v>
      </c>
      <c r="L19" s="3">
        <v>2.60603256036838</v>
      </c>
      <c r="M19" s="1">
        <v>14.325452980292701</v>
      </c>
      <c r="N19" s="3">
        <v>0.42405659840183402</v>
      </c>
      <c r="O19" s="1">
        <v>11.999999999999901</v>
      </c>
      <c r="P19" s="1">
        <v>2.9999999999999898</v>
      </c>
      <c r="Q19" s="1">
        <v>0</v>
      </c>
      <c r="R19" s="1">
        <v>0</v>
      </c>
      <c r="S19" s="1">
        <v>43039631.082100399</v>
      </c>
      <c r="T19" s="1">
        <v>-104624218.828732</v>
      </c>
      <c r="U19" s="1">
        <v>105511412.09088799</v>
      </c>
      <c r="V19" s="1">
        <v>-204301314.54764399</v>
      </c>
      <c r="W19" s="1">
        <v>-18267640.219573401</v>
      </c>
      <c r="X19" s="1">
        <v>7672596.65590108</v>
      </c>
      <c r="Y19" s="1">
        <v>0</v>
      </c>
      <c r="Z19" s="1">
        <v>-620285775.51682699</v>
      </c>
      <c r="AA19" s="1">
        <v>0</v>
      </c>
      <c r="AB19" s="1">
        <v>0</v>
      </c>
      <c r="AC19" s="1">
        <v>-791255309.283885</v>
      </c>
    </row>
    <row r="20" spans="1:29" s="72" customFormat="1">
      <c r="A20" s="72">
        <v>0</v>
      </c>
      <c r="B20" s="72">
        <v>2018</v>
      </c>
      <c r="C20" s="73">
        <v>4521001987.0145998</v>
      </c>
      <c r="D20" s="73">
        <v>4006900562.6269999</v>
      </c>
      <c r="E20" s="73">
        <v>-514495432.38180101</v>
      </c>
      <c r="F20" s="73">
        <v>4140679419.5848498</v>
      </c>
      <c r="G20" s="73"/>
      <c r="H20" s="73">
        <v>-1000913943.4473799</v>
      </c>
      <c r="I20" s="73">
        <v>98585681.144329697</v>
      </c>
      <c r="J20" s="74">
        <v>1.3660652480453599</v>
      </c>
      <c r="K20" s="73">
        <v>12266704.4358395</v>
      </c>
      <c r="L20" s="74">
        <v>2.9246689722489401</v>
      </c>
      <c r="M20" s="73">
        <v>14.2022270986061</v>
      </c>
      <c r="N20" s="74">
        <v>0.42447109086372198</v>
      </c>
      <c r="O20" s="73">
        <v>11.9987516133688</v>
      </c>
      <c r="P20" s="73">
        <v>3.9995838711229399</v>
      </c>
      <c r="Q20" s="73">
        <v>0</v>
      </c>
      <c r="R20" s="73">
        <v>0</v>
      </c>
      <c r="S20" s="73">
        <v>29356227.8886404</v>
      </c>
      <c r="T20" s="73">
        <v>-117204403.07567701</v>
      </c>
      <c r="U20" s="73">
        <v>137190384.529618</v>
      </c>
      <c r="V20" s="73">
        <v>-128075799.034999</v>
      </c>
      <c r="W20" s="73">
        <v>-24144934.0917335</v>
      </c>
      <c r="X20" s="73">
        <v>9501687.6751894001</v>
      </c>
      <c r="Y20" s="73">
        <v>0</v>
      </c>
      <c r="Z20" s="73">
        <v>-807439530.65756595</v>
      </c>
      <c r="AA20" s="73">
        <v>0</v>
      </c>
      <c r="AB20" s="73">
        <v>0</v>
      </c>
      <c r="AC20" s="73">
        <v>-900816366.76653695</v>
      </c>
    </row>
    <row r="22" spans="1:29">
      <c r="A22" s="2" t="s">
        <v>29</v>
      </c>
    </row>
    <row r="24" spans="1:29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H24" s="1" t="s">
        <v>15</v>
      </c>
      <c r="I24" s="1" t="s">
        <v>9</v>
      </c>
      <c r="J24" s="3" t="s">
        <v>10</v>
      </c>
      <c r="K24" s="1" t="s">
        <v>11</v>
      </c>
      <c r="L24" s="3" t="s">
        <v>12</v>
      </c>
      <c r="M24" s="1" t="s">
        <v>1</v>
      </c>
      <c r="N24" s="3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17</v>
      </c>
      <c r="T24" s="1" t="s">
        <v>18</v>
      </c>
      <c r="U24" s="1" t="s">
        <v>19</v>
      </c>
      <c r="V24" s="1" t="s">
        <v>20</v>
      </c>
      <c r="W24" s="1" t="s">
        <v>21</v>
      </c>
      <c r="X24" s="1" t="s">
        <v>22</v>
      </c>
      <c r="Y24" s="1" t="s">
        <v>23</v>
      </c>
      <c r="Z24" s="1" t="s">
        <v>24</v>
      </c>
      <c r="AA24" s="1" t="s">
        <v>25</v>
      </c>
      <c r="AB24" s="1" t="s">
        <v>26</v>
      </c>
      <c r="AC24" s="1" t="s">
        <v>16</v>
      </c>
    </row>
    <row r="25" spans="1:29">
      <c r="A25">
        <v>1</v>
      </c>
      <c r="B25">
        <v>2002</v>
      </c>
      <c r="C25" s="1">
        <v>4779965162.9647999</v>
      </c>
      <c r="D25" s="1">
        <v>3322864013.6623998</v>
      </c>
      <c r="E25" s="1">
        <v>-1457101149.3023901</v>
      </c>
      <c r="F25" s="1">
        <v>3390808984.6422601</v>
      </c>
      <c r="H25" s="1">
        <v>-1391916678.5708799</v>
      </c>
      <c r="I25" s="1">
        <v>327599334.54026502</v>
      </c>
      <c r="J25" s="3">
        <v>1.1940086788967801</v>
      </c>
      <c r="K25" s="1">
        <v>19415626.789393399</v>
      </c>
      <c r="L25" s="3">
        <v>1.4056570695355901</v>
      </c>
      <c r="M25" s="1">
        <v>24.572458767385498</v>
      </c>
      <c r="N25" s="3">
        <v>0.68787677085176302</v>
      </c>
      <c r="O25" s="1">
        <v>0</v>
      </c>
      <c r="P25" s="1">
        <v>0</v>
      </c>
      <c r="Q25" s="1">
        <v>0</v>
      </c>
      <c r="R25" s="1">
        <v>0</v>
      </c>
      <c r="S25" s="1">
        <v>-329224383.69712198</v>
      </c>
      <c r="T25" s="1">
        <v>812286678.00119805</v>
      </c>
      <c r="U25" s="1">
        <v>-445646912.47221601</v>
      </c>
      <c r="V25" s="1">
        <v>-587889970.33857703</v>
      </c>
      <c r="W25" s="1">
        <v>52627817.054730304</v>
      </c>
      <c r="X25" s="1">
        <v>567666725.38643599</v>
      </c>
      <c r="Y25" s="1">
        <v>0</v>
      </c>
      <c r="Z25" s="1">
        <v>0</v>
      </c>
      <c r="AA25" s="1">
        <v>-1311021028.33552</v>
      </c>
      <c r="AB25" s="1">
        <v>0</v>
      </c>
      <c r="AC25" s="1">
        <v>-1241201074.4010601</v>
      </c>
    </row>
    <row r="26" spans="1:29">
      <c r="A26">
        <v>1</v>
      </c>
      <c r="B26">
        <v>2003</v>
      </c>
      <c r="C26" s="1">
        <v>4779965162.9647999</v>
      </c>
      <c r="D26" s="1">
        <v>3290112562.6605902</v>
      </c>
      <c r="E26" s="1">
        <v>-1489852600.3041999</v>
      </c>
      <c r="F26" s="1">
        <v>3466650240.6183801</v>
      </c>
      <c r="H26" s="1">
        <v>-1316075422.5947599</v>
      </c>
      <c r="I26" s="1">
        <v>347804215.76480502</v>
      </c>
      <c r="J26" s="3">
        <v>1.2954480016219301</v>
      </c>
      <c r="K26" s="1">
        <v>19686384.258068699</v>
      </c>
      <c r="L26" s="3">
        <v>1.63642638500889</v>
      </c>
      <c r="M26" s="1">
        <v>24.314556496741801</v>
      </c>
      <c r="N26" s="3">
        <v>0.66784689483773796</v>
      </c>
      <c r="O26" s="1">
        <v>0</v>
      </c>
      <c r="P26" s="1">
        <v>0</v>
      </c>
      <c r="Q26" s="1">
        <v>1</v>
      </c>
      <c r="R26" s="1">
        <v>0</v>
      </c>
      <c r="S26" s="1">
        <v>-243092392.86847901</v>
      </c>
      <c r="T26" s="1">
        <v>632109048.22907305</v>
      </c>
      <c r="U26" s="1">
        <v>-398264607.75849402</v>
      </c>
      <c r="V26" s="1">
        <v>-507525401.85928398</v>
      </c>
      <c r="W26" s="1">
        <v>39096941.629957303</v>
      </c>
      <c r="X26" s="1">
        <v>469398286.21997303</v>
      </c>
      <c r="Y26" s="1">
        <v>0</v>
      </c>
      <c r="Z26" s="1">
        <v>0</v>
      </c>
      <c r="AA26" s="1">
        <v>-1217098321.8231101</v>
      </c>
      <c r="AB26" s="1">
        <v>0</v>
      </c>
      <c r="AC26" s="1">
        <v>-1225376448.23035</v>
      </c>
    </row>
    <row r="27" spans="1:29">
      <c r="A27">
        <v>1</v>
      </c>
      <c r="B27">
        <v>2004</v>
      </c>
      <c r="C27" s="1">
        <v>4810086419.9647999</v>
      </c>
      <c r="D27" s="1">
        <v>3481029493.6328902</v>
      </c>
      <c r="E27" s="1">
        <v>-1329056926.3318999</v>
      </c>
      <c r="F27" s="1">
        <v>3646197268.2687402</v>
      </c>
      <c r="H27" s="1">
        <v>-1169499818.5729101</v>
      </c>
      <c r="I27" s="1">
        <v>357605444.74428701</v>
      </c>
      <c r="J27" s="3">
        <v>1.30033158825465</v>
      </c>
      <c r="K27" s="1">
        <v>19995455.451727498</v>
      </c>
      <c r="L27" s="3">
        <v>1.9258966904388399</v>
      </c>
      <c r="M27" s="1">
        <v>23.942011749366198</v>
      </c>
      <c r="N27" s="3">
        <v>0.64646894967901003</v>
      </c>
      <c r="O27" s="1">
        <v>0</v>
      </c>
      <c r="P27" s="1">
        <v>0</v>
      </c>
      <c r="Q27" s="1">
        <v>2</v>
      </c>
      <c r="R27" s="1">
        <v>0</v>
      </c>
      <c r="S27" s="1">
        <v>-228092242.257548</v>
      </c>
      <c r="T27" s="1">
        <v>626414518.43251801</v>
      </c>
      <c r="U27" s="1">
        <v>-335917545.97235602</v>
      </c>
      <c r="V27" s="1">
        <v>-416326243.07557499</v>
      </c>
      <c r="W27" s="1">
        <v>25236656.587696001</v>
      </c>
      <c r="X27" s="1">
        <v>378412472.02479601</v>
      </c>
      <c r="Y27" s="1">
        <v>0</v>
      </c>
      <c r="Z27" s="1">
        <v>0</v>
      </c>
      <c r="AA27" s="1">
        <v>-1127694368.14289</v>
      </c>
      <c r="AB27" s="1">
        <v>0</v>
      </c>
      <c r="AC27" s="1">
        <v>-1077966752.4033599</v>
      </c>
    </row>
    <row r="28" spans="1:29">
      <c r="A28">
        <v>1</v>
      </c>
      <c r="B28">
        <v>2005</v>
      </c>
      <c r="C28" s="1">
        <v>4810086419.9647999</v>
      </c>
      <c r="D28" s="1">
        <v>3919417140.2779899</v>
      </c>
      <c r="E28" s="1">
        <v>-890669279.68680501</v>
      </c>
      <c r="F28" s="1">
        <v>3978427576.0583801</v>
      </c>
      <c r="H28" s="1">
        <v>-837269510.78327799</v>
      </c>
      <c r="I28" s="1">
        <v>361784888.49951297</v>
      </c>
      <c r="J28" s="3">
        <v>1.2074191127098901</v>
      </c>
      <c r="K28" s="1">
        <v>20391955.846488401</v>
      </c>
      <c r="L28" s="3">
        <v>2.34448248342474</v>
      </c>
      <c r="M28" s="1">
        <v>23.702834871129401</v>
      </c>
      <c r="N28" s="3">
        <v>0.62898110851179301</v>
      </c>
      <c r="O28" s="1">
        <v>0</v>
      </c>
      <c r="P28" s="1">
        <v>0</v>
      </c>
      <c r="Q28" s="1">
        <v>3</v>
      </c>
      <c r="R28" s="1">
        <v>0</v>
      </c>
      <c r="S28" s="1">
        <v>-193424185.29205799</v>
      </c>
      <c r="T28" s="1">
        <v>779448781.599365</v>
      </c>
      <c r="U28" s="1">
        <v>-268865698.58720899</v>
      </c>
      <c r="V28" s="1">
        <v>-292511287.74083298</v>
      </c>
      <c r="W28" s="1">
        <v>12714253.1544984</v>
      </c>
      <c r="X28" s="1">
        <v>295340643.68665302</v>
      </c>
      <c r="Y28" s="1">
        <v>0</v>
      </c>
      <c r="Z28" s="1">
        <v>0</v>
      </c>
      <c r="AA28" s="1">
        <v>-1027992495.0298899</v>
      </c>
      <c r="AB28" s="1">
        <v>0</v>
      </c>
      <c r="AC28" s="1">
        <v>-695289988.20947099</v>
      </c>
    </row>
    <row r="29" spans="1:29">
      <c r="A29">
        <v>1</v>
      </c>
      <c r="B29">
        <v>2006</v>
      </c>
      <c r="C29" s="1">
        <v>4815860300.3097897</v>
      </c>
      <c r="D29" s="1">
        <v>4076451268.22999</v>
      </c>
      <c r="E29" s="1">
        <v>-739409032.07980096</v>
      </c>
      <c r="F29" s="1">
        <v>4124869578.1836801</v>
      </c>
      <c r="H29" s="1">
        <v>-696040569.80570698</v>
      </c>
      <c r="I29" s="1">
        <v>369728309.57649601</v>
      </c>
      <c r="J29" s="3">
        <v>1.2702374716663101</v>
      </c>
      <c r="K29" s="1">
        <v>20823699.685317099</v>
      </c>
      <c r="L29" s="3">
        <v>2.6668324359996101</v>
      </c>
      <c r="M29" s="1">
        <v>23.335774671025899</v>
      </c>
      <c r="N29" s="3">
        <v>0.60785779689610797</v>
      </c>
      <c r="O29" s="1">
        <v>0</v>
      </c>
      <c r="P29" s="1">
        <v>0</v>
      </c>
      <c r="Q29" s="1">
        <v>4</v>
      </c>
      <c r="R29" s="1">
        <v>0</v>
      </c>
      <c r="S29" s="1">
        <v>-153713799.66196501</v>
      </c>
      <c r="T29" s="1">
        <v>692084097.72822297</v>
      </c>
      <c r="U29" s="1">
        <v>-190821139.29945701</v>
      </c>
      <c r="V29" s="1">
        <v>-205604970.37500599</v>
      </c>
      <c r="W29" s="1">
        <v>-5315721.0163208004</v>
      </c>
      <c r="X29" s="1">
        <v>199647198.078125</v>
      </c>
      <c r="Y29" s="1">
        <v>0</v>
      </c>
      <c r="Z29" s="1">
        <v>0</v>
      </c>
      <c r="AA29" s="1">
        <v>-926702214.96493101</v>
      </c>
      <c r="AB29" s="1">
        <v>0</v>
      </c>
      <c r="AC29" s="1">
        <v>-590426549.51134396</v>
      </c>
    </row>
    <row r="30" spans="1:29">
      <c r="A30">
        <v>1</v>
      </c>
      <c r="B30">
        <v>2007</v>
      </c>
      <c r="C30" s="1">
        <v>4824070734.8577995</v>
      </c>
      <c r="D30" s="1">
        <v>4258519593.7329001</v>
      </c>
      <c r="E30" s="1">
        <v>-565551141.12489605</v>
      </c>
      <c r="F30" s="1">
        <v>4310859206.2624197</v>
      </c>
      <c r="H30" s="1">
        <v>-517871246.39427</v>
      </c>
      <c r="I30" s="1">
        <v>372304834.18043</v>
      </c>
      <c r="J30" s="3">
        <v>1.2577545708587301</v>
      </c>
      <c r="K30" s="1">
        <v>20852021.432894599</v>
      </c>
      <c r="L30" s="3">
        <v>2.8622406539086702</v>
      </c>
      <c r="M30" s="1">
        <v>23.398979133886499</v>
      </c>
      <c r="N30" s="3">
        <v>0.60267889249615803</v>
      </c>
      <c r="O30" s="1">
        <v>0</v>
      </c>
      <c r="P30" s="1">
        <v>0</v>
      </c>
      <c r="Q30" s="1">
        <v>5</v>
      </c>
      <c r="R30" s="1">
        <v>0</v>
      </c>
      <c r="S30" s="1">
        <v>-121360324.675402</v>
      </c>
      <c r="T30" s="1">
        <v>687580531.09189296</v>
      </c>
      <c r="U30" s="1">
        <v>-176771236.30108801</v>
      </c>
      <c r="V30" s="1">
        <v>-155762902.523711</v>
      </c>
      <c r="W30" s="1">
        <v>-857334.83147501701</v>
      </c>
      <c r="X30" s="1">
        <v>177954251.97085699</v>
      </c>
      <c r="Y30" s="1">
        <v>0</v>
      </c>
      <c r="Z30" s="1">
        <v>0</v>
      </c>
      <c r="AA30" s="1">
        <v>-822802476.24889696</v>
      </c>
      <c r="AB30" s="1">
        <v>0</v>
      </c>
      <c r="AC30" s="1">
        <v>-412019491.51781601</v>
      </c>
    </row>
    <row r="31" spans="1:29">
      <c r="A31">
        <v>1</v>
      </c>
      <c r="B31">
        <v>2008</v>
      </c>
      <c r="C31" s="1">
        <v>4824070734.8577995</v>
      </c>
      <c r="D31" s="1">
        <v>4408490336.1271896</v>
      </c>
      <c r="E31" s="1">
        <v>-415580398.73060101</v>
      </c>
      <c r="F31" s="1">
        <v>4466054779.85042</v>
      </c>
      <c r="H31" s="1">
        <v>-362675672.80626702</v>
      </c>
      <c r="I31" s="1">
        <v>382683223.52328402</v>
      </c>
      <c r="J31" s="3">
        <v>1.3269806745549699</v>
      </c>
      <c r="K31" s="1">
        <v>21026347.532896601</v>
      </c>
      <c r="L31" s="3">
        <v>3.3436250616425802</v>
      </c>
      <c r="M31" s="1">
        <v>23.468629439600399</v>
      </c>
      <c r="N31" s="3">
        <v>0.59253897445123804</v>
      </c>
      <c r="O31" s="1">
        <v>0</v>
      </c>
      <c r="P31" s="1">
        <v>0</v>
      </c>
      <c r="Q31" s="1">
        <v>6</v>
      </c>
      <c r="R31" s="1">
        <v>0</v>
      </c>
      <c r="S31" s="1">
        <v>-71505566.219454795</v>
      </c>
      <c r="T31" s="1">
        <v>557658344.57810998</v>
      </c>
      <c r="U31" s="1">
        <v>-149150236.71988499</v>
      </c>
      <c r="V31" s="1">
        <v>-40468290.029034801</v>
      </c>
      <c r="W31" s="1">
        <v>2770236.0799233299</v>
      </c>
      <c r="X31" s="1">
        <v>131470037.63364699</v>
      </c>
      <c r="Y31" s="1">
        <v>0</v>
      </c>
      <c r="Z31" s="1">
        <v>0</v>
      </c>
      <c r="AA31" s="1">
        <v>-714466933.86320901</v>
      </c>
      <c r="AB31" s="1">
        <v>0</v>
      </c>
      <c r="AC31" s="1">
        <v>-283692408.5399</v>
      </c>
    </row>
    <row r="32" spans="1:29">
      <c r="A32">
        <v>1</v>
      </c>
      <c r="B32">
        <v>2009</v>
      </c>
      <c r="C32" s="1">
        <v>4839397613.8577995</v>
      </c>
      <c r="D32" s="1">
        <v>4278745630.54599</v>
      </c>
      <c r="E32" s="1">
        <v>-560651983.31180096</v>
      </c>
      <c r="F32" s="1">
        <v>4222383962.7834001</v>
      </c>
      <c r="H32" s="1">
        <v>-621375445.26774001</v>
      </c>
      <c r="I32" s="1">
        <v>383904391.09358799</v>
      </c>
      <c r="J32" s="3">
        <v>1.41561068130222</v>
      </c>
      <c r="K32" s="1">
        <v>20825066.410105899</v>
      </c>
      <c r="L32" s="3">
        <v>2.42869005593281</v>
      </c>
      <c r="M32" s="1">
        <v>23.587199334411199</v>
      </c>
      <c r="N32" s="3">
        <v>0.58434286208989505</v>
      </c>
      <c r="O32" s="1">
        <v>0</v>
      </c>
      <c r="P32" s="1">
        <v>0</v>
      </c>
      <c r="Q32" s="1">
        <v>6.9999999999999902</v>
      </c>
      <c r="R32" s="1">
        <v>0</v>
      </c>
      <c r="S32" s="1">
        <v>-59432946.560246199</v>
      </c>
      <c r="T32" s="1">
        <v>400727397.21597898</v>
      </c>
      <c r="U32" s="1">
        <v>-169257541.84702399</v>
      </c>
      <c r="V32" s="1">
        <v>-270846950.44964802</v>
      </c>
      <c r="W32" s="1">
        <v>11786488.733963801</v>
      </c>
      <c r="X32" s="1">
        <v>97672992.644658998</v>
      </c>
      <c r="Y32" s="1">
        <v>0</v>
      </c>
      <c r="Z32" s="1">
        <v>0</v>
      </c>
      <c r="AA32" s="1">
        <v>-605114635.47613597</v>
      </c>
      <c r="AB32" s="1">
        <v>0</v>
      </c>
      <c r="AC32" s="1">
        <v>-594465195.738464</v>
      </c>
    </row>
    <row r="33" spans="1:29" s="72" customFormat="1">
      <c r="A33" s="72">
        <v>1</v>
      </c>
      <c r="B33" s="72">
        <v>2010</v>
      </c>
      <c r="C33" s="73">
        <v>4839397613.8577995</v>
      </c>
      <c r="D33" s="73">
        <v>4371684873.9454002</v>
      </c>
      <c r="E33" s="73">
        <v>-467712739.91239798</v>
      </c>
      <c r="F33" s="73">
        <v>4401615957.4028397</v>
      </c>
      <c r="G33" s="73"/>
      <c r="H33" s="73">
        <v>-442143450.64829701</v>
      </c>
      <c r="I33" s="73">
        <v>377673632.18711197</v>
      </c>
      <c r="J33" s="74">
        <v>1.44409130747514</v>
      </c>
      <c r="K33" s="73">
        <v>20712049.556612201</v>
      </c>
      <c r="L33" s="74">
        <v>2.8624918421954701</v>
      </c>
      <c r="M33" s="73">
        <v>23.892714127257399</v>
      </c>
      <c r="N33" s="74">
        <v>0.58326770077214496</v>
      </c>
      <c r="O33" s="73">
        <v>0</v>
      </c>
      <c r="P33" s="73">
        <v>0</v>
      </c>
      <c r="Q33" s="73">
        <v>8</v>
      </c>
      <c r="R33" s="73">
        <v>0</v>
      </c>
      <c r="S33" s="73">
        <v>-64665343.301502801</v>
      </c>
      <c r="T33" s="73">
        <v>353280876.52773499</v>
      </c>
      <c r="U33" s="73">
        <v>-180217030.940716</v>
      </c>
      <c r="V33" s="73">
        <v>-156345028.22240201</v>
      </c>
      <c r="W33" s="73">
        <v>27825404.4134068</v>
      </c>
      <c r="X33" s="73">
        <v>92814374.091454595</v>
      </c>
      <c r="Y33" s="73">
        <v>0</v>
      </c>
      <c r="Z33" s="73">
        <v>0</v>
      </c>
      <c r="AA33" s="73">
        <v>-490470149.42087001</v>
      </c>
      <c r="AB33" s="73">
        <v>0</v>
      </c>
      <c r="AC33" s="73">
        <v>-417776896.85289699</v>
      </c>
    </row>
    <row r="34" spans="1:29">
      <c r="A34">
        <v>1</v>
      </c>
      <c r="B34">
        <v>2011</v>
      </c>
      <c r="C34" s="1">
        <v>4841002524.8577995</v>
      </c>
      <c r="D34" s="1">
        <v>4501393746.5885897</v>
      </c>
      <c r="E34" s="1">
        <v>-339608778.26920301</v>
      </c>
      <c r="F34" s="1">
        <v>4515825723.0109596</v>
      </c>
      <c r="H34" s="1">
        <v>-329265254.36444497</v>
      </c>
      <c r="I34" s="1">
        <v>371315625.79494101</v>
      </c>
      <c r="J34" s="3">
        <v>1.5625257301284701</v>
      </c>
      <c r="K34" s="1">
        <v>20816591.719946802</v>
      </c>
      <c r="L34" s="3">
        <v>3.62394836891675</v>
      </c>
      <c r="M34" s="1">
        <v>24.226933252409498</v>
      </c>
      <c r="N34" s="3">
        <v>0.57553781714790098</v>
      </c>
      <c r="O34" s="1">
        <v>0</v>
      </c>
      <c r="P34" s="1">
        <v>0</v>
      </c>
      <c r="Q34" s="1">
        <v>8.9999999999999893</v>
      </c>
      <c r="R34" s="1">
        <v>0</v>
      </c>
      <c r="S34" s="1">
        <v>-80781846.414160505</v>
      </c>
      <c r="T34" s="1">
        <v>165621737.47885299</v>
      </c>
      <c r="U34" s="1">
        <v>-157750719.85897899</v>
      </c>
      <c r="V34" s="1">
        <v>22039298.206347201</v>
      </c>
      <c r="W34" s="1">
        <v>45741757.018090799</v>
      </c>
      <c r="X34" s="1">
        <v>58479492.548007697</v>
      </c>
      <c r="Y34" s="1">
        <v>0</v>
      </c>
      <c r="Z34" s="1">
        <v>0</v>
      </c>
      <c r="AA34" s="1">
        <v>-372845236.73566002</v>
      </c>
      <c r="AB34" s="1">
        <v>0</v>
      </c>
      <c r="AC34" s="1">
        <v>-319495517.75749999</v>
      </c>
    </row>
    <row r="35" spans="1:29">
      <c r="A35">
        <v>1</v>
      </c>
      <c r="B35">
        <v>2012</v>
      </c>
      <c r="C35" s="1">
        <v>4843302399.8577995</v>
      </c>
      <c r="D35" s="1">
        <v>4578364842.1854</v>
      </c>
      <c r="E35" s="1">
        <v>-264937557.672396</v>
      </c>
      <c r="F35" s="1">
        <v>4674932579.4115896</v>
      </c>
      <c r="H35" s="1">
        <v>-172496447.26002899</v>
      </c>
      <c r="I35" s="1">
        <v>370518019.22946799</v>
      </c>
      <c r="J35" s="3">
        <v>1.59056567327168</v>
      </c>
      <c r="K35" s="1">
        <v>20987406.7433923</v>
      </c>
      <c r="L35" s="3">
        <v>3.75808515632739</v>
      </c>
      <c r="M35" s="1">
        <v>24.321903620496201</v>
      </c>
      <c r="N35" s="3">
        <v>0.57542596536880297</v>
      </c>
      <c r="O35" s="1">
        <v>0</v>
      </c>
      <c r="P35" s="1">
        <v>0</v>
      </c>
      <c r="Q35" s="1">
        <v>9.9999999999999893</v>
      </c>
      <c r="R35" s="1">
        <v>0</v>
      </c>
      <c r="S35" s="1">
        <v>-72665052.722548202</v>
      </c>
      <c r="T35" s="1">
        <v>123064544.615444</v>
      </c>
      <c r="U35" s="1">
        <v>-124472542.575169</v>
      </c>
      <c r="V35" s="1">
        <v>50949985.422421597</v>
      </c>
      <c r="W35" s="1">
        <v>51224504.958751097</v>
      </c>
      <c r="X35" s="1">
        <v>58818137.054300703</v>
      </c>
      <c r="Y35" s="1">
        <v>0</v>
      </c>
      <c r="Z35" s="1">
        <v>0</v>
      </c>
      <c r="AA35" s="1">
        <v>-251988191.65594199</v>
      </c>
      <c r="AB35" s="1">
        <v>0</v>
      </c>
      <c r="AC35" s="1">
        <v>-165068614.902742</v>
      </c>
    </row>
    <row r="36" spans="1:29">
      <c r="A36">
        <v>1</v>
      </c>
      <c r="B36">
        <v>2013</v>
      </c>
      <c r="C36" s="1">
        <v>4843302399.8577995</v>
      </c>
      <c r="D36" s="1">
        <v>4687032706.6253996</v>
      </c>
      <c r="E36" s="1">
        <v>-156269693.23239401</v>
      </c>
      <c r="F36" s="1">
        <v>4689637195.6962004</v>
      </c>
      <c r="H36" s="1">
        <v>-157791830.97542301</v>
      </c>
      <c r="I36" s="1">
        <v>378736872.31253201</v>
      </c>
      <c r="J36" s="3">
        <v>1.65879956884794</v>
      </c>
      <c r="K36" s="1">
        <v>21605624.418801099</v>
      </c>
      <c r="L36" s="3">
        <v>3.64130884687992</v>
      </c>
      <c r="M36" s="1">
        <v>23.182137045176098</v>
      </c>
      <c r="N36" s="3">
        <v>0.561183409330967</v>
      </c>
      <c r="O36" s="1">
        <v>0</v>
      </c>
      <c r="P36" s="1">
        <v>0</v>
      </c>
      <c r="Q36" s="1">
        <v>11</v>
      </c>
      <c r="R36" s="1">
        <v>0</v>
      </c>
      <c r="S36" s="1">
        <v>-33898475.944832496</v>
      </c>
      <c r="T36" s="1">
        <v>29034649.0581274</v>
      </c>
      <c r="U36" s="1">
        <v>-38994096.991584897</v>
      </c>
      <c r="V36" s="1">
        <v>25806641.611765899</v>
      </c>
      <c r="W36" s="1">
        <v>-8737184.7117007598</v>
      </c>
      <c r="X36" s="1">
        <v>-4905800.2524723802</v>
      </c>
      <c r="Y36" s="1">
        <v>0</v>
      </c>
      <c r="Z36" s="1">
        <v>0</v>
      </c>
      <c r="AA36" s="1">
        <v>-127676977.59562901</v>
      </c>
      <c r="AB36" s="1">
        <v>0</v>
      </c>
      <c r="AC36" s="1">
        <v>-159371244.82633701</v>
      </c>
    </row>
    <row r="37" spans="1:29" s="72" customFormat="1">
      <c r="A37" s="72">
        <v>1</v>
      </c>
      <c r="B37" s="72">
        <v>2014</v>
      </c>
      <c r="C37" s="73">
        <v>4844496422.5409002</v>
      </c>
      <c r="D37" s="73">
        <v>4844496422.5409002</v>
      </c>
      <c r="E37" s="73">
        <v>0</v>
      </c>
      <c r="F37" s="73">
        <v>4849564944.4678802</v>
      </c>
      <c r="G37" s="73"/>
      <c r="H37" s="73">
        <v>0</v>
      </c>
      <c r="I37" s="73">
        <v>383718493.32441002</v>
      </c>
      <c r="J37" s="74">
        <v>1.67560758587992</v>
      </c>
      <c r="K37" s="73">
        <v>21825586.012691099</v>
      </c>
      <c r="L37" s="74">
        <v>3.5242168362998898</v>
      </c>
      <c r="M37" s="73">
        <v>23.345598548046301</v>
      </c>
      <c r="N37" s="74">
        <v>0.56219653825235305</v>
      </c>
      <c r="O37" s="73">
        <v>0</v>
      </c>
      <c r="P37" s="73">
        <v>0</v>
      </c>
      <c r="Q37" s="73">
        <v>12</v>
      </c>
      <c r="R37" s="73">
        <v>0</v>
      </c>
      <c r="S37" s="73">
        <v>0</v>
      </c>
      <c r="T37" s="73">
        <v>0</v>
      </c>
      <c r="U37" s="73">
        <v>0</v>
      </c>
      <c r="V37" s="73">
        <v>0</v>
      </c>
      <c r="W37" s="73">
        <v>0</v>
      </c>
      <c r="X37" s="73">
        <v>0</v>
      </c>
      <c r="Y37" s="73">
        <v>0</v>
      </c>
      <c r="Z37" s="73">
        <v>0</v>
      </c>
      <c r="AA37" s="73">
        <v>0</v>
      </c>
      <c r="AB37" s="73">
        <v>0</v>
      </c>
      <c r="AC37" s="73">
        <v>0</v>
      </c>
    </row>
    <row r="38" spans="1:29">
      <c r="A38">
        <v>1</v>
      </c>
      <c r="B38">
        <v>2015</v>
      </c>
      <c r="C38" s="1">
        <v>4844496422.5409002</v>
      </c>
      <c r="D38" s="1">
        <v>4744123938.8775902</v>
      </c>
      <c r="E38" s="1">
        <v>-100372483.663302</v>
      </c>
      <c r="F38" s="1">
        <v>4495512997.9721899</v>
      </c>
      <c r="H38" s="1">
        <v>-354051946.49568802</v>
      </c>
      <c r="I38" s="1">
        <v>384740778.99181199</v>
      </c>
      <c r="J38" s="3">
        <v>1.8012436796090401</v>
      </c>
      <c r="K38" s="1">
        <v>22030477.127142198</v>
      </c>
      <c r="L38" s="3">
        <v>2.5562652871654001</v>
      </c>
      <c r="M38" s="1">
        <v>23.326448562685599</v>
      </c>
      <c r="N38" s="3">
        <v>0.56380561406174801</v>
      </c>
      <c r="O38" s="1">
        <v>0</v>
      </c>
      <c r="P38" s="1">
        <v>0</v>
      </c>
      <c r="Q38" s="1">
        <v>12</v>
      </c>
      <c r="R38" s="1">
        <v>1</v>
      </c>
      <c r="S38" s="1">
        <v>13767200.799771201</v>
      </c>
      <c r="T38" s="1">
        <v>-161672097.49180201</v>
      </c>
      <c r="U38" s="1">
        <v>35787805.334614299</v>
      </c>
      <c r="V38" s="1">
        <v>-236795740.695914</v>
      </c>
      <c r="W38" s="1">
        <v>-992083.40612406703</v>
      </c>
      <c r="X38" s="1">
        <v>7146688.5279086903</v>
      </c>
      <c r="Y38" s="1">
        <v>0</v>
      </c>
      <c r="Z38" s="1">
        <v>0</v>
      </c>
      <c r="AA38" s="1">
        <v>0</v>
      </c>
      <c r="AB38" s="1">
        <v>-17059867.134557299</v>
      </c>
      <c r="AC38" s="1">
        <v>-359818094.06611699</v>
      </c>
    </row>
    <row r="39" spans="1:29">
      <c r="A39">
        <v>1</v>
      </c>
      <c r="B39">
        <v>2016</v>
      </c>
      <c r="C39" s="1">
        <v>4844496422.5409002</v>
      </c>
      <c r="D39" s="1">
        <v>4737661354.7349901</v>
      </c>
      <c r="E39" s="1">
        <v>-108565149.805903</v>
      </c>
      <c r="F39" s="1">
        <v>4396383301.2248697</v>
      </c>
      <c r="H39" s="1">
        <v>-455138943.407435</v>
      </c>
      <c r="I39" s="1">
        <v>384613492.49834198</v>
      </c>
      <c r="J39" s="3">
        <v>1.83968349024707</v>
      </c>
      <c r="K39" s="1">
        <v>22093128.445002701</v>
      </c>
      <c r="L39" s="3">
        <v>2.3083336420896101</v>
      </c>
      <c r="M39" s="1">
        <v>23.103254150656898</v>
      </c>
      <c r="N39" s="3">
        <v>0.56631600796315695</v>
      </c>
      <c r="O39" s="1">
        <v>0</v>
      </c>
      <c r="P39" s="1">
        <v>0</v>
      </c>
      <c r="Q39" s="1">
        <v>12</v>
      </c>
      <c r="R39" s="1">
        <v>2</v>
      </c>
      <c r="S39" s="1">
        <v>24849377.024384301</v>
      </c>
      <c r="T39" s="1">
        <v>-206097613.900132</v>
      </c>
      <c r="U39" s="1">
        <v>52082465.8594281</v>
      </c>
      <c r="V39" s="1">
        <v>-305220624.12047601</v>
      </c>
      <c r="W39" s="1">
        <v>-12645700.7750294</v>
      </c>
      <c r="X39" s="1">
        <v>18322373.487074099</v>
      </c>
      <c r="Y39" s="1">
        <v>0</v>
      </c>
      <c r="Z39" s="1">
        <v>0</v>
      </c>
      <c r="AA39" s="1">
        <v>0</v>
      </c>
      <c r="AB39" s="1">
        <v>-34059658.042142399</v>
      </c>
      <c r="AC39" s="1">
        <v>-462769380.46689802</v>
      </c>
    </row>
    <row r="40" spans="1:29">
      <c r="A40">
        <v>1</v>
      </c>
      <c r="B40">
        <v>2017</v>
      </c>
      <c r="C40" s="1">
        <v>4844496422.5409002</v>
      </c>
      <c r="D40" s="1">
        <v>4724174741.3301897</v>
      </c>
      <c r="E40" s="1">
        <v>-122957184.210704</v>
      </c>
      <c r="F40" s="1">
        <v>4459858937.3684902</v>
      </c>
      <c r="H40" s="1">
        <v>-392133745.54518199</v>
      </c>
      <c r="I40" s="1">
        <v>387349146.19834203</v>
      </c>
      <c r="J40" s="3">
        <v>1.88525077955441</v>
      </c>
      <c r="K40" s="1">
        <v>22273516.304196302</v>
      </c>
      <c r="L40" s="3">
        <v>2.6199380268216501</v>
      </c>
      <c r="M40" s="1">
        <v>23.1158499696527</v>
      </c>
      <c r="N40" s="3">
        <v>0.567312161796522</v>
      </c>
      <c r="O40" s="1">
        <v>0</v>
      </c>
      <c r="P40" s="1">
        <v>0</v>
      </c>
      <c r="Q40" s="1">
        <v>12</v>
      </c>
      <c r="R40" s="1">
        <v>3</v>
      </c>
      <c r="S40" s="1">
        <v>45297041.389478996</v>
      </c>
      <c r="T40" s="1">
        <v>-264767750.93881699</v>
      </c>
      <c r="U40" s="1">
        <v>84417599.741796806</v>
      </c>
      <c r="V40" s="1">
        <v>-219599825.63495201</v>
      </c>
      <c r="W40" s="1">
        <v>-11992449.273868401</v>
      </c>
      <c r="X40" s="1">
        <v>22768353.507041801</v>
      </c>
      <c r="Y40" s="1">
        <v>0</v>
      </c>
      <c r="Z40" s="1">
        <v>0</v>
      </c>
      <c r="AA40" s="1">
        <v>0</v>
      </c>
      <c r="AB40" s="1">
        <v>-50999584.280852698</v>
      </c>
      <c r="AC40" s="1">
        <v>-394876615.49018002</v>
      </c>
    </row>
    <row r="41" spans="1:29" s="72" customFormat="1">
      <c r="A41" s="72">
        <v>1</v>
      </c>
      <c r="B41" s="72">
        <v>2018</v>
      </c>
      <c r="C41" s="73">
        <v>4844496422.5409002</v>
      </c>
      <c r="D41" s="73">
        <v>4632182073.0201902</v>
      </c>
      <c r="E41" s="73">
        <v>-214976188.505501</v>
      </c>
      <c r="F41" s="73">
        <v>4455431633.8536901</v>
      </c>
      <c r="G41" s="73"/>
      <c r="H41" s="73">
        <v>-396692886.61330903</v>
      </c>
      <c r="I41" s="73">
        <v>384613366.18345702</v>
      </c>
      <c r="J41" s="74">
        <v>1.96242587910058</v>
      </c>
      <c r="K41" s="73">
        <v>22391926.091740601</v>
      </c>
      <c r="L41" s="74">
        <v>2.9158155494095599</v>
      </c>
      <c r="M41" s="73">
        <v>23.066452106614999</v>
      </c>
      <c r="N41" s="74">
        <v>0.56866902366364502</v>
      </c>
      <c r="O41" s="73">
        <v>0</v>
      </c>
      <c r="P41" s="73">
        <v>0</v>
      </c>
      <c r="Q41" s="73">
        <v>12</v>
      </c>
      <c r="R41" s="73">
        <v>4</v>
      </c>
      <c r="S41" s="73">
        <v>42918364.925645299</v>
      </c>
      <c r="T41" s="73">
        <v>-353220345.78719598</v>
      </c>
      <c r="U41" s="73">
        <v>108415775.21913899</v>
      </c>
      <c r="V41" s="73">
        <v>-143692998.361431</v>
      </c>
      <c r="W41" s="73">
        <v>-14545591.6371202</v>
      </c>
      <c r="X41" s="73">
        <v>28833104.846383698</v>
      </c>
      <c r="Y41" s="73">
        <v>0</v>
      </c>
      <c r="Z41" s="73">
        <v>0</v>
      </c>
      <c r="AA41" s="73">
        <v>0</v>
      </c>
      <c r="AB41" s="73">
        <v>-67879856.663785994</v>
      </c>
      <c r="AC41" s="73">
        <v>-399171547.45836997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D1" workbookViewId="0">
      <selection activeCell="AC16" sqref="AC16:AC20"/>
    </sheetView>
  </sheetViews>
  <sheetFormatPr defaultRowHeight="1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hidden="1" customWidth="1"/>
    <col min="6" max="6" width="16.85546875" style="1" bestFit="1" customWidth="1"/>
    <col min="7" max="7" width="17.7109375" style="1" hidden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hidden="1" customWidth="1"/>
    <col min="15" max="15" width="22.85546875" style="1" hidden="1" customWidth="1"/>
    <col min="16" max="16" width="21.85546875" style="1" hidden="1" customWidth="1"/>
    <col min="17" max="17" width="23.28515625" style="1" hidden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hidden="1" customWidth="1"/>
    <col min="25" max="25" width="27.42578125" style="1" hidden="1" customWidth="1"/>
    <col min="26" max="26" width="26.42578125" style="1" hidden="1" customWidth="1"/>
    <col min="27" max="27" width="27.85546875" style="1" hidden="1" customWidth="1"/>
    <col min="28" max="28" width="12.85546875" style="1" customWidth="1"/>
    <col min="29" max="29" width="17.7109375" style="1" bestFit="1" customWidth="1"/>
  </cols>
  <sheetData>
    <row r="1" spans="1:30">
      <c r="A1" s="2" t="s">
        <v>28</v>
      </c>
    </row>
    <row r="2" spans="1:30">
      <c r="C2" s="5" t="s">
        <v>31</v>
      </c>
      <c r="R2" s="5" t="s">
        <v>32</v>
      </c>
    </row>
    <row r="3" spans="1:30">
      <c r="A3" t="s">
        <v>0</v>
      </c>
      <c r="B3" t="s">
        <v>27</v>
      </c>
      <c r="C3" s="6" t="s">
        <v>13</v>
      </c>
      <c r="D3" s="7" t="s">
        <v>7</v>
      </c>
      <c r="E3" s="7" t="s">
        <v>14</v>
      </c>
      <c r="F3" s="7" t="s">
        <v>8</v>
      </c>
      <c r="G3" s="7" t="s">
        <v>15</v>
      </c>
      <c r="H3" s="7" t="s">
        <v>9</v>
      </c>
      <c r="I3" s="8" t="s">
        <v>10</v>
      </c>
      <c r="J3" s="7" t="s">
        <v>11</v>
      </c>
      <c r="K3" s="8" t="s">
        <v>12</v>
      </c>
      <c r="L3" s="7" t="s">
        <v>1</v>
      </c>
      <c r="M3" s="9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6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16" t="s">
        <v>30</v>
      </c>
      <c r="AC3" s="1" t="s">
        <v>16</v>
      </c>
      <c r="AD3" s="20" t="s">
        <v>8</v>
      </c>
    </row>
    <row r="4" spans="1:30">
      <c r="A4">
        <v>0</v>
      </c>
      <c r="B4">
        <v>2002</v>
      </c>
      <c r="C4" s="10">
        <f>FAC!C4/FAC!C$16-1</f>
        <v>-3.1032242911256391E-2</v>
      </c>
      <c r="D4" s="11">
        <f>FAC!D4/FAC!D$16-1</f>
        <v>-4.2352868265479349E-2</v>
      </c>
      <c r="E4" s="11" t="e">
        <f>FAC!E4/FAC!E$16-1</f>
        <v>#DIV/0!</v>
      </c>
      <c r="F4" s="11">
        <f>FAC!F4/FAC!F$16-1</f>
        <v>-0.24512827124439951</v>
      </c>
      <c r="G4" s="11" t="e">
        <f>FAC!H4/FAC!H$16-1</f>
        <v>#DIV/0!</v>
      </c>
      <c r="H4" s="11">
        <f>FAC!I4/FAC!I$16-1</f>
        <v>4.5894896959561615E-2</v>
      </c>
      <c r="I4" s="11">
        <f>FAC!J4/FAC!J$16-1</f>
        <v>-0.29024205665998548</v>
      </c>
      <c r="J4" s="11">
        <f>FAC!K4/FAC!K$16-1</f>
        <v>-0.10133856830092669</v>
      </c>
      <c r="K4" s="11">
        <f>FAC!L4/FAC!L$16-1</f>
        <v>-0.59978018465431981</v>
      </c>
      <c r="L4" s="11">
        <f>FAC!M4/FAC!M$16-1</f>
        <v>4.3453172963209719E-2</v>
      </c>
      <c r="M4" s="12">
        <f>FAC!N4/FAC!N$16-1</f>
        <v>0.28007852639117603</v>
      </c>
      <c r="N4" s="4">
        <f>FAC!O4/FAC!O$16-1</f>
        <v>-1</v>
      </c>
      <c r="O4" s="4" t="e">
        <f>FAC!P4/FAC!P$16-1</f>
        <v>#DIV/0!</v>
      </c>
      <c r="P4" s="4" t="e">
        <f>FAC!Q4/FAC!Q$16-1</f>
        <v>#DIV/0!</v>
      </c>
      <c r="Q4" s="4" t="e">
        <f>FAC!R4/FAC!R$16-1</f>
        <v>#DIV/0!</v>
      </c>
      <c r="R4" s="10">
        <f>FAC!S4/FAC!$C4</f>
        <v>-7.3189588610896401E-3</v>
      </c>
      <c r="S4" s="11">
        <f>FAC!T4/FAC!$C4</f>
        <v>0.15370659601389602</v>
      </c>
      <c r="T4" s="11">
        <f>FAC!U4/FAC!$C4</f>
        <v>-0.1093525243128286</v>
      </c>
      <c r="U4" s="11">
        <f>FAC!V4/FAC!$C4</f>
        <v>-0.12214535503944995</v>
      </c>
      <c r="V4" s="11">
        <f>FAC!W4/FAC!$C4</f>
        <v>4.5511771036863017E-3</v>
      </c>
      <c r="W4" s="11">
        <f>FAC!X4/FAC!$C4</f>
        <v>0.10708432003464753</v>
      </c>
      <c r="X4" s="11">
        <f>FAC!Y4/FAC!$C4</f>
        <v>-0.21127455900498382</v>
      </c>
      <c r="Y4" s="11">
        <f>FAC!Z4/FAC!$C4</f>
        <v>0</v>
      </c>
      <c r="Z4" s="11">
        <f>FAC!AA4/FAC!$C4</f>
        <v>0</v>
      </c>
      <c r="AA4" s="11">
        <f>FAC!AB4/FAC!$C4</f>
        <v>0</v>
      </c>
      <c r="AB4" s="12">
        <f>SUM(FAC!Y4:AB4)/FAC!$C4</f>
        <v>-0.21127455900498382</v>
      </c>
      <c r="AC4" s="4">
        <f>FAC!AC4/FAC!$C4</f>
        <v>-0.18474930406612294</v>
      </c>
      <c r="AD4" s="21">
        <f>F4</f>
        <v>-0.24512827124439951</v>
      </c>
    </row>
    <row r="5" spans="1:30">
      <c r="A5">
        <v>0</v>
      </c>
      <c r="B5">
        <v>2003</v>
      </c>
      <c r="C5" s="10">
        <f>FAC!C5/FAC!C$16-1</f>
        <v>-2.5171739587986242E-2</v>
      </c>
      <c r="D5" s="11">
        <f>FAC!D5/FAC!D$16-1</f>
        <v>-4.7933500519870553E-2</v>
      </c>
      <c r="E5" s="11" t="e">
        <f>FAC!E5/FAC!E$16-1</f>
        <v>#DIV/0!</v>
      </c>
      <c r="F5" s="11">
        <f>FAC!F5/FAC!F$16-1</f>
        <v>-0.23695391983431535</v>
      </c>
      <c r="G5" s="11" t="e">
        <f>FAC!H5/FAC!H$16-1</f>
        <v>#DIV/0!</v>
      </c>
      <c r="H5" s="11">
        <f>FAC!I5/FAC!I$16-1</f>
        <v>3.7585233023109677E-3</v>
      </c>
      <c r="I5" s="11">
        <f>FAC!J5/FAC!J$16-1</f>
        <v>0.63657026852216236</v>
      </c>
      <c r="J5" s="11">
        <f>FAC!K5/FAC!K$16-1</f>
        <v>-9.2541026663414017E-2</v>
      </c>
      <c r="K5" s="11">
        <f>FAC!L5/FAC!L$16-1</f>
        <v>-0.53325111962878347</v>
      </c>
      <c r="L5" s="11">
        <f>FAC!M5/FAC!M$16-1</f>
        <v>2.9046190583933207E-2</v>
      </c>
      <c r="M5" s="12">
        <f>FAC!N5/FAC!N$16-1</f>
        <v>0.22979614296907136</v>
      </c>
      <c r="N5" s="4">
        <f>FAC!O5/FAC!O$16-1</f>
        <v>-0.916752237046635</v>
      </c>
      <c r="O5" s="4" t="e">
        <f>FAC!P5/FAC!P$16-1</f>
        <v>#DIV/0!</v>
      </c>
      <c r="P5" s="4" t="e">
        <f>FAC!Q5/FAC!Q$16-1</f>
        <v>#DIV/0!</v>
      </c>
      <c r="Q5" s="4" t="e">
        <f>FAC!R5/FAC!R$16-1</f>
        <v>#DIV/0!</v>
      </c>
      <c r="R5" s="10">
        <f>FAC!S5/FAC!$C5</f>
        <v>-2.8290007592798056E-3</v>
      </c>
      <c r="S5" s="11">
        <f>FAC!T5/FAC!$C5</f>
        <v>0.11999692694763743</v>
      </c>
      <c r="T5" s="11">
        <f>FAC!U5/FAC!$C5</f>
        <v>-9.7015360234931791E-2</v>
      </c>
      <c r="U5" s="11">
        <f>FAC!V5/FAC!$C5</f>
        <v>-0.10517744082797544</v>
      </c>
      <c r="V5" s="11">
        <f>FAC!W5/FAC!$C5</f>
        <v>2.7385577293884927E-3</v>
      </c>
      <c r="W5" s="11">
        <f>FAC!X5/FAC!$C5</f>
        <v>8.708635454959622E-2</v>
      </c>
      <c r="X5" s="11">
        <f>FAC!Y5/FAC!$C5</f>
        <v>-0.19552309706412099</v>
      </c>
      <c r="Y5" s="11">
        <f>FAC!Z5/FAC!$C5</f>
        <v>0</v>
      </c>
      <c r="Z5" s="11">
        <f>FAC!AA5/FAC!$C5</f>
        <v>0</v>
      </c>
      <c r="AA5" s="11">
        <f>FAC!AB5/FAC!$C5</f>
        <v>0</v>
      </c>
      <c r="AB5" s="12">
        <f>SUM(FAC!Y5:AB5)/FAC!$C5</f>
        <v>-0.19552309706412099</v>
      </c>
      <c r="AC5" s="4">
        <f>FAC!AC5/FAC!$C5</f>
        <v>-0.19072305965968805</v>
      </c>
      <c r="AD5" s="21">
        <f t="shared" ref="AD5:AD20" si="0">F5</f>
        <v>-0.23695391983431535</v>
      </c>
    </row>
    <row r="6" spans="1:30">
      <c r="A6">
        <v>0</v>
      </c>
      <c r="B6">
        <v>2004</v>
      </c>
      <c r="C6" s="10">
        <f>FAC!C6/FAC!C$16-1</f>
        <v>-1.3926488794464231E-2</v>
      </c>
      <c r="D6" s="11">
        <f>FAC!D6/FAC!D$16-1</f>
        <v>-2.7610613043025589E-2</v>
      </c>
      <c r="E6" s="11" t="e">
        <f>FAC!E6/FAC!E$16-1</f>
        <v>#DIV/0!</v>
      </c>
      <c r="F6" s="11">
        <f>FAC!F6/FAC!F$16-1</f>
        <v>-0.20270674540023526</v>
      </c>
      <c r="G6" s="11" t="e">
        <f>FAC!H6/FAC!H$16-1</f>
        <v>#DIV/0!</v>
      </c>
      <c r="H6" s="11">
        <f>FAC!I6/FAC!I$16-1</f>
        <v>3.6442498950334246E-2</v>
      </c>
      <c r="I6" s="11">
        <f>FAC!J6/FAC!J$16-1</f>
        <v>0.60647709114020643</v>
      </c>
      <c r="J6" s="11">
        <f>FAC!K6/FAC!K$16-1</f>
        <v>-8.3226373306251933E-2</v>
      </c>
      <c r="K6" s="11">
        <f>FAC!L6/FAC!L$16-1</f>
        <v>-0.45068974723250399</v>
      </c>
      <c r="L6" s="11">
        <f>FAC!M6/FAC!M$16-1</f>
        <v>1.2103922610581241E-2</v>
      </c>
      <c r="M6" s="12">
        <f>FAC!N6/FAC!N$16-1</f>
        <v>0.18067577797790957</v>
      </c>
      <c r="N6" s="4">
        <f>FAC!O6/FAC!O$16-1</f>
        <v>-0.83350252239216027</v>
      </c>
      <c r="O6" s="4" t="e">
        <f>FAC!P6/FAC!P$16-1</f>
        <v>#DIV/0!</v>
      </c>
      <c r="P6" s="4" t="e">
        <f>FAC!Q6/FAC!Q$16-1</f>
        <v>#DIV/0!</v>
      </c>
      <c r="Q6" s="4" t="e">
        <f>FAC!R6/FAC!R$16-1</f>
        <v>#DIV/0!</v>
      </c>
      <c r="R6" s="10">
        <f>FAC!S6/FAC!$C6</f>
        <v>1.3023597742590903E-3</v>
      </c>
      <c r="S6" s="11">
        <f>FAC!T6/FAC!$C6</f>
        <v>0.10642269804458324</v>
      </c>
      <c r="T6" s="11">
        <f>FAC!U6/FAC!$C6</f>
        <v>-8.1498466149474272E-2</v>
      </c>
      <c r="U6" s="11">
        <f>FAC!V6/FAC!$C6</f>
        <v>-8.5591840518089365E-2</v>
      </c>
      <c r="V6" s="11">
        <f>FAC!W6/FAC!$C6</f>
        <v>9.2673038572805644E-4</v>
      </c>
      <c r="W6" s="11">
        <f>FAC!X6/FAC!$C6</f>
        <v>6.8736093702922274E-2</v>
      </c>
      <c r="X6" s="11">
        <f>FAC!Y6/FAC!$C6</f>
        <v>-0.17945739314730025</v>
      </c>
      <c r="Y6" s="11">
        <f>FAC!Z6/FAC!$C6</f>
        <v>0</v>
      </c>
      <c r="Z6" s="11">
        <f>FAC!AA6/FAC!$C6</f>
        <v>0</v>
      </c>
      <c r="AA6" s="11">
        <f>FAC!AB6/FAC!$C6</f>
        <v>0</v>
      </c>
      <c r="AB6" s="12">
        <f>SUM(FAC!Y6:AB6)/FAC!$C6</f>
        <v>-0.17945739314730025</v>
      </c>
      <c r="AC6" s="4">
        <f>FAC!AC6/FAC!$C6</f>
        <v>-0.16915981790737278</v>
      </c>
      <c r="AD6" s="21">
        <f t="shared" si="0"/>
        <v>-0.20270674540023526</v>
      </c>
    </row>
    <row r="7" spans="1:30">
      <c r="A7">
        <v>0</v>
      </c>
      <c r="B7">
        <v>2005</v>
      </c>
      <c r="C7" s="10">
        <f>FAC!C7/FAC!C$16-1</f>
        <v>-1.0809750941266794E-2</v>
      </c>
      <c r="D7" s="11">
        <f>FAC!D7/FAC!D$16-1</f>
        <v>-1.1088196904576186E-3</v>
      </c>
      <c r="E7" s="11" t="e">
        <f>FAC!E7/FAC!E$16-1</f>
        <v>#DIV/0!</v>
      </c>
      <c r="F7" s="11">
        <f>FAC!F7/FAC!F$16-1</f>
        <v>-0.16132107383876604</v>
      </c>
      <c r="G7" s="11" t="e">
        <f>FAC!H7/FAC!H$16-1</f>
        <v>#DIV/0!</v>
      </c>
      <c r="H7" s="11">
        <f>FAC!I7/FAC!I$16-1</f>
        <v>4.6633101728817516E-2</v>
      </c>
      <c r="I7" s="11">
        <f>FAC!J7/FAC!J$16-1</f>
        <v>0.41011302790082937</v>
      </c>
      <c r="J7" s="11">
        <f>FAC!K7/FAC!K$16-1</f>
        <v>-6.6732789301060413E-2</v>
      </c>
      <c r="K7" s="11">
        <f>FAC!L7/FAC!L$16-1</f>
        <v>-0.33205017114244106</v>
      </c>
      <c r="L7" s="11">
        <f>FAC!M7/FAC!M$16-1</f>
        <v>-1.2460576869310902E-4</v>
      </c>
      <c r="M7" s="12">
        <f>FAC!N7/FAC!N$16-1</f>
        <v>0.14009421642743747</v>
      </c>
      <c r="N7" s="4">
        <f>FAC!O7/FAC!O$16-1</f>
        <v>-0.75025298396762463</v>
      </c>
      <c r="O7" s="4" t="e">
        <f>FAC!P7/FAC!P$16-1</f>
        <v>#DIV/0!</v>
      </c>
      <c r="P7" s="4" t="e">
        <f>FAC!Q7/FAC!Q$16-1</f>
        <v>#DIV/0!</v>
      </c>
      <c r="Q7" s="4" t="e">
        <f>FAC!R7/FAC!R$16-1</f>
        <v>#DIV/0!</v>
      </c>
      <c r="R7" s="10">
        <f>FAC!S7/FAC!$C7</f>
        <v>3.2416003078707505E-3</v>
      </c>
      <c r="S7" s="11">
        <f>FAC!T7/FAC!$C7</f>
        <v>0.10617606337990358</v>
      </c>
      <c r="T7" s="11">
        <f>FAC!U7/FAC!$C7</f>
        <v>-6.5355171086447353E-2</v>
      </c>
      <c r="U7" s="11">
        <f>FAC!V7/FAC!$C7</f>
        <v>-5.9963930574186391E-2</v>
      </c>
      <c r="V7" s="11">
        <f>FAC!W7/FAC!$C7</f>
        <v>-7.58164230804659E-4</v>
      </c>
      <c r="W7" s="11">
        <f>FAC!X7/FAC!$C7</f>
        <v>5.2882831481141264E-2</v>
      </c>
      <c r="X7" s="11">
        <f>FAC!Y7/FAC!$C7</f>
        <v>-0.16306858331486945</v>
      </c>
      <c r="Y7" s="11">
        <f>FAC!Z7/FAC!$C7</f>
        <v>0</v>
      </c>
      <c r="Z7" s="11">
        <f>FAC!AA7/FAC!$C7</f>
        <v>0</v>
      </c>
      <c r="AA7" s="11">
        <f>FAC!AB7/FAC!$C7</f>
        <v>0</v>
      </c>
      <c r="AB7" s="12">
        <f>SUM(FAC!Y7:AB7)/FAC!$C7</f>
        <v>-0.16306858331486945</v>
      </c>
      <c r="AC7" s="4">
        <f>FAC!AC7/FAC!$C7</f>
        <v>-0.12684535403739433</v>
      </c>
      <c r="AD7" s="21">
        <f t="shared" si="0"/>
        <v>-0.16132107383876604</v>
      </c>
    </row>
    <row r="8" spans="1:30">
      <c r="A8">
        <v>0</v>
      </c>
      <c r="B8">
        <v>2006</v>
      </c>
      <c r="C8" s="10">
        <f>FAC!C8/FAC!C$16-1</f>
        <v>-3.2462155451277175E-3</v>
      </c>
      <c r="D8" s="11">
        <f>FAC!D8/FAC!D$16-1</f>
        <v>6.1527311403060114E-3</v>
      </c>
      <c r="E8" s="11" t="e">
        <f>FAC!E8/FAC!E$16-1</f>
        <v>#DIV/0!</v>
      </c>
      <c r="F8" s="11">
        <f>FAC!F8/FAC!F$16-1</f>
        <v>-0.22201776372960647</v>
      </c>
      <c r="G8" s="11" t="e">
        <f>FAC!H8/FAC!H$16-1</f>
        <v>#DIV/0!</v>
      </c>
      <c r="H8" s="11">
        <f>FAC!I8/FAC!I$16-1</f>
        <v>-1.7197585181446096E-2</v>
      </c>
      <c r="I8" s="11">
        <f>FAC!J8/FAC!J$16-1</f>
        <v>0.14578287659420841</v>
      </c>
      <c r="J8" s="11">
        <f>FAC!K8/FAC!K$16-1</f>
        <v>-5.0974193676845747E-2</v>
      </c>
      <c r="K8" s="11">
        <f>FAC!L8/FAC!L$16-1</f>
        <v>-0.24293150805460539</v>
      </c>
      <c r="L8" s="11">
        <f>FAC!M8/FAC!M$16-1</f>
        <v>-1.7562476073858191E-2</v>
      </c>
      <c r="M8" s="12">
        <f>FAC!N8/FAC!N$16-1</f>
        <v>9.1266525522619713E-2</v>
      </c>
      <c r="N8" s="4">
        <f>FAC!O8/FAC!O$16-1</f>
        <v>-0.66700141904362642</v>
      </c>
      <c r="O8" s="4" t="e">
        <f>FAC!P8/FAC!P$16-1</f>
        <v>#DIV/0!</v>
      </c>
      <c r="P8" s="4" t="e">
        <f>FAC!Q8/FAC!Q$16-1</f>
        <v>#DIV/0!</v>
      </c>
      <c r="Q8" s="4" t="e">
        <f>FAC!R8/FAC!R$16-1</f>
        <v>#DIV/0!</v>
      </c>
      <c r="R8" s="10">
        <f>FAC!S8/FAC!$C8</f>
        <v>-3.0679967121767511E-3</v>
      </c>
      <c r="S8" s="11">
        <f>FAC!T8/FAC!$C8</f>
        <v>-9.1356447718355625E-3</v>
      </c>
      <c r="T8" s="11">
        <f>FAC!U8/FAC!$C8</f>
        <v>-4.5807400920397395E-2</v>
      </c>
      <c r="U8" s="11">
        <f>FAC!V8/FAC!$C8</f>
        <v>-4.2352633072531773E-2</v>
      </c>
      <c r="V8" s="11">
        <f>FAC!W8/FAC!$C8</f>
        <v>-2.8704701321916803E-3</v>
      </c>
      <c r="W8" s="11">
        <f>FAC!X8/FAC!$C8</f>
        <v>3.5342356432422332E-2</v>
      </c>
      <c r="X8" s="11">
        <f>FAC!Y8/FAC!$C8</f>
        <v>-0.14635256050124359</v>
      </c>
      <c r="Y8" s="11">
        <f>FAC!Z8/FAC!$C8</f>
        <v>0</v>
      </c>
      <c r="Z8" s="11">
        <f>FAC!AA8/FAC!$C8</f>
        <v>0</v>
      </c>
      <c r="AA8" s="11">
        <f>FAC!AB8/FAC!$C8</f>
        <v>0</v>
      </c>
      <c r="AB8" s="12">
        <f>SUM(FAC!Y8:AB8)/FAC!$C8</f>
        <v>-0.14635256050124359</v>
      </c>
      <c r="AC8" s="4">
        <f>FAC!AC8/FAC!$C8</f>
        <v>-0.21424434967795519</v>
      </c>
      <c r="AD8" s="21">
        <f t="shared" si="0"/>
        <v>-0.22201776372960647</v>
      </c>
    </row>
    <row r="9" spans="1:30">
      <c r="A9">
        <v>0</v>
      </c>
      <c r="B9">
        <v>2007</v>
      </c>
      <c r="C9" s="10">
        <f>FAC!C9/FAC!C$16-1</f>
        <v>-6.3660558661038369E-4</v>
      </c>
      <c r="D9" s="11">
        <f>FAC!D9/FAC!D$16-1</f>
        <v>6.3825741006264813E-3</v>
      </c>
      <c r="E9" s="11" t="e">
        <f>FAC!E9/FAC!E$16-1</f>
        <v>#DIV/0!</v>
      </c>
      <c r="F9" s="11">
        <f>FAC!F9/FAC!F$16-1</f>
        <v>-0.12943884618543589</v>
      </c>
      <c r="G9" s="11" t="e">
        <f>FAC!H9/FAC!H$16-1</f>
        <v>#DIV/0!</v>
      </c>
      <c r="H9" s="11">
        <f>FAC!I9/FAC!I$16-1</f>
        <v>6.7327732861844902E-2</v>
      </c>
      <c r="I9" s="11">
        <f>FAC!J9/FAC!J$16-1</f>
        <v>-0.11677941492821031</v>
      </c>
      <c r="J9" s="11">
        <f>FAC!K9/FAC!K$16-1</f>
        <v>-4.8872182869021952E-2</v>
      </c>
      <c r="K9" s="11">
        <f>FAC!L9/FAC!L$16-1</f>
        <v>-0.18082275885672716</v>
      </c>
      <c r="L9" s="11">
        <f>FAC!M9/FAC!M$16-1</f>
        <v>-2.0314211551871297E-2</v>
      </c>
      <c r="M9" s="12">
        <f>FAC!N9/FAC!N$16-1</f>
        <v>7.5577686981863179E-2</v>
      </c>
      <c r="N9" s="4">
        <f>FAC!O9/FAC!O$16-1</f>
        <v>-0.58375068114251738</v>
      </c>
      <c r="O9" s="4" t="e">
        <f>FAC!P9/FAC!P$16-1</f>
        <v>#DIV/0!</v>
      </c>
      <c r="P9" s="4" t="e">
        <f>FAC!Q9/FAC!Q$16-1</f>
        <v>#DIV/0!</v>
      </c>
      <c r="Q9" s="4" t="e">
        <f>FAC!R9/FAC!R$16-1</f>
        <v>#DIV/0!</v>
      </c>
      <c r="R9" s="10">
        <f>FAC!S9/FAC!$C9</f>
        <v>1.2666251362688504E-2</v>
      </c>
      <c r="S9" s="11">
        <f>FAC!T9/FAC!$C9</f>
        <v>5.0194131857206795E-2</v>
      </c>
      <c r="T9" s="11">
        <f>FAC!U9/FAC!$C9</f>
        <v>-3.9746675672124351E-2</v>
      </c>
      <c r="U9" s="11">
        <f>FAC!V9/FAC!$C9</f>
        <v>-3.0772418310785508E-2</v>
      </c>
      <c r="V9" s="11">
        <f>FAC!W9/FAC!$C9</f>
        <v>-3.1834497663656663E-3</v>
      </c>
      <c r="W9" s="11">
        <f>FAC!X9/FAC!$C9</f>
        <v>2.9776818013728414E-2</v>
      </c>
      <c r="X9" s="11">
        <f>FAC!Y9/FAC!$C9</f>
        <v>-0.12930130298717965</v>
      </c>
      <c r="Y9" s="11">
        <f>FAC!Z9/FAC!$C9</f>
        <v>0</v>
      </c>
      <c r="Z9" s="11">
        <f>FAC!AA9/FAC!$C9</f>
        <v>0</v>
      </c>
      <c r="AA9" s="11">
        <f>FAC!AB9/FAC!$C9</f>
        <v>0</v>
      </c>
      <c r="AB9" s="12">
        <f>SUM(FAC!Y9:AB9)/FAC!$C9</f>
        <v>-0.12930130298717965</v>
      </c>
      <c r="AC9" s="4">
        <f>FAC!AC9/FAC!$C9</f>
        <v>-0.11036664550283265</v>
      </c>
      <c r="AD9" s="21">
        <f t="shared" si="0"/>
        <v>-0.12943884618543589</v>
      </c>
    </row>
    <row r="10" spans="1:30">
      <c r="A10">
        <v>0</v>
      </c>
      <c r="B10">
        <v>2008</v>
      </c>
      <c r="C10" s="10">
        <f>FAC!C10/FAC!C$16-1</f>
        <v>-6.3660558661038369E-4</v>
      </c>
      <c r="D10" s="11">
        <f>FAC!D10/FAC!D$16-1</f>
        <v>4.8592323767273404E-2</v>
      </c>
      <c r="E10" s="11" t="e">
        <f>FAC!E10/FAC!E$16-1</f>
        <v>#DIV/0!</v>
      </c>
      <c r="F10" s="11">
        <f>FAC!F10/FAC!F$16-1</f>
        <v>-8.023637707156428E-2</v>
      </c>
      <c r="G10" s="11" t="e">
        <f>FAC!H10/FAC!H$16-1</f>
        <v>#DIV/0!</v>
      </c>
      <c r="H10" s="11">
        <f>FAC!I10/FAC!I$16-1</f>
        <v>8.4398430253548096E-2</v>
      </c>
      <c r="I10" s="11">
        <f>FAC!J10/FAC!J$16-1</f>
        <v>-0.14444234957079605</v>
      </c>
      <c r="J10" s="11">
        <f>FAC!K10/FAC!K$16-1</f>
        <v>-4.1534404295194172E-2</v>
      </c>
      <c r="K10" s="11">
        <f>FAC!L10/FAC!L$16-1</f>
        <v>-4.7076243381457106E-2</v>
      </c>
      <c r="L10" s="11">
        <f>FAC!M10/FAC!M$16-1</f>
        <v>-1.2225009761787531E-2</v>
      </c>
      <c r="M10" s="12">
        <f>FAC!N10/FAC!N$16-1</f>
        <v>5.7099786774718719E-2</v>
      </c>
      <c r="N10" s="4">
        <f>FAC!O10/FAC!O$16-1</f>
        <v>-0.50050081737102081</v>
      </c>
      <c r="O10" s="4" t="e">
        <f>FAC!P10/FAC!P$16-1</f>
        <v>#DIV/0!</v>
      </c>
      <c r="P10" s="4" t="e">
        <f>FAC!Q10/FAC!Q$16-1</f>
        <v>#DIV/0!</v>
      </c>
      <c r="Q10" s="4" t="e">
        <f>FAC!R10/FAC!R$16-1</f>
        <v>#DIV/0!</v>
      </c>
      <c r="R10" s="10">
        <f>FAC!S10/FAC!$C10</f>
        <v>1.8117486700062895E-2</v>
      </c>
      <c r="S10" s="11">
        <f>FAC!T10/FAC!$C10</f>
        <v>5.5792005197098003E-2</v>
      </c>
      <c r="T10" s="11">
        <f>FAC!U10/FAC!$C10</f>
        <v>-3.4656410895870023E-2</v>
      </c>
      <c r="U10" s="11">
        <f>FAC!V10/FAC!$C10</f>
        <v>-7.5050657036171689E-3</v>
      </c>
      <c r="V10" s="11">
        <f>FAC!W10/FAC!$C10</f>
        <v>-1.9027625235013888E-3</v>
      </c>
      <c r="W10" s="11">
        <f>FAC!X10/FAC!$C10</f>
        <v>2.2359559753120786E-2</v>
      </c>
      <c r="X10" s="11">
        <f>FAC!Y10/FAC!$C10</f>
        <v>-0.11190865379260082</v>
      </c>
      <c r="Y10" s="11">
        <f>FAC!Z10/FAC!$C10</f>
        <v>0</v>
      </c>
      <c r="Z10" s="11">
        <f>FAC!AA10/FAC!$C10</f>
        <v>0</v>
      </c>
      <c r="AA10" s="11">
        <f>FAC!AB10/FAC!$C10</f>
        <v>0</v>
      </c>
      <c r="AB10" s="12">
        <f>SUM(FAC!Y10:AB10)/FAC!$C10</f>
        <v>-0.11190865379260082</v>
      </c>
      <c r="AC10" s="4">
        <f>FAC!AC10/FAC!$C10</f>
        <v>-5.9703841265308491E-2</v>
      </c>
      <c r="AD10" s="21">
        <f t="shared" si="0"/>
        <v>-8.023637707156428E-2</v>
      </c>
    </row>
    <row r="11" spans="1:30">
      <c r="A11">
        <v>0</v>
      </c>
      <c r="B11">
        <v>2009</v>
      </c>
      <c r="C11" s="10">
        <f>FAC!C11/FAC!C$16-1</f>
        <v>-6.3660558661038369E-4</v>
      </c>
      <c r="D11" s="11">
        <f>FAC!D11/FAC!D$16-1</f>
        <v>5.5042202293154041E-3</v>
      </c>
      <c r="E11" s="11" t="e">
        <f>FAC!E11/FAC!E$16-1</f>
        <v>#DIV/0!</v>
      </c>
      <c r="F11" s="11">
        <f>FAC!F11/FAC!F$16-1</f>
        <v>-0.13389559158325948</v>
      </c>
      <c r="G11" s="11" t="e">
        <f>FAC!H11/FAC!H$16-1</f>
        <v>#DIV/0!</v>
      </c>
      <c r="H11" s="11">
        <f>FAC!I11/FAC!I$16-1</f>
        <v>9.5945126398783165E-2</v>
      </c>
      <c r="I11" s="11">
        <f>FAC!J11/FAC!J$16-1</f>
        <v>-8.2310962809139521E-2</v>
      </c>
      <c r="J11" s="11">
        <f>FAC!K11/FAC!K$16-1</f>
        <v>-4.7618613512051655E-2</v>
      </c>
      <c r="K11" s="11">
        <f>FAC!L11/FAC!L$16-1</f>
        <v>-0.30607414989709092</v>
      </c>
      <c r="L11" s="11">
        <f>FAC!M11/FAC!M$16-1</f>
        <v>-3.2304182231907008E-3</v>
      </c>
      <c r="M11" s="12">
        <f>FAC!N11/FAC!N$16-1</f>
        <v>3.9442224998342157E-2</v>
      </c>
      <c r="N11" s="4">
        <f>FAC!O11/FAC!O$16-1</f>
        <v>-0.41725095359952347</v>
      </c>
      <c r="O11" s="4" t="e">
        <f>FAC!P11/FAC!P$16-1</f>
        <v>#DIV/0!</v>
      </c>
      <c r="P11" s="4" t="e">
        <f>FAC!Q11/FAC!Q$16-1</f>
        <v>#DIV/0!</v>
      </c>
      <c r="Q11" s="4" t="e">
        <f>FAC!R11/FAC!R$16-1</f>
        <v>#DIV/0!</v>
      </c>
      <c r="R11" s="10">
        <f>FAC!S11/FAC!$C11</f>
        <v>1.9745642535968288E-2</v>
      </c>
      <c r="S11" s="11">
        <f>FAC!T11/FAC!$C11</f>
        <v>3.1194440971792768E-2</v>
      </c>
      <c r="T11" s="11">
        <f>FAC!U11/FAC!$C11</f>
        <v>-3.7551735592785608E-2</v>
      </c>
      <c r="U11" s="11">
        <f>FAC!V11/FAC!$C11</f>
        <v>-5.4729650687978415E-2</v>
      </c>
      <c r="V11" s="11">
        <f>FAC!W11/FAC!$C11</f>
        <v>-4.8018034697752074E-4</v>
      </c>
      <c r="W11" s="11">
        <f>FAC!X11/FAC!$C11</f>
        <v>1.5348101672477323E-2</v>
      </c>
      <c r="X11" s="11">
        <f>FAC!Y11/FAC!$C11</f>
        <v>-9.4168177453227891E-2</v>
      </c>
      <c r="Y11" s="11">
        <f>FAC!Z11/FAC!$C11</f>
        <v>0</v>
      </c>
      <c r="Z11" s="11">
        <f>FAC!AA11/FAC!$C11</f>
        <v>0</v>
      </c>
      <c r="AA11" s="11">
        <f>FAC!AB11/FAC!$C11</f>
        <v>0</v>
      </c>
      <c r="AB11" s="12">
        <f>SUM(FAC!Y11:AB11)/FAC!$C11</f>
        <v>-9.4168177453227891E-2</v>
      </c>
      <c r="AC11" s="4">
        <f>FAC!AC11/FAC!$C11</f>
        <v>-0.12064155890073436</v>
      </c>
      <c r="AD11" s="21">
        <f t="shared" si="0"/>
        <v>-0.13389559158325948</v>
      </c>
    </row>
    <row r="12" spans="1:30">
      <c r="A12">
        <v>0</v>
      </c>
      <c r="B12">
        <v>2010</v>
      </c>
      <c r="C12" s="10">
        <f>FAC!C12/FAC!C$16-1</f>
        <v>-2.8996381858825693E-4</v>
      </c>
      <c r="D12" s="11">
        <f>FAC!D12/FAC!D$16-1</f>
        <v>-1.5115156076702996E-2</v>
      </c>
      <c r="E12" s="11" t="e">
        <f>FAC!E12/FAC!E$16-1</f>
        <v>#DIV/0!</v>
      </c>
      <c r="F12" s="11">
        <f>FAC!F12/FAC!F$16-1</f>
        <v>-0.12397085920974038</v>
      </c>
      <c r="G12" s="11" t="e">
        <f>FAC!H12/FAC!H$16-1</f>
        <v>#DIV/0!</v>
      </c>
      <c r="H12" s="11">
        <f>FAC!I12/FAC!I$16-1</f>
        <v>1.0240091052757361E-2</v>
      </c>
      <c r="I12" s="11">
        <f>FAC!J12/FAC!J$16-1</f>
        <v>-4.4664781260665531E-2</v>
      </c>
      <c r="J12" s="11">
        <f>FAC!K12/FAC!K$16-1</f>
        <v>-5.1002961342235031E-2</v>
      </c>
      <c r="K12" s="11">
        <f>FAC!L12/FAC!L$16-1</f>
        <v>-0.18074235655939774</v>
      </c>
      <c r="L12" s="11">
        <f>FAC!M12/FAC!M$16-1</f>
        <v>1.4795704150626809E-2</v>
      </c>
      <c r="M12" s="12">
        <f>FAC!N12/FAC!N$16-1</f>
        <v>3.1322936728774842E-2</v>
      </c>
      <c r="N12" s="4">
        <f>FAC!O12/FAC!O$16-1</f>
        <v>-0.33333333333332782</v>
      </c>
      <c r="O12" s="4" t="e">
        <f>FAC!P12/FAC!P$16-1</f>
        <v>#DIV/0!</v>
      </c>
      <c r="P12" s="4" t="e">
        <f>FAC!Q12/FAC!Q$16-1</f>
        <v>#DIV/0!</v>
      </c>
      <c r="Q12" s="4" t="e">
        <f>FAC!R12/FAC!R$16-1</f>
        <v>#DIV/0!</v>
      </c>
      <c r="R12" s="10">
        <f>FAC!S12/FAC!$C12</f>
        <v>4.4987115994477777E-3</v>
      </c>
      <c r="S12" s="11">
        <f>FAC!T12/FAC!$C12</f>
        <v>1.0769256309466752E-2</v>
      </c>
      <c r="T12" s="11">
        <f>FAC!U12/FAC!$C12</f>
        <v>-3.6131204132769532E-2</v>
      </c>
      <c r="U12" s="11">
        <f>FAC!V12/FAC!$C12</f>
        <v>-3.0961913221328664E-2</v>
      </c>
      <c r="V12" s="11">
        <f>FAC!W12/FAC!$C12</f>
        <v>2.3523555624139179E-3</v>
      </c>
      <c r="W12" s="11">
        <f>FAC!X12/FAC!$C12</f>
        <v>1.2163231775471644E-2</v>
      </c>
      <c r="X12" s="11">
        <f>FAC!Y12/FAC!$C12</f>
        <v>-7.6149191618812159E-2</v>
      </c>
      <c r="Y12" s="11">
        <f>FAC!Z12/FAC!$C12</f>
        <v>0</v>
      </c>
      <c r="Z12" s="11">
        <f>FAC!AA12/FAC!$C12</f>
        <v>0</v>
      </c>
      <c r="AA12" s="11">
        <f>FAC!AB12/FAC!$C12</f>
        <v>0</v>
      </c>
      <c r="AB12" s="12">
        <f>SUM(FAC!Y12:AB12)/FAC!$C12</f>
        <v>-7.6149191618812159E-2</v>
      </c>
      <c r="AC12" s="4">
        <f>FAC!AC12/FAC!$C12</f>
        <v>-0.11345875372611143</v>
      </c>
      <c r="AD12" s="21">
        <f t="shared" si="0"/>
        <v>-0.12397085920974038</v>
      </c>
    </row>
    <row r="13" spans="1:30">
      <c r="A13">
        <v>0</v>
      </c>
      <c r="B13">
        <v>2011</v>
      </c>
      <c r="C13" s="10">
        <f>FAC!C13/FAC!C$16-1</f>
        <v>0</v>
      </c>
      <c r="D13" s="11">
        <f>FAC!D13/FAC!D$16-1</f>
        <v>-2.5287971989500502E-3</v>
      </c>
      <c r="E13" s="11" t="e">
        <f>FAC!E13/FAC!E$16-1</f>
        <v>#DIV/0!</v>
      </c>
      <c r="F13" s="11">
        <f>FAC!F13/FAC!F$16-1</f>
        <v>-0.10015845481894281</v>
      </c>
      <c r="G13" s="11" t="e">
        <f>FAC!H13/FAC!H$16-1</f>
        <v>#DIV/0!</v>
      </c>
      <c r="H13" s="11">
        <f>FAC!I13/FAC!I$16-1</f>
        <v>-1.418552956028285E-2</v>
      </c>
      <c r="I13" s="11">
        <f>FAC!J13/FAC!J$16-1</f>
        <v>7.4747920399931944E-2</v>
      </c>
      <c r="J13" s="11">
        <f>FAC!K13/FAC!K$16-1</f>
        <v>-4.4949649729947971E-2</v>
      </c>
      <c r="K13" s="11">
        <f>FAC!L13/FAC!L$16-1</f>
        <v>3.2355802472485484E-2</v>
      </c>
      <c r="L13" s="11">
        <f>FAC!M13/FAC!M$16-1</f>
        <v>3.4266158124976354E-2</v>
      </c>
      <c r="M13" s="12">
        <f>FAC!N13/FAC!N$16-1</f>
        <v>1.5512535706363906E-2</v>
      </c>
      <c r="N13" s="4">
        <f>FAC!O13/FAC!O$16-1</f>
        <v>-0.24999999999999378</v>
      </c>
      <c r="O13" s="4" t="e">
        <f>FAC!P13/FAC!P$16-1</f>
        <v>#DIV/0!</v>
      </c>
      <c r="P13" s="4" t="e">
        <f>FAC!Q13/FAC!Q$16-1</f>
        <v>#DIV/0!</v>
      </c>
      <c r="Q13" s="4" t="e">
        <f>FAC!R13/FAC!R$16-1</f>
        <v>#DIV/0!</v>
      </c>
      <c r="R13" s="10">
        <f>FAC!S13/FAC!$C13</f>
        <v>-2.2376038677511937E-3</v>
      </c>
      <c r="S13" s="11">
        <f>FAC!T13/FAC!$C13</f>
        <v>-1.170619207973053E-2</v>
      </c>
      <c r="T13" s="11">
        <f>FAC!U13/FAC!$C13</f>
        <v>-3.0227597962836434E-2</v>
      </c>
      <c r="U13" s="11">
        <f>FAC!V13/FAC!$C13</f>
        <v>5.2196608173103853E-3</v>
      </c>
      <c r="V13" s="11">
        <f>FAC!W13/FAC!$C13</f>
        <v>5.4830460140188712E-3</v>
      </c>
      <c r="W13" s="11">
        <f>FAC!X13/FAC!$C13</f>
        <v>6.0544820843071012E-3</v>
      </c>
      <c r="X13" s="11">
        <f>FAC!Y13/FAC!$C13</f>
        <v>-5.7673547954628659E-2</v>
      </c>
      <c r="Y13" s="11">
        <f>FAC!Z13/FAC!$C13</f>
        <v>0</v>
      </c>
      <c r="Z13" s="11">
        <f>FAC!AA13/FAC!$C13</f>
        <v>0</v>
      </c>
      <c r="AA13" s="11">
        <f>FAC!AB13/FAC!$C13</f>
        <v>0</v>
      </c>
      <c r="AB13" s="12">
        <f>SUM(FAC!Y13:AB13)/FAC!$C13</f>
        <v>-5.7673547954628659E-2</v>
      </c>
      <c r="AC13" s="4">
        <f>FAC!AC13/FAC!$C13</f>
        <v>-8.5087752949313131E-2</v>
      </c>
      <c r="AD13" s="21">
        <f t="shared" si="0"/>
        <v>-0.10015845481894281</v>
      </c>
    </row>
    <row r="14" spans="1:30">
      <c r="A14">
        <v>0</v>
      </c>
      <c r="B14">
        <v>2012</v>
      </c>
      <c r="C14" s="10">
        <f>FAC!C14/FAC!C$16-1</f>
        <v>0</v>
      </c>
      <c r="D14" s="11">
        <f>FAC!D14/FAC!D$16-1</f>
        <v>1.1022561916611107E-2</v>
      </c>
      <c r="E14" s="11" t="e">
        <f>FAC!E14/FAC!E$16-1</f>
        <v>#DIV/0!</v>
      </c>
      <c r="F14" s="11">
        <f>FAC!F14/FAC!F$16-1</f>
        <v>-1.2373164827695793E-2</v>
      </c>
      <c r="G14" s="11" t="e">
        <f>FAC!H14/FAC!H$16-1</f>
        <v>#DIV/0!</v>
      </c>
      <c r="H14" s="11">
        <f>FAC!I14/FAC!I$16-1</f>
        <v>-2.317648367766223E-2</v>
      </c>
      <c r="I14" s="11">
        <f>FAC!J14/FAC!J$16-1</f>
        <v>-8.9437200615169909E-2</v>
      </c>
      <c r="J14" s="11">
        <f>FAC!K14/FAC!K$16-1</f>
        <v>-3.5583028893206192E-2</v>
      </c>
      <c r="K14" s="11">
        <f>FAC!L14/FAC!L$16-1</f>
        <v>6.9069905884629801E-2</v>
      </c>
      <c r="L14" s="11">
        <f>FAC!M14/FAC!M$16-1</f>
        <v>3.4410971313574068E-2</v>
      </c>
      <c r="M14" s="12">
        <f>FAC!N14/FAC!N$16-1</f>
        <v>1.461620156047605E-2</v>
      </c>
      <c r="N14" s="4">
        <f>FAC!O14/FAC!O$16-1</f>
        <v>-0.16666666666666063</v>
      </c>
      <c r="O14" s="4" t="e">
        <f>FAC!P14/FAC!P$16-1</f>
        <v>#DIV/0!</v>
      </c>
      <c r="P14" s="4" t="e">
        <f>FAC!Q14/FAC!Q$16-1</f>
        <v>#DIV/0!</v>
      </c>
      <c r="Q14" s="4" t="e">
        <f>FAC!R14/FAC!R$16-1</f>
        <v>#DIV/0!</v>
      </c>
      <c r="R14" s="10">
        <f>FAC!S14/FAC!$C14</f>
        <v>-6.9440050519368459E-3</v>
      </c>
      <c r="S14" s="11">
        <f>FAC!T14/FAC!$C14</f>
        <v>3.779011804465842E-2</v>
      </c>
      <c r="T14" s="11">
        <f>FAC!U14/FAC!$C14</f>
        <v>-2.2333383583751327E-2</v>
      </c>
      <c r="U14" s="11">
        <f>FAC!V14/FAC!$C14</f>
        <v>1.0923299552902811E-2</v>
      </c>
      <c r="V14" s="11">
        <f>FAC!W14/FAC!$C14</f>
        <v>5.5094023531234663E-3</v>
      </c>
      <c r="W14" s="11">
        <f>FAC!X14/FAC!$C14</f>
        <v>5.7058916982716855E-3</v>
      </c>
      <c r="X14" s="11">
        <f>FAC!Y14/FAC!$C14</f>
        <v>-3.8828418865191512E-2</v>
      </c>
      <c r="Y14" s="11">
        <f>FAC!Z14/FAC!$C14</f>
        <v>0</v>
      </c>
      <c r="Z14" s="11">
        <f>FAC!AA14/FAC!$C14</f>
        <v>0</v>
      </c>
      <c r="AA14" s="11">
        <f>FAC!AB14/FAC!$C14</f>
        <v>0</v>
      </c>
      <c r="AB14" s="12">
        <f>SUM(FAC!Y14:AB14)/FAC!$C14</f>
        <v>-3.8828418865191512E-2</v>
      </c>
      <c r="AC14" s="4">
        <f>FAC!AC14/FAC!$C14</f>
        <v>-8.1770958519230379E-3</v>
      </c>
      <c r="AD14" s="21">
        <f t="shared" si="0"/>
        <v>-1.2373164827695793E-2</v>
      </c>
    </row>
    <row r="15" spans="1:30">
      <c r="A15">
        <v>0</v>
      </c>
      <c r="B15">
        <v>2013</v>
      </c>
      <c r="C15" s="10">
        <f>FAC!C15/FAC!C$16-1</f>
        <v>0</v>
      </c>
      <c r="D15" s="11">
        <f>FAC!D15/FAC!D$16-1</f>
        <v>6.4109547181905313E-3</v>
      </c>
      <c r="E15" s="11" t="e">
        <f>FAC!E15/FAC!E$16-1</f>
        <v>#DIV/0!</v>
      </c>
      <c r="F15" s="11">
        <f>FAC!F15/FAC!F$16-1</f>
        <v>-1.9092460014504931E-2</v>
      </c>
      <c r="G15" s="11" t="e">
        <f>FAC!H15/FAC!H$16-1</f>
        <v>#DIV/0!</v>
      </c>
      <c r="H15" s="11">
        <f>FAC!I15/FAC!I$16-1</f>
        <v>-8.1666150321009212E-3</v>
      </c>
      <c r="I15" s="11">
        <f>FAC!J15/FAC!J$16-1</f>
        <v>-2.5444131874770015E-2</v>
      </c>
      <c r="J15" s="11">
        <f>FAC!K15/FAC!K$16-1</f>
        <v>-1.1247109093667995E-2</v>
      </c>
      <c r="K15" s="11">
        <f>FAC!L15/FAC!L$16-1</f>
        <v>3.5793414575098437E-2</v>
      </c>
      <c r="L15" s="11">
        <f>FAC!M15/FAC!M$16-1</f>
        <v>-4.0142697348140022E-3</v>
      </c>
      <c r="M15" s="12">
        <f>FAC!N15/FAC!N$16-1</f>
        <v>-5.9322435770703397E-4</v>
      </c>
      <c r="N15" s="4">
        <f>FAC!O15/FAC!O$16-1</f>
        <v>-8.3333333333334036E-2</v>
      </c>
      <c r="O15" s="4" t="e">
        <f>FAC!P15/FAC!P$16-1</f>
        <v>#DIV/0!</v>
      </c>
      <c r="P15" s="4" t="e">
        <f>FAC!Q15/FAC!Q$16-1</f>
        <v>#DIV/0!</v>
      </c>
      <c r="Q15" s="4" t="e">
        <f>FAC!R15/FAC!R$16-1</f>
        <v>#DIV/0!</v>
      </c>
      <c r="R15" s="10">
        <f>FAC!S15/FAC!$C15</f>
        <v>-2.8861543483795341E-3</v>
      </c>
      <c r="S15" s="11">
        <f>FAC!T15/FAC!$C15</f>
        <v>9.6643296787364379E-3</v>
      </c>
      <c r="T15" s="11">
        <f>FAC!U15/FAC!$C15</f>
        <v>-9.150184095586775E-3</v>
      </c>
      <c r="U15" s="11">
        <f>FAC!V15/FAC!$C15</f>
        <v>5.7382391203969459E-3</v>
      </c>
      <c r="V15" s="11">
        <f>FAC!W15/FAC!$C15</f>
        <v>-6.2129737393987552E-4</v>
      </c>
      <c r="W15" s="11">
        <f>FAC!X15/FAC!$C15</f>
        <v>-2.2803288042154773E-4</v>
      </c>
      <c r="X15" s="11">
        <f>FAC!Y15/FAC!$C15</f>
        <v>-1.9606415190914991E-2</v>
      </c>
      <c r="Y15" s="11">
        <f>FAC!Z15/FAC!$C15</f>
        <v>0</v>
      </c>
      <c r="Z15" s="11">
        <f>FAC!AA15/FAC!$C15</f>
        <v>0</v>
      </c>
      <c r="AA15" s="11">
        <f>FAC!AB15/FAC!$C15</f>
        <v>0</v>
      </c>
      <c r="AB15" s="12">
        <f>SUM(FAC!Y15:AB15)/FAC!$C15</f>
        <v>-1.9606415190914991E-2</v>
      </c>
      <c r="AC15" s="4">
        <f>FAC!AC15/FAC!$C15</f>
        <v>-1.7089515090111529E-2</v>
      </c>
      <c r="AD15" s="21">
        <f t="shared" si="0"/>
        <v>-1.9092460014504931E-2</v>
      </c>
    </row>
    <row r="16" spans="1:30">
      <c r="A16">
        <v>0</v>
      </c>
      <c r="B16">
        <v>2014</v>
      </c>
      <c r="C16" s="10">
        <f>FAC!C16/FAC!C$16-1</f>
        <v>0</v>
      </c>
      <c r="D16" s="11">
        <f>FAC!D16/FAC!D$16-1</f>
        <v>0</v>
      </c>
      <c r="E16" s="11" t="e">
        <f>FAC!E16/FAC!E$16-1</f>
        <v>#DIV/0!</v>
      </c>
      <c r="F16" s="11">
        <f>FAC!F16/FAC!F$16-1</f>
        <v>0</v>
      </c>
      <c r="G16" s="11" t="e">
        <f>FAC!H16/FAC!H$16-1</f>
        <v>#DIV/0!</v>
      </c>
      <c r="H16" s="11">
        <f>FAC!I16/FAC!I$16-1</f>
        <v>0</v>
      </c>
      <c r="I16" s="11">
        <f>FAC!J16/FAC!J$16-1</f>
        <v>0</v>
      </c>
      <c r="J16" s="11">
        <f>FAC!K16/FAC!K$16-1</f>
        <v>0</v>
      </c>
      <c r="K16" s="11">
        <f>FAC!L16/FAC!L$16-1</f>
        <v>0</v>
      </c>
      <c r="L16" s="11">
        <f>FAC!M16/FAC!M$16-1</f>
        <v>0</v>
      </c>
      <c r="M16" s="12">
        <f>FAC!N16/FAC!N$16-1</f>
        <v>0</v>
      </c>
      <c r="N16" s="4">
        <f>FAC!O16/FAC!O$16-1</f>
        <v>0</v>
      </c>
      <c r="O16" s="4" t="e">
        <f>FAC!P16/FAC!P$16-1</f>
        <v>#DIV/0!</v>
      </c>
      <c r="P16" s="4" t="e">
        <f>FAC!Q16/FAC!Q$16-1</f>
        <v>#DIV/0!</v>
      </c>
      <c r="Q16" s="4" t="e">
        <f>FAC!R16/FAC!R$16-1</f>
        <v>#DIV/0!</v>
      </c>
      <c r="R16" s="10">
        <f>FAC!S16/FAC!$C16</f>
        <v>0</v>
      </c>
      <c r="S16" s="11">
        <f>FAC!T16/FAC!$C16</f>
        <v>0</v>
      </c>
      <c r="T16" s="11">
        <f>FAC!U16/FAC!$C16</f>
        <v>0</v>
      </c>
      <c r="U16" s="11">
        <f>FAC!V16/FAC!$C16</f>
        <v>0</v>
      </c>
      <c r="V16" s="11">
        <f>FAC!W16/FAC!$C16</f>
        <v>0</v>
      </c>
      <c r="W16" s="11">
        <f>FAC!X16/FAC!$C16</f>
        <v>0</v>
      </c>
      <c r="X16" s="11">
        <f>FAC!Y16/FAC!$C16</f>
        <v>0</v>
      </c>
      <c r="Y16" s="11">
        <f>FAC!Z16/FAC!$C16</f>
        <v>0</v>
      </c>
      <c r="Z16" s="11">
        <f>FAC!AA16/FAC!$C16</f>
        <v>0</v>
      </c>
      <c r="AA16" s="11">
        <f>FAC!AB16/FAC!$C16</f>
        <v>0</v>
      </c>
      <c r="AB16" s="12">
        <f>SUM(FAC!Y16:AB16)/FAC!$C16</f>
        <v>0</v>
      </c>
      <c r="AC16" s="4">
        <f>FAC!AC16/FAC!$C16</f>
        <v>0</v>
      </c>
      <c r="AD16" s="21">
        <f t="shared" si="0"/>
        <v>0</v>
      </c>
    </row>
    <row r="17" spans="1:30">
      <c r="A17">
        <v>0</v>
      </c>
      <c r="B17">
        <v>2015</v>
      </c>
      <c r="C17" s="10">
        <f>FAC!C17/FAC!C$16-1</f>
        <v>0</v>
      </c>
      <c r="D17" s="11">
        <f>FAC!D17/FAC!D$16-1</f>
        <v>-2.2420416817123257E-2</v>
      </c>
      <c r="E17" s="11" t="e">
        <f>FAC!E17/FAC!E$16-1</f>
        <v>#DIV/0!</v>
      </c>
      <c r="F17" s="11">
        <f>FAC!F17/FAC!F$16-1</f>
        <v>-9.241713528856077E-2</v>
      </c>
      <c r="G17" s="11" t="e">
        <f>FAC!H17/FAC!H$16-1</f>
        <v>#DIV/0!</v>
      </c>
      <c r="H17" s="11">
        <f>FAC!I17/FAC!I$16-1</f>
        <v>-2.4032784892357162E-3</v>
      </c>
      <c r="I17" s="11">
        <f>FAC!J17/FAC!J$16-1</f>
        <v>3.9183979533296887E-2</v>
      </c>
      <c r="J17" s="11">
        <f>FAC!K17/FAC!K$16-1</f>
        <v>1.0226012613552715E-2</v>
      </c>
      <c r="K17" s="11">
        <f>FAC!L17/FAC!L$16-1</f>
        <v>-0.26432658934194841</v>
      </c>
      <c r="L17" s="11">
        <f>FAC!M17/FAC!M$16-1</f>
        <v>-6.6092382326647936E-3</v>
      </c>
      <c r="M17" s="12">
        <f>FAC!N17/FAC!N$16-1</f>
        <v>1.248953932008634E-3</v>
      </c>
      <c r="N17" s="4">
        <f>FAC!O17/FAC!O$16-1</f>
        <v>0</v>
      </c>
      <c r="O17" s="4" t="e">
        <f>FAC!P17/FAC!P$16-1</f>
        <v>#DIV/0!</v>
      </c>
      <c r="P17" s="4" t="e">
        <f>FAC!Q17/FAC!Q$16-1</f>
        <v>#DIV/0!</v>
      </c>
      <c r="Q17" s="4" t="e">
        <f>FAC!R17/FAC!R$16-1</f>
        <v>#DIV/0!</v>
      </c>
      <c r="R17" s="10">
        <f>FAC!S17/FAC!$C17</f>
        <v>4.45623452339532E-3</v>
      </c>
      <c r="S17" s="11">
        <f>FAC!T17/FAC!$C17</f>
        <v>-9.8174948304471654E-3</v>
      </c>
      <c r="T17" s="11">
        <f>FAC!U17/FAC!$C17</f>
        <v>8.5937106084518142E-3</v>
      </c>
      <c r="U17" s="11">
        <f>FAC!V17/FAC!$C17</f>
        <v>-4.6976520801987685E-2</v>
      </c>
      <c r="V17" s="11">
        <f>FAC!W17/FAC!$C17</f>
        <v>-1.0341814761250139E-3</v>
      </c>
      <c r="W17" s="11">
        <f>FAC!X17/FAC!$C17</f>
        <v>4.844163922994793E-4</v>
      </c>
      <c r="X17" s="11">
        <f>FAC!Y17/FAC!$C17</f>
        <v>0</v>
      </c>
      <c r="Y17" s="11">
        <f>FAC!Z17/FAC!$C17</f>
        <v>-4.8000867905928925E-2</v>
      </c>
      <c r="Z17" s="11">
        <f>FAC!AA17/FAC!$C17</f>
        <v>0</v>
      </c>
      <c r="AA17" s="11">
        <f>FAC!AB17/FAC!$C17</f>
        <v>0</v>
      </c>
      <c r="AB17" s="12">
        <f>SUM(FAC!Y17:AB17)/FAC!$C17</f>
        <v>-4.8000867905928925E-2</v>
      </c>
      <c r="AC17" s="4">
        <f>FAC!AC17/FAC!$C17</f>
        <v>-9.2294703490341898E-2</v>
      </c>
      <c r="AD17" s="21">
        <f t="shared" si="0"/>
        <v>-9.241713528856077E-2</v>
      </c>
    </row>
    <row r="18" spans="1:30">
      <c r="A18">
        <v>0</v>
      </c>
      <c r="B18">
        <v>2016</v>
      </c>
      <c r="C18" s="10">
        <f>FAC!C18/FAC!C$16-1</f>
        <v>0</v>
      </c>
      <c r="D18" s="11">
        <f>FAC!D18/FAC!D$16-1</f>
        <v>-5.3585717565916124E-2</v>
      </c>
      <c r="E18" s="11" t="e">
        <f>FAC!E18/FAC!E$16-1</f>
        <v>#DIV/0!</v>
      </c>
      <c r="F18" s="11">
        <f>FAC!F18/FAC!F$16-1</f>
        <v>-0.14798063328292888</v>
      </c>
      <c r="G18" s="11" t="e">
        <f>FAC!H18/FAC!H$16-1</f>
        <v>#DIV/0!</v>
      </c>
      <c r="H18" s="11">
        <f>FAC!I18/FAC!I$16-1</f>
        <v>-1.1803092353781519E-3</v>
      </c>
      <c r="I18" s="11">
        <f>FAC!J18/FAC!J$16-1</f>
        <v>6.0328422846943841E-2</v>
      </c>
      <c r="J18" s="11">
        <f>FAC!K18/FAC!K$16-1</f>
        <v>1.5101959401267795E-2</v>
      </c>
      <c r="K18" s="11">
        <f>FAC!L18/FAC!L$16-1</f>
        <v>-0.33944383391047395</v>
      </c>
      <c r="L18" s="11">
        <f>FAC!M18/FAC!M$16-1</f>
        <v>-1.8103236826842672E-2</v>
      </c>
      <c r="M18" s="12">
        <f>FAC!N18/FAC!N$16-1</f>
        <v>3.8688913834112881E-3</v>
      </c>
      <c r="N18" s="4">
        <f>FAC!O18/FAC!O$16-1</f>
        <v>0</v>
      </c>
      <c r="O18" s="4" t="e">
        <f>FAC!P18/FAC!P$16-1</f>
        <v>#DIV/0!</v>
      </c>
      <c r="P18" s="4" t="e">
        <f>FAC!Q18/FAC!Q$16-1</f>
        <v>#DIV/0!</v>
      </c>
      <c r="Q18" s="4" t="e">
        <f>FAC!R18/FAC!R$16-1</f>
        <v>#DIV/0!</v>
      </c>
      <c r="R18" s="10">
        <f>FAC!S18/FAC!$C18</f>
        <v>8.4255777849885048E-3</v>
      </c>
      <c r="S18" s="11">
        <f>FAC!T18/FAC!$C18</f>
        <v>-1.7938182595886306E-2</v>
      </c>
      <c r="T18" s="11">
        <f>FAC!U18/FAC!$C18</f>
        <v>1.4975558388991958E-2</v>
      </c>
      <c r="U18" s="11">
        <f>FAC!V18/FAC!$C18</f>
        <v>-6.1868483436282498E-2</v>
      </c>
      <c r="V18" s="11">
        <f>FAC!W18/FAC!$C18</f>
        <v>-2.858507798246156E-3</v>
      </c>
      <c r="W18" s="11">
        <f>FAC!X18/FAC!$C18</f>
        <v>1.5023352111900204E-3</v>
      </c>
      <c r="X18" s="11">
        <f>FAC!Y18/FAC!$C18</f>
        <v>0</v>
      </c>
      <c r="Y18" s="11">
        <f>FAC!Z18/FAC!$C18</f>
        <v>-9.3697652492135269E-2</v>
      </c>
      <c r="Z18" s="11">
        <f>FAC!AA18/FAC!$C18</f>
        <v>0</v>
      </c>
      <c r="AA18" s="11">
        <f>FAC!AB18/FAC!$C18</f>
        <v>0</v>
      </c>
      <c r="AB18" s="12">
        <f>SUM(FAC!Y18:AB18)/FAC!$C18</f>
        <v>-9.3697652492135269E-2</v>
      </c>
      <c r="AC18" s="4">
        <f>FAC!AC18/FAC!$C18</f>
        <v>-0.151459354937381</v>
      </c>
      <c r="AD18" s="21">
        <f t="shared" si="0"/>
        <v>-0.14798063328292888</v>
      </c>
    </row>
    <row r="19" spans="1:30">
      <c r="A19">
        <v>0</v>
      </c>
      <c r="B19">
        <v>2017</v>
      </c>
      <c r="C19" s="10">
        <f>FAC!C19/FAC!C$16-1</f>
        <v>0</v>
      </c>
      <c r="D19" s="11">
        <f>FAC!D19/FAC!D$16-1</f>
        <v>-9.3063694590594936E-2</v>
      </c>
      <c r="E19" s="11" t="e">
        <f>FAC!E19/FAC!E$16-1</f>
        <v>#DIV/0!</v>
      </c>
      <c r="F19" s="11">
        <f>FAC!F19/FAC!F$16-1</f>
        <v>-0.17181228778161939</v>
      </c>
      <c r="G19" s="11" t="e">
        <f>FAC!H19/FAC!H$16-1</f>
        <v>#DIV/0!</v>
      </c>
      <c r="H19" s="11">
        <f>FAC!I19/FAC!I$16-1</f>
        <v>-9.5512071126383491E-3</v>
      </c>
      <c r="I19" s="11">
        <f>FAC!J19/FAC!J$16-1</f>
        <v>7.8999658144366824E-2</v>
      </c>
      <c r="J19" s="11">
        <f>FAC!K19/FAC!K$16-1</f>
        <v>2.4575979537635462E-2</v>
      </c>
      <c r="K19" s="11">
        <f>FAC!L19/FAC!L$16-1</f>
        <v>-0.25564225661571027</v>
      </c>
      <c r="L19" s="11">
        <f>FAC!M19/FAC!M$16-1</f>
        <v>-2.5584597441691392E-2</v>
      </c>
      <c r="M19" s="12">
        <f>FAC!N19/FAC!N$16-1</f>
        <v>4.359872193407055E-3</v>
      </c>
      <c r="N19" s="4">
        <f>FAC!O19/FAC!O$16-1</f>
        <v>0</v>
      </c>
      <c r="O19" s="4" t="e">
        <f>FAC!P19/FAC!P$16-1</f>
        <v>#DIV/0!</v>
      </c>
      <c r="P19" s="4" t="e">
        <f>FAC!Q19/FAC!Q$16-1</f>
        <v>#DIV/0!</v>
      </c>
      <c r="Q19" s="4" t="e">
        <f>FAC!R19/FAC!R$16-1</f>
        <v>#DIV/0!</v>
      </c>
      <c r="R19" s="10">
        <f>FAC!S19/FAC!$C19</f>
        <v>9.5199319101651643E-3</v>
      </c>
      <c r="S19" s="11">
        <f>FAC!T19/FAC!$C19</f>
        <v>-2.3141821023135535E-2</v>
      </c>
      <c r="T19" s="11">
        <f>FAC!U19/FAC!$C19</f>
        <v>2.3338059216505995E-2</v>
      </c>
      <c r="U19" s="11">
        <f>FAC!V19/FAC!$C19</f>
        <v>-4.5189388355600435E-2</v>
      </c>
      <c r="V19" s="11">
        <f>FAC!W19/FAC!$C19</f>
        <v>-4.0406176046908267E-3</v>
      </c>
      <c r="W19" s="11">
        <f>FAC!X19/FAC!$C19</f>
        <v>1.6971009254007441E-3</v>
      </c>
      <c r="X19" s="11">
        <f>FAC!Y19/FAC!$C19</f>
        <v>0</v>
      </c>
      <c r="Y19" s="11">
        <f>FAC!Z19/FAC!$C19</f>
        <v>-0.13720095175769359</v>
      </c>
      <c r="Z19" s="11">
        <f>FAC!AA19/FAC!$C19</f>
        <v>0</v>
      </c>
      <c r="AA19" s="11">
        <f>FAC!AB19/FAC!$C19</f>
        <v>0</v>
      </c>
      <c r="AB19" s="12">
        <f>SUM(FAC!Y19:AB19)/FAC!$C19</f>
        <v>-0.13720095175769359</v>
      </c>
      <c r="AC19" s="4">
        <f>FAC!AC19/FAC!$C19</f>
        <v>-0.17501768668904807</v>
      </c>
      <c r="AD19" s="21">
        <f t="shared" si="0"/>
        <v>-0.17181228778161939</v>
      </c>
    </row>
    <row r="20" spans="1:30">
      <c r="A20">
        <v>0</v>
      </c>
      <c r="B20">
        <v>2018</v>
      </c>
      <c r="C20" s="13">
        <f>FAC!C20/FAC!C$16-1</f>
        <v>0</v>
      </c>
      <c r="D20" s="14">
        <f>FAC!D20/FAC!D$16-1</f>
        <v>-0.11371404521922845</v>
      </c>
      <c r="E20" s="14" t="e">
        <f>FAC!E20/FAC!E$16-1</f>
        <v>#DIV/0!</v>
      </c>
      <c r="F20" s="14">
        <f>FAC!F20/FAC!F$16-1</f>
        <v>-0.19459851132187223</v>
      </c>
      <c r="G20" s="14" t="e">
        <f>FAC!H20/FAC!H$16-1</f>
        <v>#DIV/0!</v>
      </c>
      <c r="H20" s="14">
        <f>FAC!I20/FAC!I$16-1</f>
        <v>-1.1406128067962484E-2</v>
      </c>
      <c r="I20" s="14">
        <f>FAC!J20/FAC!J$16-1</f>
        <v>0.32249319960841505</v>
      </c>
      <c r="J20" s="14">
        <f>FAC!K20/FAC!K$16-1</f>
        <v>3.1465639577483273E-2</v>
      </c>
      <c r="K20" s="14">
        <f>FAC!L20/FAC!L$16-1</f>
        <v>-0.1646305462808425</v>
      </c>
      <c r="L20" s="14">
        <f>FAC!M20/FAC!M$16-1</f>
        <v>-3.3966405491631213E-2</v>
      </c>
      <c r="M20" s="15">
        <f>FAC!N20/FAC!N$16-1</f>
        <v>5.3415798183229501E-3</v>
      </c>
      <c r="N20" s="4">
        <f>FAC!O20/FAC!O$16-1</f>
        <v>-1.0403221925836537E-4</v>
      </c>
      <c r="O20" s="4" t="e">
        <f>FAC!P20/FAC!P$16-1</f>
        <v>#DIV/0!</v>
      </c>
      <c r="P20" s="4" t="e">
        <f>FAC!Q20/FAC!Q$16-1</f>
        <v>#DIV/0!</v>
      </c>
      <c r="Q20" s="4" t="e">
        <f>FAC!R20/FAC!R$16-1</f>
        <v>#DIV/0!</v>
      </c>
      <c r="R20" s="13">
        <f>FAC!S20/FAC!$C20</f>
        <v>6.4933012577650965E-3</v>
      </c>
      <c r="S20" s="14">
        <f>FAC!T20/FAC!$C20</f>
        <v>-2.5924430781564822E-2</v>
      </c>
      <c r="T20" s="14">
        <f>FAC!U20/FAC!$C20</f>
        <v>3.0345128120638217E-2</v>
      </c>
      <c r="U20" s="14">
        <f>FAC!V20/FAC!$C20</f>
        <v>-2.8329073820994408E-2</v>
      </c>
      <c r="V20" s="14">
        <f>FAC!W20/FAC!$C20</f>
        <v>-5.3406156779146592E-3</v>
      </c>
      <c r="W20" s="14">
        <f>FAC!X20/FAC!$C20</f>
        <v>2.1016773941883952E-3</v>
      </c>
      <c r="X20" s="14">
        <f>FAC!Y20/FAC!$C20</f>
        <v>0</v>
      </c>
      <c r="Y20" s="14">
        <f>FAC!Z20/FAC!$C20</f>
        <v>-0.17859747307714652</v>
      </c>
      <c r="Z20" s="14">
        <f>FAC!AA20/FAC!$C20</f>
        <v>0</v>
      </c>
      <c r="AA20" s="14">
        <f>FAC!AB20/FAC!$C20</f>
        <v>0</v>
      </c>
      <c r="AB20" s="15">
        <f>SUM(FAC!Y20:AB20)/FAC!$C20</f>
        <v>-0.17859747307714652</v>
      </c>
      <c r="AC20" s="4">
        <f>FAC!AC20/FAC!$C20</f>
        <v>-0.19925148658503075</v>
      </c>
      <c r="AD20" s="21">
        <f t="shared" si="0"/>
        <v>-0.19459851132187223</v>
      </c>
    </row>
    <row r="22" spans="1:30">
      <c r="A22" s="2" t="s">
        <v>29</v>
      </c>
    </row>
    <row r="23" spans="1:30">
      <c r="C23" s="5" t="s">
        <v>31</v>
      </c>
      <c r="R23" s="5" t="s">
        <v>32</v>
      </c>
    </row>
    <row r="24" spans="1:30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30</v>
      </c>
      <c r="AC24" s="1" t="s">
        <v>16</v>
      </c>
      <c r="AD24" s="20" t="s">
        <v>8</v>
      </c>
    </row>
    <row r="25" spans="1:30">
      <c r="A25">
        <v>1</v>
      </c>
      <c r="B25">
        <v>2002</v>
      </c>
      <c r="C25" s="17">
        <f>FAC!C25/FAC!C$37-1</f>
        <v>-1.3320529926669655E-2</v>
      </c>
      <c r="D25" s="18">
        <f>FAC!D25/FAC!D$37-1</f>
        <v>-0.31409506296640344</v>
      </c>
      <c r="E25" s="18" t="e">
        <f>FAC!E25/FAC!E$37-1</f>
        <v>#DIV/0!</v>
      </c>
      <c r="F25" s="18">
        <f>FAC!F25/FAC!F$37-1</f>
        <v>-0.30080140724575499</v>
      </c>
      <c r="G25" s="18" t="e">
        <f>FAC!H25/FAC!H$37-1</f>
        <v>#DIV/0!</v>
      </c>
      <c r="H25" s="18">
        <f>FAC!I25/FAC!I$37-1</f>
        <v>-0.14625085775237778</v>
      </c>
      <c r="I25" s="18">
        <f>FAC!J25/FAC!J$37-1</f>
        <v>-0.28741747831741615</v>
      </c>
      <c r="J25" s="18">
        <f>FAC!K25/FAC!K$37-1</f>
        <v>-0.11041899273157485</v>
      </c>
      <c r="K25" s="18">
        <f>FAC!L25/FAC!L$37-1</f>
        <v>-0.60114342141007326</v>
      </c>
      <c r="L25" s="18">
        <f>FAC!M25/FAC!M$37-1</f>
        <v>5.2552099566616883E-2</v>
      </c>
      <c r="M25" s="19">
        <f>FAC!N25/FAC!N$37-1</f>
        <v>0.22355212821142612</v>
      </c>
      <c r="N25" s="4" t="e">
        <f>FAC!O25/FAC!O$37-1</f>
        <v>#DIV/0!</v>
      </c>
      <c r="O25" s="4" t="e">
        <f>FAC!P25/FAC!P$37-1</f>
        <v>#DIV/0!</v>
      </c>
      <c r="P25" s="4">
        <f>FAC!Q25/FAC!Q$37-1</f>
        <v>-1</v>
      </c>
      <c r="Q25" s="4" t="e">
        <f>FAC!R25/FAC!R$37-1</f>
        <v>#DIV/0!</v>
      </c>
      <c r="R25" s="17">
        <f>FAC!S25/FAC!$C25</f>
        <v>-6.8875896052120744E-2</v>
      </c>
      <c r="S25" s="18">
        <f>FAC!T25/FAC!$C25</f>
        <v>0.16993568997004421</v>
      </c>
      <c r="T25" s="18">
        <f>FAC!U25/FAC!$C25</f>
        <v>-9.3232251131261601E-2</v>
      </c>
      <c r="U25" s="18">
        <f>FAC!V25/FAC!$C25</f>
        <v>-0.12299042990805711</v>
      </c>
      <c r="V25" s="18">
        <f>FAC!W25/FAC!$C25</f>
        <v>1.1010083810336311E-2</v>
      </c>
      <c r="W25" s="18">
        <f>FAC!X25/FAC!$C25</f>
        <v>0.11875959469008715</v>
      </c>
      <c r="X25" s="18">
        <f>FAC!Y25/FAC!$C25</f>
        <v>0</v>
      </c>
      <c r="Y25" s="18">
        <f>FAC!Z25/FAC!$C25</f>
        <v>0</v>
      </c>
      <c r="Z25" s="18">
        <f>FAC!AA25/FAC!$C25</f>
        <v>-0.27427418059305519</v>
      </c>
      <c r="AA25" s="18">
        <f>FAC!AB25/FAC!$C25</f>
        <v>0</v>
      </c>
      <c r="AB25" s="19">
        <f>SUM(FAC!Y25:AB25)/FAC!$C25</f>
        <v>-0.27427418059305519</v>
      </c>
      <c r="AC25" s="4">
        <f>FAC!AC25/FAC!$C25</f>
        <v>-0.25966738921402477</v>
      </c>
      <c r="AD25" s="21">
        <f>F25</f>
        <v>-0.30080140724575499</v>
      </c>
    </row>
    <row r="26" spans="1:30">
      <c r="A26">
        <v>1</v>
      </c>
      <c r="B26">
        <v>2003</v>
      </c>
      <c r="C26" s="10">
        <f>FAC!C26/FAC!C$37-1</f>
        <v>-1.3320529926669655E-2</v>
      </c>
      <c r="D26" s="11">
        <f>FAC!D26/FAC!D$37-1</f>
        <v>-0.32085561104925908</v>
      </c>
      <c r="E26" s="11" t="e">
        <f>FAC!E26/FAC!E$37-1</f>
        <v>#DIV/0!</v>
      </c>
      <c r="F26" s="11">
        <f>FAC!F26/FAC!F$37-1</f>
        <v>-0.28516263204744874</v>
      </c>
      <c r="G26" s="11" t="e">
        <f>FAC!H26/FAC!H$37-1</f>
        <v>#DIV/0!</v>
      </c>
      <c r="H26" s="11">
        <f>FAC!I26/FAC!I$37-1</f>
        <v>-9.3595378342220537E-2</v>
      </c>
      <c r="I26" s="11">
        <f>FAC!J26/FAC!J$37-1</f>
        <v>-0.22687864835510085</v>
      </c>
      <c r="J26" s="11">
        <f>FAC!K26/FAC!K$37-1</f>
        <v>-9.8013485336819861E-2</v>
      </c>
      <c r="K26" s="11">
        <f>FAC!L26/FAC!L$37-1</f>
        <v>-0.53566240074859006</v>
      </c>
      <c r="L26" s="11">
        <f>FAC!M26/FAC!M$37-1</f>
        <v>4.1504952066289569E-2</v>
      </c>
      <c r="M26" s="12">
        <f>FAC!N26/FAC!N$37-1</f>
        <v>0.18792423893930432</v>
      </c>
      <c r="N26" s="4" t="e">
        <f>FAC!O26/FAC!O$37-1</f>
        <v>#DIV/0!</v>
      </c>
      <c r="O26" s="4" t="e">
        <f>FAC!P26/FAC!P$37-1</f>
        <v>#DIV/0!</v>
      </c>
      <c r="P26" s="4">
        <f>FAC!Q26/FAC!Q$37-1</f>
        <v>-0.91666666666666663</v>
      </c>
      <c r="Q26" s="4" t="e">
        <f>FAC!R26/FAC!R$37-1</f>
        <v>#DIV/0!</v>
      </c>
      <c r="R26" s="10">
        <f>FAC!S26/FAC!$C26</f>
        <v>-5.0856519782185944E-2</v>
      </c>
      <c r="S26" s="11">
        <f>FAC!T26/FAC!$C26</f>
        <v>0.13224135044469737</v>
      </c>
      <c r="T26" s="11">
        <f>FAC!U26/FAC!$C26</f>
        <v>-8.3319562837873951E-2</v>
      </c>
      <c r="U26" s="11">
        <f>FAC!V26/FAC!$C26</f>
        <v>-0.10617763614504851</v>
      </c>
      <c r="V26" s="11">
        <f>FAC!W26/FAC!$C26</f>
        <v>8.1793361033006377E-3</v>
      </c>
      <c r="W26" s="11">
        <f>FAC!X26/FAC!$C26</f>
        <v>9.8201193987118129E-2</v>
      </c>
      <c r="X26" s="11">
        <f>FAC!Y26/FAC!$C26</f>
        <v>0</v>
      </c>
      <c r="Y26" s="11">
        <f>FAC!Z26/FAC!$C26</f>
        <v>0</v>
      </c>
      <c r="Z26" s="11">
        <f>FAC!AA26/FAC!$C26</f>
        <v>-0.25462493560689431</v>
      </c>
      <c r="AA26" s="11">
        <f>FAC!AB26/FAC!$C26</f>
        <v>0</v>
      </c>
      <c r="AB26" s="12">
        <f>SUM(FAC!Y26:AB26)/FAC!$C26</f>
        <v>-0.25462493560689431</v>
      </c>
      <c r="AC26" s="4">
        <f>FAC!AC26/FAC!$C26</f>
        <v>-0.25635677383688366</v>
      </c>
      <c r="AD26" s="21">
        <f t="shared" ref="AD26:AD41" si="1">F26</f>
        <v>-0.28516263204744874</v>
      </c>
    </row>
    <row r="27" spans="1:30">
      <c r="A27">
        <v>1</v>
      </c>
      <c r="B27">
        <v>2004</v>
      </c>
      <c r="C27" s="10">
        <f>FAC!C27/FAC!C$37-1</f>
        <v>-7.1029059730531863E-3</v>
      </c>
      <c r="D27" s="11">
        <f>FAC!D27/FAC!D$37-1</f>
        <v>-0.28144657565726561</v>
      </c>
      <c r="E27" s="11" t="e">
        <f>FAC!E27/FAC!E$37-1</f>
        <v>#DIV/0!</v>
      </c>
      <c r="F27" s="11">
        <f>FAC!F27/FAC!F$37-1</f>
        <v>-0.24813930527353312</v>
      </c>
      <c r="G27" s="11" t="e">
        <f>FAC!H27/FAC!H$37-1</f>
        <v>#DIV/0!</v>
      </c>
      <c r="H27" s="11">
        <f>FAC!I27/FAC!I$37-1</f>
        <v>-6.8052619392639069E-2</v>
      </c>
      <c r="I27" s="11">
        <f>FAC!J27/FAC!J$37-1</f>
        <v>-0.22396413145157701</v>
      </c>
      <c r="J27" s="11">
        <f>FAC!K27/FAC!K$37-1</f>
        <v>-8.3852527941262189E-2</v>
      </c>
      <c r="K27" s="11">
        <f>FAC!L27/FAC!L$37-1</f>
        <v>-0.45352491634400738</v>
      </c>
      <c r="L27" s="11">
        <f>FAC!M27/FAC!M$37-1</f>
        <v>2.5547136865754494E-2</v>
      </c>
      <c r="M27" s="12">
        <f>FAC!N27/FAC!N$37-1</f>
        <v>0.14989848868267064</v>
      </c>
      <c r="N27" s="4" t="e">
        <f>FAC!O27/FAC!O$37-1</f>
        <v>#DIV/0!</v>
      </c>
      <c r="O27" s="4" t="e">
        <f>FAC!P27/FAC!P$37-1</f>
        <v>#DIV/0!</v>
      </c>
      <c r="P27" s="4">
        <f>FAC!Q27/FAC!Q$37-1</f>
        <v>-0.83333333333333337</v>
      </c>
      <c r="Q27" s="4" t="e">
        <f>FAC!R27/FAC!R$37-1</f>
        <v>#DIV/0!</v>
      </c>
      <c r="R27" s="10">
        <f>FAC!S27/FAC!$C27</f>
        <v>-4.7419572611175076E-2</v>
      </c>
      <c r="S27" s="11">
        <f>FAC!T27/FAC!$C27</f>
        <v>0.13022936881809746</v>
      </c>
      <c r="T27" s="11">
        <f>FAC!U27/FAC!$C27</f>
        <v>-6.9836072919208431E-2</v>
      </c>
      <c r="U27" s="11">
        <f>FAC!V27/FAC!$C27</f>
        <v>-8.6552757419818174E-2</v>
      </c>
      <c r="V27" s="11">
        <f>FAC!W27/FAC!$C27</f>
        <v>5.2466118868360542E-3</v>
      </c>
      <c r="W27" s="11">
        <f>FAC!X27/FAC!$C27</f>
        <v>7.8670618152337737E-2</v>
      </c>
      <c r="X27" s="11">
        <f>FAC!Y27/FAC!$C27</f>
        <v>0</v>
      </c>
      <c r="Y27" s="11">
        <f>FAC!Z27/FAC!$C27</f>
        <v>0</v>
      </c>
      <c r="Z27" s="11">
        <f>FAC!AA27/FAC!$C27</f>
        <v>-0.23444368139879335</v>
      </c>
      <c r="AA27" s="11">
        <f>FAC!AB27/FAC!$C27</f>
        <v>0</v>
      </c>
      <c r="AB27" s="12">
        <f>SUM(FAC!Y27:AB27)/FAC!$C27</f>
        <v>-0.23444368139879335</v>
      </c>
      <c r="AC27" s="4">
        <f>FAC!AC27/FAC!$C27</f>
        <v>-0.22410548549172396</v>
      </c>
      <c r="AD27" s="21">
        <f t="shared" si="1"/>
        <v>-0.24813930527353312</v>
      </c>
    </row>
    <row r="28" spans="1:30">
      <c r="A28">
        <v>1</v>
      </c>
      <c r="B28">
        <v>2005</v>
      </c>
      <c r="C28" s="10">
        <f>FAC!C28/FAC!C$37-1</f>
        <v>-7.1029059730531863E-3</v>
      </c>
      <c r="D28" s="11">
        <f>FAC!D28/FAC!D$37-1</f>
        <v>-0.19095468374351976</v>
      </c>
      <c r="E28" s="11" t="e">
        <f>FAC!E28/FAC!E$37-1</f>
        <v>#DIV/0!</v>
      </c>
      <c r="F28" s="11">
        <f>FAC!F28/FAC!F$37-1</f>
        <v>-0.17963206563575285</v>
      </c>
      <c r="G28" s="11" t="e">
        <f>FAC!H28/FAC!H$37-1</f>
        <v>#DIV/0!</v>
      </c>
      <c r="H28" s="11">
        <f>FAC!I28/FAC!I$37-1</f>
        <v>-5.7160666495043144E-2</v>
      </c>
      <c r="I28" s="11">
        <f>FAC!J28/FAC!J$37-1</f>
        <v>-0.27941415228444899</v>
      </c>
      <c r="J28" s="11">
        <f>FAC!K28/FAC!K$37-1</f>
        <v>-6.5685758236643577E-2</v>
      </c>
      <c r="K28" s="11">
        <f>FAC!L28/FAC!L$37-1</f>
        <v>-0.33475078511734391</v>
      </c>
      <c r="L28" s="11">
        <f>FAC!M28/FAC!M$37-1</f>
        <v>1.5302084559875029E-2</v>
      </c>
      <c r="M28" s="12">
        <f>FAC!N28/FAC!N$37-1</f>
        <v>0.11879221182515076</v>
      </c>
      <c r="N28" s="4" t="e">
        <f>FAC!O28/FAC!O$37-1</f>
        <v>#DIV/0!</v>
      </c>
      <c r="O28" s="4" t="e">
        <f>FAC!P28/FAC!P$37-1</f>
        <v>#DIV/0!</v>
      </c>
      <c r="P28" s="4">
        <f>FAC!Q28/FAC!Q$37-1</f>
        <v>-0.75</v>
      </c>
      <c r="Q28" s="4" t="e">
        <f>FAC!R28/FAC!R$37-1</f>
        <v>#DIV/0!</v>
      </c>
      <c r="R28" s="10">
        <f>FAC!S28/FAC!$C28</f>
        <v>-4.0212205853356262E-2</v>
      </c>
      <c r="S28" s="11">
        <f>FAC!T28/FAC!$C28</f>
        <v>0.16204465232977436</v>
      </c>
      <c r="T28" s="11">
        <f>FAC!U28/FAC!$C28</f>
        <v>-5.5896230361112E-2</v>
      </c>
      <c r="U28" s="11">
        <f>FAC!V28/FAC!$C28</f>
        <v>-6.0812064940607362E-2</v>
      </c>
      <c r="V28" s="11">
        <f>FAC!W28/FAC!$C28</f>
        <v>2.6432483835896327E-3</v>
      </c>
      <c r="W28" s="11">
        <f>FAC!X28/FAC!$C28</f>
        <v>6.1400278061701501E-2</v>
      </c>
      <c r="X28" s="11">
        <f>FAC!Y28/FAC!$C28</f>
        <v>0</v>
      </c>
      <c r="Y28" s="11">
        <f>FAC!Z28/FAC!$C28</f>
        <v>0</v>
      </c>
      <c r="Z28" s="11">
        <f>FAC!AA28/FAC!$C28</f>
        <v>-0.21371601365894227</v>
      </c>
      <c r="AA28" s="11">
        <f>FAC!AB28/FAC!$C28</f>
        <v>0</v>
      </c>
      <c r="AB28" s="12">
        <f>SUM(FAC!Y28:AB28)/FAC!$C28</f>
        <v>-0.21371601365894227</v>
      </c>
      <c r="AC28" s="4">
        <f>FAC!AC28/FAC!$C28</f>
        <v>-0.1445483360389519</v>
      </c>
      <c r="AD28" s="21">
        <f t="shared" si="1"/>
        <v>-0.17963206563575285</v>
      </c>
    </row>
    <row r="29" spans="1:30">
      <c r="A29">
        <v>1</v>
      </c>
      <c r="B29">
        <v>2006</v>
      </c>
      <c r="C29" s="10">
        <f>FAC!C29/FAC!C$37-1</f>
        <v>-5.9110627263279092E-3</v>
      </c>
      <c r="D29" s="11">
        <f>FAC!D29/FAC!D$37-1</f>
        <v>-0.15853972989582199</v>
      </c>
      <c r="E29" s="11" t="e">
        <f>FAC!E29/FAC!E$37-1</f>
        <v>#DIV/0!</v>
      </c>
      <c r="F29" s="11">
        <f>FAC!F29/FAC!F$37-1</f>
        <v>-0.14943512966269135</v>
      </c>
      <c r="G29" s="11" t="e">
        <f>FAC!H29/FAC!H$37-1</f>
        <v>#DIV/0!</v>
      </c>
      <c r="H29" s="11">
        <f>FAC!I29/FAC!I$37-1</f>
        <v>-3.645949828142947E-2</v>
      </c>
      <c r="I29" s="11">
        <f>FAC!J29/FAC!J$37-1</f>
        <v>-0.24192425340491397</v>
      </c>
      <c r="J29" s="11">
        <f>FAC!K29/FAC!K$37-1</f>
        <v>-4.590421200106265E-2</v>
      </c>
      <c r="K29" s="11">
        <f>FAC!L29/FAC!L$37-1</f>
        <v>-0.24328366843637694</v>
      </c>
      <c r="L29" s="11">
        <f>FAC!M29/FAC!M$37-1</f>
        <v>-4.2080210538120166E-4</v>
      </c>
      <c r="M29" s="12">
        <f>FAC!N29/FAC!N$37-1</f>
        <v>8.1219387770863349E-2</v>
      </c>
      <c r="N29" s="4" t="e">
        <f>FAC!O29/FAC!O$37-1</f>
        <v>#DIV/0!</v>
      </c>
      <c r="O29" s="4" t="e">
        <f>FAC!P29/FAC!P$37-1</f>
        <v>#DIV/0!</v>
      </c>
      <c r="P29" s="4">
        <f>FAC!Q29/FAC!Q$37-1</f>
        <v>-0.66666666666666674</v>
      </c>
      <c r="Q29" s="4" t="e">
        <f>FAC!R29/FAC!R$37-1</f>
        <v>#DIV/0!</v>
      </c>
      <c r="R29" s="10">
        <f>FAC!S29/FAC!$C29</f>
        <v>-3.1918243071144957E-2</v>
      </c>
      <c r="S29" s="11">
        <f>FAC!T29/FAC!$C29</f>
        <v>0.14370933842987582</v>
      </c>
      <c r="T29" s="11">
        <f>FAC!U29/FAC!$C29</f>
        <v>-3.9623478963287634E-2</v>
      </c>
      <c r="U29" s="11">
        <f>FAC!V29/FAC!$C29</f>
        <v>-4.2693300377043754E-2</v>
      </c>
      <c r="V29" s="11">
        <f>FAC!W29/FAC!$C29</f>
        <v>-1.1037946877277267E-3</v>
      </c>
      <c r="W29" s="11">
        <f>FAC!X29/FAC!$C29</f>
        <v>4.1456185526245914E-2</v>
      </c>
      <c r="X29" s="11">
        <f>FAC!Y29/FAC!$C29</f>
        <v>0</v>
      </c>
      <c r="Y29" s="11">
        <f>FAC!Z29/FAC!$C29</f>
        <v>0</v>
      </c>
      <c r="Z29" s="11">
        <f>FAC!AA29/FAC!$C29</f>
        <v>-0.19242713807651751</v>
      </c>
      <c r="AA29" s="11">
        <f>FAC!AB29/FAC!$C29</f>
        <v>0</v>
      </c>
      <c r="AB29" s="12">
        <f>SUM(FAC!Y29:AB29)/FAC!$C29</f>
        <v>-0.19242713807651751</v>
      </c>
      <c r="AC29" s="4">
        <f>FAC!AC29/FAC!$C29</f>
        <v>-0.12260043121960236</v>
      </c>
      <c r="AD29" s="21">
        <f t="shared" si="1"/>
        <v>-0.14943512966269135</v>
      </c>
    </row>
    <row r="30" spans="1:30">
      <c r="A30">
        <v>1</v>
      </c>
      <c r="B30">
        <v>2007</v>
      </c>
      <c r="C30" s="10">
        <f>FAC!C30/FAC!C$37-1</f>
        <v>-4.2162664395957172E-3</v>
      </c>
      <c r="D30" s="11">
        <f>FAC!D30/FAC!D$37-1</f>
        <v>-0.12095722190680447</v>
      </c>
      <c r="E30" s="11" t="e">
        <f>FAC!E30/FAC!E$37-1</f>
        <v>#DIV/0!</v>
      </c>
      <c r="F30" s="11">
        <f>FAC!F30/FAC!F$37-1</f>
        <v>-0.11108331249795644</v>
      </c>
      <c r="G30" s="11" t="e">
        <f>FAC!H30/FAC!H$37-1</f>
        <v>#DIV/0!</v>
      </c>
      <c r="H30" s="11">
        <f>FAC!I30/FAC!I$37-1</f>
        <v>-2.9744876367818085E-2</v>
      </c>
      <c r="I30" s="11">
        <f>FAC!J30/FAC!J$37-1</f>
        <v>-0.24937402918342644</v>
      </c>
      <c r="J30" s="11">
        <f>FAC!K30/FAC!K$37-1</f>
        <v>-4.4606572269372036E-2</v>
      </c>
      <c r="K30" s="11">
        <f>FAC!L30/FAC!L$37-1</f>
        <v>-0.18783639405293662</v>
      </c>
      <c r="L30" s="11">
        <f>FAC!M30/FAC!M$37-1</f>
        <v>2.2865374700220542E-3</v>
      </c>
      <c r="M30" s="12">
        <f>FAC!N30/FAC!N$37-1</f>
        <v>7.2007476904159873E-2</v>
      </c>
      <c r="N30" s="4" t="e">
        <f>FAC!O30/FAC!O$37-1</f>
        <v>#DIV/0!</v>
      </c>
      <c r="O30" s="4" t="e">
        <f>FAC!P30/FAC!P$37-1</f>
        <v>#DIV/0!</v>
      </c>
      <c r="P30" s="4">
        <f>FAC!Q30/FAC!Q$37-1</f>
        <v>-0.58333333333333326</v>
      </c>
      <c r="Q30" s="4" t="e">
        <f>FAC!R30/FAC!R$37-1</f>
        <v>#DIV/0!</v>
      </c>
      <c r="R30" s="10">
        <f>FAC!S30/FAC!$C30</f>
        <v>-2.5157244025979103E-2</v>
      </c>
      <c r="S30" s="11">
        <f>FAC!T30/FAC!$C30</f>
        <v>0.14253118763859937</v>
      </c>
      <c r="T30" s="11">
        <f>FAC!U30/FAC!$C30</f>
        <v>-3.6643582985583803E-2</v>
      </c>
      <c r="U30" s="11">
        <f>FAC!V30/FAC!$C30</f>
        <v>-3.2288685445302133E-2</v>
      </c>
      <c r="V30" s="11">
        <f>FAC!W30/FAC!$C30</f>
        <v>-1.777202032466236E-4</v>
      </c>
      <c r="W30" s="11">
        <f>FAC!X30/FAC!$C30</f>
        <v>3.6888814810486524E-2</v>
      </c>
      <c r="X30" s="11">
        <f>FAC!Y30/FAC!$C30</f>
        <v>0</v>
      </c>
      <c r="Y30" s="11">
        <f>FAC!Z30/FAC!$C30</f>
        <v>0</v>
      </c>
      <c r="Z30" s="11">
        <f>FAC!AA30/FAC!$C30</f>
        <v>-0.17056185978026522</v>
      </c>
      <c r="AA30" s="11">
        <f>FAC!AB30/FAC!$C30</f>
        <v>0</v>
      </c>
      <c r="AB30" s="12">
        <f>SUM(FAC!Y30:AB30)/FAC!$C30</f>
        <v>-0.17056185978026522</v>
      </c>
      <c r="AC30" s="4">
        <f>FAC!AC30/FAC!$C30</f>
        <v>-8.540908999128953E-2</v>
      </c>
      <c r="AD30" s="21">
        <f t="shared" si="1"/>
        <v>-0.11108331249795644</v>
      </c>
    </row>
    <row r="31" spans="1:30">
      <c r="A31">
        <v>1</v>
      </c>
      <c r="B31">
        <v>2008</v>
      </c>
      <c r="C31" s="10">
        <f>FAC!C31/FAC!C$37-1</f>
        <v>-4.2162664395957172E-3</v>
      </c>
      <c r="D31" s="11">
        <f>FAC!D31/FAC!D$37-1</f>
        <v>-9.0000290718561193E-2</v>
      </c>
      <c r="E31" s="11" t="e">
        <f>FAC!E31/FAC!E$37-1</f>
        <v>#DIV/0!</v>
      </c>
      <c r="F31" s="11">
        <f>FAC!F31/FAC!F$37-1</f>
        <v>-7.9081354515098901E-2</v>
      </c>
      <c r="G31" s="11" t="e">
        <f>FAC!H31/FAC!H$37-1</f>
        <v>#DIV/0!</v>
      </c>
      <c r="H31" s="11">
        <f>FAC!I31/FAC!I$37-1</f>
        <v>-2.697992979584507E-3</v>
      </c>
      <c r="I31" s="11">
        <f>FAC!J31/FAC!J$37-1</f>
        <v>-0.20805999821364729</v>
      </c>
      <c r="J31" s="11">
        <f>FAC!K31/FAC!K$37-1</f>
        <v>-3.6619336558924909E-2</v>
      </c>
      <c r="K31" s="11">
        <f>FAC!L31/FAC!L$37-1</f>
        <v>-5.1243094010899326E-2</v>
      </c>
      <c r="L31" s="11">
        <f>FAC!M31/FAC!M$37-1</f>
        <v>5.2699823181185934E-3</v>
      </c>
      <c r="M31" s="12">
        <f>FAC!N31/FAC!N$37-1</f>
        <v>5.397122560236256E-2</v>
      </c>
      <c r="N31" s="4" t="e">
        <f>FAC!O31/FAC!O$37-1</f>
        <v>#DIV/0!</v>
      </c>
      <c r="O31" s="4" t="e">
        <f>FAC!P31/FAC!P$37-1</f>
        <v>#DIV/0!</v>
      </c>
      <c r="P31" s="4">
        <f>FAC!Q31/FAC!Q$37-1</f>
        <v>-0.5</v>
      </c>
      <c r="Q31" s="4" t="e">
        <f>FAC!R31/FAC!R$37-1</f>
        <v>#DIV/0!</v>
      </c>
      <c r="R31" s="10">
        <f>FAC!S31/FAC!$C31</f>
        <v>-1.4822661223180133E-2</v>
      </c>
      <c r="S31" s="11">
        <f>FAC!T31/FAC!$C31</f>
        <v>0.1155991226555985</v>
      </c>
      <c r="T31" s="11">
        <f>FAC!U31/FAC!$C31</f>
        <v>-3.0917920759775414E-2</v>
      </c>
      <c r="U31" s="11">
        <f>FAC!V31/FAC!$C31</f>
        <v>-8.388826004689107E-3</v>
      </c>
      <c r="V31" s="11">
        <f>FAC!W31/FAC!$C31</f>
        <v>5.7425279026406917E-4</v>
      </c>
      <c r="W31" s="11">
        <f>FAC!X31/FAC!$C31</f>
        <v>2.7252924938200015E-2</v>
      </c>
      <c r="X31" s="11">
        <f>FAC!Y31/FAC!$C31</f>
        <v>0</v>
      </c>
      <c r="Y31" s="11">
        <f>FAC!Z31/FAC!$C31</f>
        <v>0</v>
      </c>
      <c r="Z31" s="11">
        <f>FAC!AA31/FAC!$C31</f>
        <v>-0.1481045724932285</v>
      </c>
      <c r="AA31" s="11">
        <f>FAC!AB31/FAC!$C31</f>
        <v>0</v>
      </c>
      <c r="AB31" s="12">
        <f>SUM(FAC!Y31:AB31)/FAC!$C31</f>
        <v>-0.1481045724932285</v>
      </c>
      <c r="AC31" s="4">
        <f>FAC!AC31/FAC!$C31</f>
        <v>-5.8807680096809874E-2</v>
      </c>
      <c r="AD31" s="21">
        <f t="shared" si="1"/>
        <v>-7.9081354515098901E-2</v>
      </c>
    </row>
    <row r="32" spans="1:30">
      <c r="A32">
        <v>1</v>
      </c>
      <c r="B32">
        <v>2009</v>
      </c>
      <c r="C32" s="10">
        <f>FAC!C32/FAC!C$37-1</f>
        <v>-1.0524950868735505E-3</v>
      </c>
      <c r="D32" s="11">
        <f>FAC!D32/FAC!D$37-1</f>
        <v>-0.11678216736058156</v>
      </c>
      <c r="E32" s="11" t="e">
        <f>FAC!E32/FAC!E$37-1</f>
        <v>#DIV/0!</v>
      </c>
      <c r="F32" s="11">
        <f>FAC!F32/FAC!F$37-1</f>
        <v>-0.12932726726341381</v>
      </c>
      <c r="G32" s="11" t="e">
        <f>FAC!H32/FAC!H$37-1</f>
        <v>#DIV/0!</v>
      </c>
      <c r="H32" s="11">
        <f>FAC!I32/FAC!I$37-1</f>
        <v>4.8446392970902252E-4</v>
      </c>
      <c r="I32" s="11">
        <f>FAC!J32/FAC!J$37-1</f>
        <v>-0.15516574809558803</v>
      </c>
      <c r="J32" s="11">
        <f>FAC!K32/FAC!K$37-1</f>
        <v>-4.5841591699000483E-2</v>
      </c>
      <c r="K32" s="11">
        <f>FAC!L32/FAC!L$37-1</f>
        <v>-0.31085680344155109</v>
      </c>
      <c r="L32" s="11">
        <f>FAC!M32/FAC!M$37-1</f>
        <v>1.0348879505816644E-2</v>
      </c>
      <c r="M32" s="12">
        <f>FAC!N32/FAC!N$37-1</f>
        <v>3.9392494138057454E-2</v>
      </c>
      <c r="N32" s="4" t="e">
        <f>FAC!O32/FAC!O$37-1</f>
        <v>#DIV/0!</v>
      </c>
      <c r="O32" s="4" t="e">
        <f>FAC!P32/FAC!P$37-1</f>
        <v>#DIV/0!</v>
      </c>
      <c r="P32" s="4">
        <f>FAC!Q32/FAC!Q$37-1</f>
        <v>-0.41666666666666752</v>
      </c>
      <c r="Q32" s="4" t="e">
        <f>FAC!R32/FAC!R$37-1</f>
        <v>#DIV/0!</v>
      </c>
      <c r="R32" s="10">
        <f>FAC!S32/FAC!$C32</f>
        <v>-1.2281062913710105E-2</v>
      </c>
      <c r="S32" s="11">
        <f>FAC!T32/FAC!$C32</f>
        <v>8.2805222713769333E-2</v>
      </c>
      <c r="T32" s="11">
        <f>FAC!U32/FAC!$C32</f>
        <v>-3.4974919473933816E-2</v>
      </c>
      <c r="U32" s="11">
        <f>FAC!V32/FAC!$C32</f>
        <v>-5.5967079388985826E-2</v>
      </c>
      <c r="V32" s="11">
        <f>FAC!W32/FAC!$C32</f>
        <v>2.4355280707277992E-3</v>
      </c>
      <c r="W32" s="11">
        <f>FAC!X32/FAC!$C32</f>
        <v>2.0182882341589096E-2</v>
      </c>
      <c r="X32" s="11">
        <f>FAC!Y32/FAC!$C32</f>
        <v>0</v>
      </c>
      <c r="Y32" s="11">
        <f>FAC!Z32/FAC!$C32</f>
        <v>0</v>
      </c>
      <c r="Z32" s="11">
        <f>FAC!AA32/FAC!$C32</f>
        <v>-0.12503924739380107</v>
      </c>
      <c r="AA32" s="11">
        <f>FAC!AB32/FAC!$C32</f>
        <v>0</v>
      </c>
      <c r="AB32" s="12">
        <f>SUM(FAC!Y32:AB32)/FAC!$C32</f>
        <v>-0.12503924739380107</v>
      </c>
      <c r="AC32" s="4">
        <f>FAC!AC32/FAC!$C32</f>
        <v>-0.12283867604434698</v>
      </c>
      <c r="AD32" s="21">
        <f t="shared" si="1"/>
        <v>-0.12932726726341381</v>
      </c>
    </row>
    <row r="33" spans="1:30">
      <c r="A33">
        <v>1</v>
      </c>
      <c r="B33">
        <v>2010</v>
      </c>
      <c r="C33" s="10">
        <f>FAC!C33/FAC!C$37-1</f>
        <v>-1.0524950868735505E-3</v>
      </c>
      <c r="D33" s="11">
        <f>FAC!D33/FAC!D$37-1</f>
        <v>-9.7597666992911947E-2</v>
      </c>
      <c r="E33" s="11" t="e">
        <f>FAC!E33/FAC!E$37-1</f>
        <v>#DIV/0!</v>
      </c>
      <c r="F33" s="11">
        <f>FAC!F33/FAC!F$37-1</f>
        <v>-9.2368901580756502E-2</v>
      </c>
      <c r="G33" s="11" t="e">
        <f>FAC!H33/FAC!H$37-1</f>
        <v>#DIV/0!</v>
      </c>
      <c r="H33" s="11">
        <f>FAC!I33/FAC!I$37-1</f>
        <v>-1.5753374524452468E-2</v>
      </c>
      <c r="I33" s="11">
        <f>FAC!J33/FAC!J$37-1</f>
        <v>-0.13816855471157508</v>
      </c>
      <c r="J33" s="11">
        <f>FAC!K33/FAC!K$37-1</f>
        <v>-5.1019773555285086E-2</v>
      </c>
      <c r="K33" s="11">
        <f>FAC!L33/FAC!L$37-1</f>
        <v>-0.1877651191290407</v>
      </c>
      <c r="L33" s="11">
        <f>FAC!M33/FAC!M$37-1</f>
        <v>2.343549162319003E-2</v>
      </c>
      <c r="M33" s="12">
        <f>FAC!N33/FAC!N$37-1</f>
        <v>3.7480064507856792E-2</v>
      </c>
      <c r="N33" s="4" t="e">
        <f>FAC!O33/FAC!O$37-1</f>
        <v>#DIV/0!</v>
      </c>
      <c r="O33" s="4" t="e">
        <f>FAC!P33/FAC!P$37-1</f>
        <v>#DIV/0!</v>
      </c>
      <c r="P33" s="4">
        <f>FAC!Q33/FAC!Q$37-1</f>
        <v>-0.33333333333333337</v>
      </c>
      <c r="Q33" s="4" t="e">
        <f>FAC!R33/FAC!R$37-1</f>
        <v>#DIV/0!</v>
      </c>
      <c r="R33" s="10">
        <f>FAC!S33/FAC!$C33</f>
        <v>-1.3362271187705495E-2</v>
      </c>
      <c r="S33" s="11">
        <f>FAC!T33/FAC!$C33</f>
        <v>7.3001002338824519E-2</v>
      </c>
      <c r="T33" s="11">
        <f>FAC!U33/FAC!$C33</f>
        <v>-3.7239558581559334E-2</v>
      </c>
      <c r="U33" s="11">
        <f>FAC!V33/FAC!$C33</f>
        <v>-3.2306712673226531E-2</v>
      </c>
      <c r="V33" s="11">
        <f>FAC!W33/FAC!$C33</f>
        <v>5.7497661142220874E-3</v>
      </c>
      <c r="W33" s="11">
        <f>FAC!X33/FAC!$C33</f>
        <v>1.9178910578803672E-2</v>
      </c>
      <c r="X33" s="11">
        <f>FAC!Y33/FAC!$C33</f>
        <v>0</v>
      </c>
      <c r="Y33" s="11">
        <f>FAC!Z33/FAC!$C33</f>
        <v>0</v>
      </c>
      <c r="Z33" s="11">
        <f>FAC!AA33/FAC!$C33</f>
        <v>-0.10134942167520809</v>
      </c>
      <c r="AA33" s="11">
        <f>FAC!AB33/FAC!$C33</f>
        <v>0</v>
      </c>
      <c r="AB33" s="12">
        <f>SUM(FAC!Y33:AB33)/FAC!$C33</f>
        <v>-0.10134942167520809</v>
      </c>
      <c r="AC33" s="4">
        <f>FAC!AC33/FAC!$C33</f>
        <v>-8.6328285085849721E-2</v>
      </c>
      <c r="AD33" s="21">
        <f t="shared" si="1"/>
        <v>-9.2368901580756502E-2</v>
      </c>
    </row>
    <row r="34" spans="1:30">
      <c r="A34">
        <v>1</v>
      </c>
      <c r="B34">
        <v>2011</v>
      </c>
      <c r="C34" s="10">
        <f>FAC!C34/FAC!C$37-1</f>
        <v>-7.2120967348510145E-4</v>
      </c>
      <c r="D34" s="11">
        <f>FAC!D34/FAC!D$37-1</f>
        <v>-7.082318697891743E-2</v>
      </c>
      <c r="E34" s="11" t="e">
        <f>FAC!E34/FAC!E$37-1</f>
        <v>#DIV/0!</v>
      </c>
      <c r="F34" s="11">
        <f>FAC!F34/FAC!F$37-1</f>
        <v>-6.8818383768142422E-2</v>
      </c>
      <c r="G34" s="11" t="e">
        <f>FAC!H34/FAC!H$37-1</f>
        <v>#DIV/0!</v>
      </c>
      <c r="H34" s="11">
        <f>FAC!I34/FAC!I$37-1</f>
        <v>-3.2322829744312442E-2</v>
      </c>
      <c r="I34" s="11">
        <f>FAC!J34/FAC!J$37-1</f>
        <v>-6.7487075556575959E-2</v>
      </c>
      <c r="J34" s="11">
        <f>FAC!K34/FAC!K$37-1</f>
        <v>-4.622988322776711E-2</v>
      </c>
      <c r="K34" s="11">
        <f>FAC!L34/FAC!L$37-1</f>
        <v>2.8298920653693216E-2</v>
      </c>
      <c r="L34" s="11">
        <f>FAC!M34/FAC!M$37-1</f>
        <v>3.775164310091994E-2</v>
      </c>
      <c r="M34" s="12">
        <f>FAC!N34/FAC!N$37-1</f>
        <v>2.3730631527936197E-2</v>
      </c>
      <c r="N34" s="4" t="e">
        <f>FAC!O34/FAC!O$37-1</f>
        <v>#DIV/0!</v>
      </c>
      <c r="O34" s="4" t="e">
        <f>FAC!P34/FAC!P$37-1</f>
        <v>#DIV/0!</v>
      </c>
      <c r="P34" s="4">
        <f>FAC!Q34/FAC!Q$37-1</f>
        <v>-0.25000000000000089</v>
      </c>
      <c r="Q34" s="4" t="e">
        <f>FAC!R34/FAC!R$37-1</f>
        <v>#DIV/0!</v>
      </c>
      <c r="R34" s="10">
        <f>FAC!S34/FAC!$C34</f>
        <v>-1.6687007701268117E-2</v>
      </c>
      <c r="S34" s="11">
        <f>FAC!T34/FAC!$C34</f>
        <v>3.4212280747306159E-2</v>
      </c>
      <c r="T34" s="11">
        <f>FAC!U34/FAC!$C34</f>
        <v>-3.2586374216694462E-2</v>
      </c>
      <c r="U34" s="11">
        <f>FAC!V34/FAC!$C34</f>
        <v>4.5526310083869636E-3</v>
      </c>
      <c r="V34" s="11">
        <f>FAC!W34/FAC!$C34</f>
        <v>9.4488190789436578E-3</v>
      </c>
      <c r="W34" s="11">
        <f>FAC!X34/FAC!$C34</f>
        <v>1.2080037605377097E-2</v>
      </c>
      <c r="X34" s="11">
        <f>FAC!Y34/FAC!$C34</f>
        <v>0</v>
      </c>
      <c r="Y34" s="11">
        <f>FAC!Z34/FAC!$C34</f>
        <v>0</v>
      </c>
      <c r="Z34" s="11">
        <f>FAC!AA34/FAC!$C34</f>
        <v>-7.7018186795226276E-2</v>
      </c>
      <c r="AA34" s="11">
        <f>FAC!AB34/FAC!$C34</f>
        <v>0</v>
      </c>
      <c r="AB34" s="12">
        <f>SUM(FAC!Y34:AB34)/FAC!$C34</f>
        <v>-7.7018186795226276E-2</v>
      </c>
      <c r="AC34" s="4">
        <f>FAC!AC34/FAC!$C34</f>
        <v>-6.5997800273174798E-2</v>
      </c>
      <c r="AD34" s="21">
        <f t="shared" si="1"/>
        <v>-6.8818383768142422E-2</v>
      </c>
    </row>
    <row r="35" spans="1:30">
      <c r="A35">
        <v>1</v>
      </c>
      <c r="B35">
        <v>2012</v>
      </c>
      <c r="C35" s="10">
        <f>FAC!C35/FAC!C$37-1</f>
        <v>-2.4646992771948373E-4</v>
      </c>
      <c r="D35" s="11">
        <f>FAC!D35/FAC!D$37-1</f>
        <v>-5.4934828544246583E-2</v>
      </c>
      <c r="E35" s="11" t="e">
        <f>FAC!E35/FAC!E$37-1</f>
        <v>#DIV/0!</v>
      </c>
      <c r="F35" s="11">
        <f>FAC!F35/FAC!F$37-1</f>
        <v>-3.600990337401333E-2</v>
      </c>
      <c r="G35" s="11" t="e">
        <f>FAC!H35/FAC!H$37-1</f>
        <v>#DIV/0!</v>
      </c>
      <c r="H35" s="11">
        <f>FAC!I35/FAC!I$37-1</f>
        <v>-3.4401453994509112E-2</v>
      </c>
      <c r="I35" s="11">
        <f>FAC!J35/FAC!J$37-1</f>
        <v>-5.0752881118989124E-2</v>
      </c>
      <c r="J35" s="11">
        <f>FAC!K35/FAC!K$37-1</f>
        <v>-3.8403517266909382E-2</v>
      </c>
      <c r="K35" s="11">
        <f>FAC!L35/FAC!L$37-1</f>
        <v>6.6360366257440795E-2</v>
      </c>
      <c r="L35" s="11">
        <f>FAC!M35/FAC!M$37-1</f>
        <v>4.1819663369976112E-2</v>
      </c>
      <c r="M35" s="12">
        <f>FAC!N35/FAC!N$37-1</f>
        <v>2.3531676586936889E-2</v>
      </c>
      <c r="N35" s="4" t="e">
        <f>FAC!O35/FAC!O$37-1</f>
        <v>#DIV/0!</v>
      </c>
      <c r="O35" s="4" t="e">
        <f>FAC!P35/FAC!P$37-1</f>
        <v>#DIV/0!</v>
      </c>
      <c r="P35" s="4">
        <f>FAC!Q35/FAC!Q$37-1</f>
        <v>-0.16666666666666752</v>
      </c>
      <c r="Q35" s="4" t="e">
        <f>FAC!R35/FAC!R$37-1</f>
        <v>#DIV/0!</v>
      </c>
      <c r="R35" s="10">
        <f>FAC!S35/FAC!$C35</f>
        <v>-1.5003203748888706E-2</v>
      </c>
      <c r="S35" s="11">
        <f>FAC!T35/FAC!$C35</f>
        <v>2.5409221736610376E-2</v>
      </c>
      <c r="T35" s="11">
        <f>FAC!U35/FAC!$C35</f>
        <v>-2.5699932050252228E-2</v>
      </c>
      <c r="U35" s="11">
        <f>FAC!V35/FAC!$C35</f>
        <v>1.0519678767924444E-2</v>
      </c>
      <c r="V35" s="11">
        <f>FAC!W35/FAC!$C35</f>
        <v>1.0576359006667653E-2</v>
      </c>
      <c r="W35" s="11">
        <f>FAC!X35/FAC!$C35</f>
        <v>1.2144221483264729E-2</v>
      </c>
      <c r="X35" s="11">
        <f>FAC!Y35/FAC!$C35</f>
        <v>0</v>
      </c>
      <c r="Y35" s="11">
        <f>FAC!Z35/FAC!$C35</f>
        <v>0</v>
      </c>
      <c r="Z35" s="11">
        <f>FAC!AA35/FAC!$C35</f>
        <v>-5.2028176407762694E-2</v>
      </c>
      <c r="AA35" s="11">
        <f>FAC!AB35/FAC!$C35</f>
        <v>0</v>
      </c>
      <c r="AB35" s="12">
        <f>SUM(FAC!Y35:AB35)/FAC!$C35</f>
        <v>-5.2028176407762694E-2</v>
      </c>
      <c r="AC35" s="4">
        <f>FAC!AC35/FAC!$C35</f>
        <v>-3.4081831212436464E-2</v>
      </c>
      <c r="AD35" s="21">
        <f t="shared" si="1"/>
        <v>-3.600990337401333E-2</v>
      </c>
    </row>
    <row r="36" spans="1:30">
      <c r="A36">
        <v>1</v>
      </c>
      <c r="B36">
        <v>2013</v>
      </c>
      <c r="C36" s="10">
        <f>FAC!C36/FAC!C$37-1</f>
        <v>-2.4646992771948373E-4</v>
      </c>
      <c r="D36" s="11">
        <f>FAC!D36/FAC!D$37-1</f>
        <v>-3.2503629310745241E-2</v>
      </c>
      <c r="E36" s="11" t="e">
        <f>FAC!E36/FAC!E$37-1</f>
        <v>#DIV/0!</v>
      </c>
      <c r="F36" s="11">
        <f>FAC!F36/FAC!F$37-1</f>
        <v>-3.2977751737115479E-2</v>
      </c>
      <c r="G36" s="11" t="e">
        <f>FAC!H36/FAC!H$37-1</f>
        <v>#DIV/0!</v>
      </c>
      <c r="H36" s="11">
        <f>FAC!I36/FAC!I$37-1</f>
        <v>-1.2982488721663854E-2</v>
      </c>
      <c r="I36" s="11">
        <f>FAC!J36/FAC!J$37-1</f>
        <v>-1.0030998411333591E-2</v>
      </c>
      <c r="J36" s="11">
        <f>FAC!K36/FAC!K$37-1</f>
        <v>-1.0078152942243901E-2</v>
      </c>
      <c r="K36" s="11">
        <f>FAC!L36/FAC!L$37-1</f>
        <v>3.3224973382445455E-2</v>
      </c>
      <c r="L36" s="11">
        <f>FAC!M36/FAC!M$37-1</f>
        <v>-7.0018124630126799E-3</v>
      </c>
      <c r="M36" s="12">
        <f>FAC!N36/FAC!N$37-1</f>
        <v>-1.8020902877408096E-3</v>
      </c>
      <c r="N36" s="4" t="e">
        <f>FAC!O36/FAC!O$37-1</f>
        <v>#DIV/0!</v>
      </c>
      <c r="O36" s="4" t="e">
        <f>FAC!P36/FAC!P$37-1</f>
        <v>#DIV/0!</v>
      </c>
      <c r="P36" s="4">
        <f>FAC!Q36/FAC!Q$37-1</f>
        <v>-8.333333333333337E-2</v>
      </c>
      <c r="Q36" s="4" t="e">
        <f>FAC!R36/FAC!R$37-1</f>
        <v>#DIV/0!</v>
      </c>
      <c r="R36" s="10">
        <f>FAC!S36/FAC!$C36</f>
        <v>-6.9990417996257598E-3</v>
      </c>
      <c r="S36" s="11">
        <f>FAC!T36/FAC!$C36</f>
        <v>5.9948040946152491E-3</v>
      </c>
      <c r="T36" s="11">
        <f>FAC!U36/FAC!$C36</f>
        <v>-8.0511382053554559E-3</v>
      </c>
      <c r="U36" s="11">
        <f>FAC!V36/FAC!$C36</f>
        <v>5.3283151620934482E-3</v>
      </c>
      <c r="V36" s="11">
        <f>FAC!W36/FAC!$C36</f>
        <v>-1.8039725770493467E-3</v>
      </c>
      <c r="W36" s="11">
        <f>FAC!X36/FAC!$C36</f>
        <v>-1.0129039749028298E-3</v>
      </c>
      <c r="X36" s="11">
        <f>FAC!Y36/FAC!$C36</f>
        <v>0</v>
      </c>
      <c r="Y36" s="11">
        <f>FAC!Z36/FAC!$C36</f>
        <v>0</v>
      </c>
      <c r="Z36" s="11">
        <f>FAC!AA36/FAC!$C36</f>
        <v>-2.6361553967676608E-2</v>
      </c>
      <c r="AA36" s="11">
        <f>FAC!AB36/FAC!$C36</f>
        <v>0</v>
      </c>
      <c r="AB36" s="12">
        <f>SUM(FAC!Y36:AB36)/FAC!$C36</f>
        <v>-2.6361553967676608E-2</v>
      </c>
      <c r="AC36" s="4">
        <f>FAC!AC36/FAC!$C36</f>
        <v>-3.2905491267903528E-2</v>
      </c>
      <c r="AD36" s="21">
        <f t="shared" si="1"/>
        <v>-3.2977751737115479E-2</v>
      </c>
    </row>
    <row r="37" spans="1:30">
      <c r="A37">
        <v>1</v>
      </c>
      <c r="B37">
        <v>2014</v>
      </c>
      <c r="C37" s="10">
        <f>FAC!C37/FAC!C$37-1</f>
        <v>0</v>
      </c>
      <c r="D37" s="11">
        <f>FAC!D37/FAC!D$37-1</f>
        <v>0</v>
      </c>
      <c r="E37" s="11" t="e">
        <f>FAC!E37/FAC!E$37-1</f>
        <v>#DIV/0!</v>
      </c>
      <c r="F37" s="11">
        <f>FAC!F37/FAC!F$37-1</f>
        <v>0</v>
      </c>
      <c r="G37" s="11" t="e">
        <f>FAC!H37/FAC!H$37-1</f>
        <v>#DIV/0!</v>
      </c>
      <c r="H37" s="11">
        <f>FAC!I37/FAC!I$37-1</f>
        <v>0</v>
      </c>
      <c r="I37" s="11">
        <f>FAC!J37/FAC!J$37-1</f>
        <v>0</v>
      </c>
      <c r="J37" s="11">
        <f>FAC!K37/FAC!K$37-1</f>
        <v>0</v>
      </c>
      <c r="K37" s="11">
        <f>FAC!L37/FAC!L$37-1</f>
        <v>0</v>
      </c>
      <c r="L37" s="11">
        <f>FAC!M37/FAC!M$37-1</f>
        <v>0</v>
      </c>
      <c r="M37" s="12">
        <f>FAC!N37/FAC!N$37-1</f>
        <v>0</v>
      </c>
      <c r="N37" s="4" t="e">
        <f>FAC!O37/FAC!O$37-1</f>
        <v>#DIV/0!</v>
      </c>
      <c r="O37" s="4" t="e">
        <f>FAC!P37/FAC!P$37-1</f>
        <v>#DIV/0!</v>
      </c>
      <c r="P37" s="4">
        <f>FAC!Q37/FAC!Q$37-1</f>
        <v>0</v>
      </c>
      <c r="Q37" s="4" t="e">
        <f>FAC!R37/FAC!R$37-1</f>
        <v>#DIV/0!</v>
      </c>
      <c r="R37" s="10">
        <f>FAC!S37/FAC!$C37</f>
        <v>0</v>
      </c>
      <c r="S37" s="11">
        <f>FAC!T37/FAC!$C37</f>
        <v>0</v>
      </c>
      <c r="T37" s="11">
        <f>FAC!U37/FAC!$C37</f>
        <v>0</v>
      </c>
      <c r="U37" s="11">
        <f>FAC!V37/FAC!$C37</f>
        <v>0</v>
      </c>
      <c r="V37" s="11">
        <f>FAC!W37/FAC!$C37</f>
        <v>0</v>
      </c>
      <c r="W37" s="11">
        <f>FAC!X37/FAC!$C37</f>
        <v>0</v>
      </c>
      <c r="X37" s="11">
        <f>FAC!Y37/FAC!$C37</f>
        <v>0</v>
      </c>
      <c r="Y37" s="11">
        <f>FAC!Z37/FAC!$C37</f>
        <v>0</v>
      </c>
      <c r="Z37" s="11">
        <f>FAC!AA37/FAC!$C37</f>
        <v>0</v>
      </c>
      <c r="AA37" s="11">
        <f>FAC!AB37/FAC!$C37</f>
        <v>0</v>
      </c>
      <c r="AB37" s="12">
        <f>SUM(FAC!Y37:AB37)/FAC!$C37</f>
        <v>0</v>
      </c>
      <c r="AC37" s="4">
        <f>FAC!AC37/FAC!$C37</f>
        <v>0</v>
      </c>
      <c r="AD37" s="21">
        <f t="shared" si="1"/>
        <v>0</v>
      </c>
    </row>
    <row r="38" spans="1:30">
      <c r="A38">
        <v>1</v>
      </c>
      <c r="B38">
        <v>2015</v>
      </c>
      <c r="C38" s="10">
        <f>FAC!C38/FAC!C$37-1</f>
        <v>0</v>
      </c>
      <c r="D38" s="11">
        <f>FAC!D38/FAC!D$37-1</f>
        <v>-2.071886836292991E-2</v>
      </c>
      <c r="E38" s="11" t="e">
        <f>FAC!E38/FAC!E$37-1</f>
        <v>#DIV/0!</v>
      </c>
      <c r="F38" s="11">
        <f>FAC!F38/FAC!F$37-1</f>
        <v>-7.3006950221292222E-2</v>
      </c>
      <c r="G38" s="11" t="e">
        <f>FAC!H38/FAC!H$37-1</f>
        <v>#DIV/0!</v>
      </c>
      <c r="H38" s="11">
        <f>FAC!I38/FAC!I$37-1</f>
        <v>2.6641553252886307E-3</v>
      </c>
      <c r="I38" s="11">
        <f>FAC!J38/FAC!J$37-1</f>
        <v>7.497942524719714E-2</v>
      </c>
      <c r="J38" s="11">
        <f>FAC!K38/FAC!K$37-1</f>
        <v>9.3876569605948479E-3</v>
      </c>
      <c r="K38" s="11">
        <f>FAC!L38/FAC!L$37-1</f>
        <v>-0.27465720586896447</v>
      </c>
      <c r="L38" s="11">
        <f>FAC!M38/FAC!M$37-1</f>
        <v>-8.2028247514365216E-4</v>
      </c>
      <c r="M38" s="12">
        <f>FAC!N38/FAC!N$37-1</f>
        <v>2.8621232965910792E-3</v>
      </c>
      <c r="N38" s="4" t="e">
        <f>FAC!O38/FAC!O$37-1</f>
        <v>#DIV/0!</v>
      </c>
      <c r="O38" s="4" t="e">
        <f>FAC!P38/FAC!P$37-1</f>
        <v>#DIV/0!</v>
      </c>
      <c r="P38" s="4">
        <f>FAC!Q38/FAC!Q$37-1</f>
        <v>0</v>
      </c>
      <c r="Q38" s="4" t="e">
        <f>FAC!R38/FAC!R$37-1</f>
        <v>#DIV/0!</v>
      </c>
      <c r="R38" s="10">
        <f>FAC!S38/FAC!$C38</f>
        <v>2.8418228849780868E-3</v>
      </c>
      <c r="S38" s="11">
        <f>FAC!T38/FAC!$C38</f>
        <v>-3.3372322609128126E-2</v>
      </c>
      <c r="T38" s="11">
        <f>FAC!U38/FAC!$C38</f>
        <v>7.3873117478418689E-3</v>
      </c>
      <c r="U38" s="11">
        <f>FAC!V38/FAC!$C38</f>
        <v>-4.8879330283769E-2</v>
      </c>
      <c r="V38" s="11">
        <f>FAC!W38/FAC!$C38</f>
        <v>-2.0478566183019847E-4</v>
      </c>
      <c r="W38" s="11">
        <f>FAC!X38/FAC!$C38</f>
        <v>1.4752180422006192E-3</v>
      </c>
      <c r="X38" s="11">
        <f>FAC!Y38/FAC!$C38</f>
        <v>0</v>
      </c>
      <c r="Y38" s="11">
        <f>FAC!Z38/FAC!$C38</f>
        <v>0</v>
      </c>
      <c r="Z38" s="11">
        <f>FAC!AA38/FAC!$C38</f>
        <v>0</v>
      </c>
      <c r="AA38" s="11">
        <f>FAC!AB38/FAC!$C38</f>
        <v>-3.5214944230693712E-3</v>
      </c>
      <c r="AB38" s="12">
        <f>SUM(FAC!Y38:AB38)/FAC!$C38</f>
        <v>-3.5214944230693712E-3</v>
      </c>
      <c r="AC38" s="4">
        <f>FAC!AC38/FAC!$C38</f>
        <v>-7.4273580302778974E-2</v>
      </c>
      <c r="AD38" s="21">
        <f t="shared" si="1"/>
        <v>-7.3006950221292222E-2</v>
      </c>
    </row>
    <row r="39" spans="1:30">
      <c r="A39">
        <v>1</v>
      </c>
      <c r="B39">
        <v>2016</v>
      </c>
      <c r="C39" s="10">
        <f>FAC!C39/FAC!C$37-1</f>
        <v>0</v>
      </c>
      <c r="D39" s="11">
        <f>FAC!D39/FAC!D$37-1</f>
        <v>-2.2052873712284815E-2</v>
      </c>
      <c r="E39" s="11" t="e">
        <f>FAC!E39/FAC!E$37-1</f>
        <v>#DIV/0!</v>
      </c>
      <c r="F39" s="11">
        <f>FAC!F39/FAC!F$37-1</f>
        <v>-9.3447896549973097E-2</v>
      </c>
      <c r="G39" s="11" t="e">
        <f>FAC!H39/FAC!H$37-1</f>
        <v>#DIV/0!</v>
      </c>
      <c r="H39" s="11">
        <f>FAC!I39/FAC!I$37-1</f>
        <v>2.3324369023185465E-3</v>
      </c>
      <c r="I39" s="11">
        <f>FAC!J39/FAC!J$37-1</f>
        <v>9.792024442345082E-2</v>
      </c>
      <c r="J39" s="11">
        <f>FAC!K39/FAC!K$37-1</f>
        <v>1.2258201550970016E-2</v>
      </c>
      <c r="K39" s="11">
        <f>FAC!L39/FAC!L$37-1</f>
        <v>-0.34500805446660532</v>
      </c>
      <c r="L39" s="11">
        <f>FAC!M39/FAC!M$37-1</f>
        <v>-1.0380731806496457E-2</v>
      </c>
      <c r="M39" s="12">
        <f>FAC!N39/FAC!N$37-1</f>
        <v>7.3274547787320898E-3</v>
      </c>
      <c r="N39" s="4" t="e">
        <f>FAC!O39/FAC!O$37-1</f>
        <v>#DIV/0!</v>
      </c>
      <c r="O39" s="4" t="e">
        <f>FAC!P39/FAC!P$37-1</f>
        <v>#DIV/0!</v>
      </c>
      <c r="P39" s="4">
        <f>FAC!Q39/FAC!Q$37-1</f>
        <v>0</v>
      </c>
      <c r="Q39" s="4" t="e">
        <f>FAC!R39/FAC!R$37-1</f>
        <v>#DIV/0!</v>
      </c>
      <c r="R39" s="10">
        <f>FAC!S39/FAC!$C39</f>
        <v>5.1294035245361995E-3</v>
      </c>
      <c r="S39" s="11">
        <f>FAC!T39/FAC!$C39</f>
        <v>-4.2542628980214096E-2</v>
      </c>
      <c r="T39" s="11">
        <f>FAC!U39/FAC!$C39</f>
        <v>1.0750852372827486E-2</v>
      </c>
      <c r="U39" s="11">
        <f>FAC!V39/FAC!$C39</f>
        <v>-6.3003581280464682E-2</v>
      </c>
      <c r="V39" s="11">
        <f>FAC!W39/FAC!$C39</f>
        <v>-2.6103230701524246E-3</v>
      </c>
      <c r="W39" s="11">
        <f>FAC!X39/FAC!$C39</f>
        <v>3.7821007363783251E-3</v>
      </c>
      <c r="X39" s="11">
        <f>FAC!Y39/FAC!$C39</f>
        <v>0</v>
      </c>
      <c r="Y39" s="11">
        <f>FAC!Z39/FAC!$C39</f>
        <v>0</v>
      </c>
      <c r="Z39" s="11">
        <f>FAC!AA39/FAC!$C39</f>
        <v>0</v>
      </c>
      <c r="AA39" s="11">
        <f>FAC!AB39/FAC!$C39</f>
        <v>-7.0305879231671257E-3</v>
      </c>
      <c r="AB39" s="12">
        <f>SUM(FAC!Y39:AB39)/FAC!$C39</f>
        <v>-7.0305879231671257E-3</v>
      </c>
      <c r="AC39" s="4">
        <f>FAC!AC39/FAC!$C39</f>
        <v>-9.5524764620257302E-2</v>
      </c>
      <c r="AD39" s="21">
        <f t="shared" si="1"/>
        <v>-9.3447896549973097E-2</v>
      </c>
    </row>
    <row r="40" spans="1:30">
      <c r="A40">
        <v>1</v>
      </c>
      <c r="B40">
        <v>2017</v>
      </c>
      <c r="C40" s="10">
        <f>FAC!C40/FAC!C$37-1</f>
        <v>0</v>
      </c>
      <c r="D40" s="11">
        <f>FAC!D40/FAC!D$37-1</f>
        <v>-2.4836777802305199E-2</v>
      </c>
      <c r="E40" s="11" t="e">
        <f>FAC!E40/FAC!E$37-1</f>
        <v>#DIV/0!</v>
      </c>
      <c r="F40" s="11">
        <f>FAC!F40/FAC!F$37-1</f>
        <v>-8.0358962414545099E-2</v>
      </c>
      <c r="G40" s="11" t="e">
        <f>FAC!H40/FAC!H$37-1</f>
        <v>#DIV/0!</v>
      </c>
      <c r="H40" s="11">
        <f>FAC!I40/FAC!I$37-1</f>
        <v>9.461761518130718E-3</v>
      </c>
      <c r="I40" s="11">
        <f>FAC!J40/FAC!J$37-1</f>
        <v>0.12511473177915877</v>
      </c>
      <c r="J40" s="11">
        <f>FAC!K40/FAC!K$37-1</f>
        <v>2.0523173638716585E-2</v>
      </c>
      <c r="K40" s="11">
        <f>FAC!L40/FAC!L$37-1</f>
        <v>-0.25659000324953074</v>
      </c>
      <c r="L40" s="11">
        <f>FAC!M40/FAC!M$37-1</f>
        <v>-9.8411946012335605E-3</v>
      </c>
      <c r="M40" s="12">
        <f>FAC!N40/FAC!N$37-1</f>
        <v>9.0993508428056646E-3</v>
      </c>
      <c r="N40" s="4" t="e">
        <f>FAC!O40/FAC!O$37-1</f>
        <v>#DIV/0!</v>
      </c>
      <c r="O40" s="4" t="e">
        <f>FAC!P40/FAC!P$37-1</f>
        <v>#DIV/0!</v>
      </c>
      <c r="P40" s="4">
        <f>FAC!Q40/FAC!Q$37-1</f>
        <v>0</v>
      </c>
      <c r="Q40" s="4" t="e">
        <f>FAC!R40/FAC!R$37-1</f>
        <v>#DIV/0!</v>
      </c>
      <c r="R40" s="10">
        <f>FAC!S40/FAC!$C40</f>
        <v>9.3502063865125232E-3</v>
      </c>
      <c r="S40" s="11">
        <f>FAC!T40/FAC!$C40</f>
        <v>-5.4653307143933939E-2</v>
      </c>
      <c r="T40" s="11">
        <f>FAC!U40/FAC!$C40</f>
        <v>1.7425464357659789E-2</v>
      </c>
      <c r="U40" s="11">
        <f>FAC!V40/FAC!$C40</f>
        <v>-4.5329752874453282E-2</v>
      </c>
      <c r="V40" s="11">
        <f>FAC!W40/FAC!$C40</f>
        <v>-2.4754790235923954E-3</v>
      </c>
      <c r="W40" s="11">
        <f>FAC!X40/FAC!$C40</f>
        <v>4.6998390588345153E-3</v>
      </c>
      <c r="X40" s="11">
        <f>FAC!Y40/FAC!$C40</f>
        <v>0</v>
      </c>
      <c r="Y40" s="11">
        <f>FAC!Z40/FAC!$C40</f>
        <v>0</v>
      </c>
      <c r="Z40" s="11">
        <f>FAC!AA40/FAC!$C40</f>
        <v>0</v>
      </c>
      <c r="AA40" s="11">
        <f>FAC!AB40/FAC!$C40</f>
        <v>-1.0527324170074176E-2</v>
      </c>
      <c r="AB40" s="12">
        <f>SUM(FAC!Y40:AB40)/FAC!$C40</f>
        <v>-1.0527324170074176E-2</v>
      </c>
      <c r="AC40" s="4">
        <f>FAC!AC40/FAC!$C40</f>
        <v>-8.1510353409048511E-2</v>
      </c>
      <c r="AD40" s="21">
        <f t="shared" si="1"/>
        <v>-8.0358962414545099E-2</v>
      </c>
    </row>
    <row r="41" spans="1:30">
      <c r="A41">
        <v>1</v>
      </c>
      <c r="B41">
        <v>2018</v>
      </c>
      <c r="C41" s="13">
        <f>FAC!C41/FAC!C$37-1</f>
        <v>0</v>
      </c>
      <c r="D41" s="14">
        <f>FAC!D41/FAC!D$37-1</f>
        <v>-4.3825886325941976E-2</v>
      </c>
      <c r="E41" s="14" t="e">
        <f>FAC!E41/FAC!E$37-1</f>
        <v>#DIV/0!</v>
      </c>
      <c r="F41" s="14">
        <f>FAC!F41/FAC!F$37-1</f>
        <v>-8.1271890391692914E-2</v>
      </c>
      <c r="G41" s="14" t="e">
        <f>FAC!H41/FAC!H$37-1</f>
        <v>#DIV/0!</v>
      </c>
      <c r="H41" s="14">
        <f>FAC!I41/FAC!I$37-1</f>
        <v>2.3321077159823567E-3</v>
      </c>
      <c r="I41" s="14">
        <f>FAC!J41/FAC!J$37-1</f>
        <v>0.17117271110350196</v>
      </c>
      <c r="J41" s="14">
        <f>FAC!K41/FAC!K$37-1</f>
        <v>2.5948447786015238E-2</v>
      </c>
      <c r="K41" s="14">
        <f>FAC!L41/FAC!L$37-1</f>
        <v>-0.1726344646628204</v>
      </c>
      <c r="L41" s="14">
        <f>FAC!M41/FAC!M$37-1</f>
        <v>-1.1957133626572247E-2</v>
      </c>
      <c r="M41" s="15">
        <f>FAC!N41/FAC!N$37-1</f>
        <v>1.1512851771397159E-2</v>
      </c>
      <c r="N41" s="4" t="e">
        <f>FAC!O41/FAC!O$37-1</f>
        <v>#DIV/0!</v>
      </c>
      <c r="O41" s="4" t="e">
        <f>FAC!P41/FAC!P$37-1</f>
        <v>#DIV/0!</v>
      </c>
      <c r="P41" s="4">
        <f>FAC!Q41/FAC!Q$37-1</f>
        <v>0</v>
      </c>
      <c r="Q41" s="4" t="e">
        <f>FAC!R41/FAC!R$37-1</f>
        <v>#DIV/0!</v>
      </c>
      <c r="R41" s="13">
        <f>FAC!S41/FAC!$C41</f>
        <v>8.8592004580601916E-3</v>
      </c>
      <c r="S41" s="14">
        <f>FAC!T41/FAC!$C41</f>
        <v>-7.2911674398953255E-2</v>
      </c>
      <c r="T41" s="14">
        <f>FAC!U41/FAC!$C41</f>
        <v>2.2379163026045909E-2</v>
      </c>
      <c r="U41" s="14">
        <f>FAC!V41/FAC!$C41</f>
        <v>-2.9661080498035574E-2</v>
      </c>
      <c r="V41" s="14">
        <f>FAC!W41/FAC!$C41</f>
        <v>-3.0024981687345642E-3</v>
      </c>
      <c r="W41" s="14">
        <f>FAC!X41/FAC!$C41</f>
        <v>5.9517238390819089E-3</v>
      </c>
      <c r="X41" s="14">
        <f>FAC!Y41/FAC!$C41</f>
        <v>0</v>
      </c>
      <c r="Y41" s="14">
        <f>FAC!Z41/FAC!$C41</f>
        <v>0</v>
      </c>
      <c r="Z41" s="14">
        <f>FAC!AA41/FAC!$C41</f>
        <v>0</v>
      </c>
      <c r="AA41" s="14">
        <f>FAC!AB41/FAC!$C41</f>
        <v>-1.4011746679788762E-2</v>
      </c>
      <c r="AB41" s="15">
        <f>SUM(FAC!Y41:AB41)/FAC!$C41</f>
        <v>-1.4011746679788762E-2</v>
      </c>
      <c r="AC41" s="4">
        <f>FAC!AC41/FAC!$C41</f>
        <v>-8.2396912422325136E-2</v>
      </c>
      <c r="AD41" s="21">
        <f t="shared" si="1"/>
        <v>-8.1271890391692914E-2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3" workbookViewId="0">
      <selection activeCell="G41" sqref="G41"/>
    </sheetView>
  </sheetViews>
  <sheetFormatPr defaultRowHeight="15"/>
  <cols>
    <col min="1" max="1" width="47.5703125" style="45" customWidth="1"/>
    <col min="2" max="2" width="7.7109375" style="45" customWidth="1"/>
    <col min="3" max="3" width="24.7109375" style="45" customWidth="1"/>
    <col min="4" max="4" width="12.85546875" style="45" customWidth="1"/>
    <col min="5" max="5" width="15.28515625" style="45" customWidth="1"/>
    <col min="6" max="6" width="16.42578125" style="45" customWidth="1"/>
    <col min="7" max="7" width="12.85546875" style="45" customWidth="1"/>
    <col min="8" max="8" width="15.5703125" style="45" customWidth="1"/>
    <col min="9" max="9" width="13.42578125" style="45" customWidth="1"/>
    <col min="10" max="10" width="9.140625" style="45" customWidth="1"/>
    <col min="12" max="12" width="47.5703125" bestFit="1" customWidth="1"/>
    <col min="13" max="13" width="7.7109375" customWidth="1"/>
    <col min="14" max="14" width="24.7109375" bestFit="1" customWidth="1"/>
    <col min="15" max="15" width="11.42578125" customWidth="1"/>
    <col min="16" max="16" width="15.28515625" customWidth="1"/>
    <col min="17" max="17" width="16.42578125" customWidth="1"/>
    <col min="18" max="18" width="12.85546875" customWidth="1"/>
    <col min="19" max="19" width="15.5703125" customWidth="1"/>
    <col min="20" max="20" width="13.42578125" customWidth="1"/>
  </cols>
  <sheetData>
    <row r="1" spans="1:20" hidden="1"/>
    <row r="2" spans="1:20" hidden="1"/>
    <row r="3" spans="1:20">
      <c r="A3" s="48" t="s">
        <v>53</v>
      </c>
      <c r="L3" s="25" t="s">
        <v>53</v>
      </c>
      <c r="M3" s="22"/>
      <c r="N3" s="22"/>
      <c r="O3" s="22"/>
      <c r="P3" s="22"/>
      <c r="Q3" s="22"/>
      <c r="R3" s="22"/>
      <c r="S3" s="22"/>
      <c r="T3" s="22"/>
    </row>
    <row r="4" spans="1:20">
      <c r="A4" s="45" t="s">
        <v>33</v>
      </c>
      <c r="B4" s="55" t="s">
        <v>51</v>
      </c>
      <c r="L4" s="22" t="s">
        <v>33</v>
      </c>
      <c r="M4" s="32" t="s">
        <v>51</v>
      </c>
      <c r="N4" s="22"/>
      <c r="O4" s="22"/>
      <c r="P4" s="22"/>
      <c r="Q4" s="22"/>
      <c r="R4" s="22"/>
      <c r="S4" s="22"/>
      <c r="T4" s="22"/>
    </row>
    <row r="5" spans="1:20">
      <c r="A5" s="49"/>
      <c r="B5" s="48"/>
      <c r="L5" s="26"/>
      <c r="M5" s="25"/>
      <c r="N5" s="22"/>
      <c r="O5" s="22"/>
      <c r="P5" s="22"/>
      <c r="Q5" s="22"/>
      <c r="R5" s="22"/>
      <c r="S5" s="22"/>
      <c r="T5" s="22"/>
    </row>
    <row r="6" spans="1:20" ht="15.75" thickBot="1">
      <c r="A6" s="57"/>
      <c r="B6" s="58"/>
      <c r="C6" s="56"/>
      <c r="D6" s="56"/>
      <c r="E6" s="56"/>
      <c r="F6" s="56"/>
      <c r="G6" s="56"/>
      <c r="H6" s="56"/>
      <c r="I6" s="56"/>
      <c r="L6" s="34"/>
      <c r="M6" s="35"/>
      <c r="N6" s="33"/>
      <c r="O6" s="33"/>
      <c r="P6" s="33"/>
      <c r="Q6" s="33"/>
      <c r="R6" s="33"/>
      <c r="S6" s="33"/>
      <c r="T6" s="33"/>
    </row>
    <row r="7" spans="1:20" ht="15.75" thickTop="1">
      <c r="E7" s="75" t="s">
        <v>35</v>
      </c>
      <c r="F7" s="75"/>
      <c r="G7" s="75"/>
      <c r="H7" s="75" t="s">
        <v>36</v>
      </c>
      <c r="I7" s="75"/>
      <c r="L7" s="22"/>
      <c r="M7" s="22"/>
      <c r="N7" s="22"/>
      <c r="O7" s="22"/>
      <c r="P7" s="75" t="s">
        <v>35</v>
      </c>
      <c r="Q7" s="75"/>
      <c r="R7" s="75"/>
      <c r="S7" s="75" t="s">
        <v>36</v>
      </c>
      <c r="T7" s="75"/>
    </row>
    <row r="8" spans="1:20">
      <c r="A8" s="63" t="s">
        <v>37</v>
      </c>
      <c r="B8" s="64" t="s">
        <v>38</v>
      </c>
      <c r="C8" s="63" t="s">
        <v>39</v>
      </c>
      <c r="D8" s="63" t="s">
        <v>40</v>
      </c>
      <c r="E8" s="63">
        <v>2010</v>
      </c>
      <c r="F8" s="63">
        <v>2014</v>
      </c>
      <c r="G8" s="63" t="s">
        <v>41</v>
      </c>
      <c r="H8" s="63" t="s">
        <v>42</v>
      </c>
      <c r="I8" s="63" t="s">
        <v>41</v>
      </c>
      <c r="L8" s="39" t="s">
        <v>37</v>
      </c>
      <c r="M8" s="40" t="s">
        <v>38</v>
      </c>
      <c r="N8" s="39" t="s">
        <v>39</v>
      </c>
      <c r="O8" s="39" t="s">
        <v>40</v>
      </c>
      <c r="P8" s="63">
        <v>2014</v>
      </c>
      <c r="Q8" s="63">
        <v>2018</v>
      </c>
      <c r="R8" s="39" t="s">
        <v>41</v>
      </c>
      <c r="S8" s="39" t="s">
        <v>42</v>
      </c>
      <c r="T8" s="39" t="s">
        <v>41</v>
      </c>
    </row>
    <row r="9" spans="1:20">
      <c r="A9" s="45" t="s">
        <v>46</v>
      </c>
      <c r="B9" s="50" t="s">
        <v>43</v>
      </c>
      <c r="C9" s="46" t="s">
        <v>9</v>
      </c>
      <c r="D9" s="47">
        <v>0.32640000000000002</v>
      </c>
      <c r="E9" s="53">
        <f>FAC!I12</f>
        <v>100744309.99769799</v>
      </c>
      <c r="F9" s="53">
        <f>P9</f>
        <v>99723136.004940897</v>
      </c>
      <c r="G9" s="51">
        <f>F9/E9-1</f>
        <v>-1.0136294474401897E-2</v>
      </c>
      <c r="H9" s="53">
        <f>-FAC!S12</f>
        <v>-20332786.597608101</v>
      </c>
      <c r="I9" s="54">
        <f>H9/E$18</f>
        <v>-4.5145988822402963E-3</v>
      </c>
      <c r="L9" s="22" t="s">
        <v>46</v>
      </c>
      <c r="M9" s="27" t="s">
        <v>43</v>
      </c>
      <c r="N9" s="23" t="s">
        <v>9</v>
      </c>
      <c r="O9" s="47">
        <v>0.32640000000000002</v>
      </c>
      <c r="P9" s="53">
        <f>FAC!I16</f>
        <v>99723136.004940897</v>
      </c>
      <c r="Q9" s="53">
        <f>FAC!I20</f>
        <v>98585681.144329697</v>
      </c>
      <c r="R9" s="28">
        <f>Q9/P9-1</f>
        <v>-1.1406128067962484E-2</v>
      </c>
      <c r="S9" s="30">
        <f>FAC!S20</f>
        <v>29356227.8886404</v>
      </c>
      <c r="T9" s="31">
        <f>S9/P$18</f>
        <v>5.7100652447650453E-3</v>
      </c>
    </row>
    <row r="10" spans="1:20">
      <c r="A10" s="45" t="s">
        <v>48</v>
      </c>
      <c r="B10" s="50" t="s">
        <v>43</v>
      </c>
      <c r="C10" s="46" t="s">
        <v>10</v>
      </c>
      <c r="D10" s="47">
        <v>-0.77569999999999995</v>
      </c>
      <c r="E10" s="3">
        <f>FAC!J12</f>
        <v>0.98681055066297296</v>
      </c>
      <c r="F10" s="3">
        <f t="shared" ref="F10:F19" si="0">P10</f>
        <v>1.0329468979120999</v>
      </c>
      <c r="G10" s="51">
        <f t="shared" ref="G10:G15" si="1">F10/E10-1</f>
        <v>4.6752993488092587E-2</v>
      </c>
      <c r="H10" s="53">
        <f>-FAC!T12</f>
        <v>-48673711.464902699</v>
      </c>
      <c r="I10" s="54">
        <f t="shared" ref="I10:I17" si="2">H10/E$18</f>
        <v>-1.0807288136284593E-2</v>
      </c>
      <c r="L10" s="22" t="s">
        <v>48</v>
      </c>
      <c r="M10" s="27" t="s">
        <v>43</v>
      </c>
      <c r="N10" s="23" t="s">
        <v>10</v>
      </c>
      <c r="O10" s="47">
        <v>-0.77569999999999995</v>
      </c>
      <c r="P10" s="3">
        <f>FAC!J16</f>
        <v>1.0329468979120999</v>
      </c>
      <c r="Q10" s="3">
        <f>FAC!J20</f>
        <v>1.3660652480453599</v>
      </c>
      <c r="R10" s="51">
        <f t="shared" ref="R10:R15" si="3">Q10/P10-1</f>
        <v>0.32249319960841505</v>
      </c>
      <c r="S10" s="30">
        <f>FAC!T20</f>
        <v>-117204403.07567701</v>
      </c>
      <c r="T10" s="54">
        <f t="shared" ref="T10:T17" si="4">S10/P$18</f>
        <v>-2.2797369984814218E-2</v>
      </c>
    </row>
    <row r="11" spans="1:20">
      <c r="A11" s="45" t="s">
        <v>47</v>
      </c>
      <c r="B11" s="50" t="s">
        <v>43</v>
      </c>
      <c r="C11" s="46" t="s">
        <v>11</v>
      </c>
      <c r="D11" s="47">
        <v>0.72670000000000001</v>
      </c>
      <c r="E11" s="53">
        <f>FAC!K12</f>
        <v>11285946.653996401</v>
      </c>
      <c r="F11" s="53">
        <f t="shared" si="0"/>
        <v>11892499.3379947</v>
      </c>
      <c r="G11" s="51">
        <f t="shared" si="1"/>
        <v>5.3744067962922415E-2</v>
      </c>
      <c r="H11" s="53">
        <f>-FAC!U12</f>
        <v>163301880.30644101</v>
      </c>
      <c r="I11" s="54">
        <f t="shared" si="2"/>
        <v>3.6258802145000851E-2</v>
      </c>
      <c r="L11" s="22" t="s">
        <v>47</v>
      </c>
      <c r="M11" s="27" t="s">
        <v>43</v>
      </c>
      <c r="N11" s="23" t="s">
        <v>11</v>
      </c>
      <c r="O11" s="47">
        <v>0.72670000000000001</v>
      </c>
      <c r="P11" s="53">
        <f>FAC!K16</f>
        <v>11892499.3379947</v>
      </c>
      <c r="Q11" s="53">
        <f>FAC!K20</f>
        <v>12266704.4358395</v>
      </c>
      <c r="R11" s="51">
        <f t="shared" si="3"/>
        <v>3.1465639577483273E-2</v>
      </c>
      <c r="S11" s="30">
        <f>FAC!U20</f>
        <v>137190384.529618</v>
      </c>
      <c r="T11" s="54">
        <f t="shared" si="4"/>
        <v>2.668483326911537E-2</v>
      </c>
    </row>
    <row r="12" spans="1:20">
      <c r="A12" s="45" t="s">
        <v>49</v>
      </c>
      <c r="B12" s="50" t="s">
        <v>43</v>
      </c>
      <c r="C12" s="46" t="s">
        <v>12</v>
      </c>
      <c r="D12" s="47">
        <v>0.2077</v>
      </c>
      <c r="E12" s="3">
        <f>FAC!L12</f>
        <v>2.8682607430532698</v>
      </c>
      <c r="F12" s="3">
        <f t="shared" si="0"/>
        <v>3.5010484992334701</v>
      </c>
      <c r="G12" s="51">
        <f t="shared" si="1"/>
        <v>0.22061723562363311</v>
      </c>
      <c r="H12" s="53">
        <f>-FAC!V12</f>
        <v>139938282.38738701</v>
      </c>
      <c r="I12" s="54">
        <f t="shared" si="2"/>
        <v>3.1071255787588094E-2</v>
      </c>
      <c r="L12" s="22" t="s">
        <v>49</v>
      </c>
      <c r="M12" s="27" t="s">
        <v>43</v>
      </c>
      <c r="N12" s="23" t="s">
        <v>12</v>
      </c>
      <c r="O12" s="47">
        <v>0.2077</v>
      </c>
      <c r="P12" s="3">
        <f>FAC!L16</f>
        <v>3.5010484992334701</v>
      </c>
      <c r="Q12" s="3">
        <f>FAC!L20</f>
        <v>2.9246689722489401</v>
      </c>
      <c r="R12" s="51">
        <f t="shared" si="3"/>
        <v>-0.1646305462808425</v>
      </c>
      <c r="S12" s="30">
        <f>FAC!V20</f>
        <v>-128075799.034999</v>
      </c>
      <c r="T12" s="54">
        <f t="shared" si="4"/>
        <v>-2.4911959790591836E-2</v>
      </c>
    </row>
    <row r="13" spans="1:20">
      <c r="A13" s="45" t="s">
        <v>50</v>
      </c>
      <c r="B13" s="50"/>
      <c r="C13" s="46" t="s">
        <v>1</v>
      </c>
      <c r="D13" s="47">
        <v>1.0800000000000001E-2</v>
      </c>
      <c r="E13" s="52">
        <f>FAC!M12</f>
        <v>14.9191075040944</v>
      </c>
      <c r="F13" s="52">
        <f t="shared" si="0"/>
        <v>14.701587169785601</v>
      </c>
      <c r="G13" s="51">
        <f t="shared" si="1"/>
        <v>-1.4579983035118094E-2</v>
      </c>
      <c r="H13" s="53">
        <f>-FAC!W12</f>
        <v>-10631920.4054178</v>
      </c>
      <c r="I13" s="54">
        <f t="shared" si="2"/>
        <v>-2.3606629493673763E-3</v>
      </c>
      <c r="L13" s="22" t="s">
        <v>50</v>
      </c>
      <c r="M13" s="27"/>
      <c r="N13" s="23" t="s">
        <v>1</v>
      </c>
      <c r="O13" s="47">
        <v>1.0800000000000001E-2</v>
      </c>
      <c r="P13" s="52">
        <f>FAC!M16</f>
        <v>14.701587169785601</v>
      </c>
      <c r="Q13" s="52">
        <f>FAC!M20</f>
        <v>14.2022270986061</v>
      </c>
      <c r="R13" s="51">
        <f t="shared" si="3"/>
        <v>-3.3966405491631213E-2</v>
      </c>
      <c r="S13" s="30">
        <f>FAC!W20</f>
        <v>-24144934.0917335</v>
      </c>
      <c r="T13" s="54">
        <f t="shared" si="4"/>
        <v>-4.6964190875388176E-3</v>
      </c>
    </row>
    <row r="14" spans="1:20">
      <c r="A14" s="45" t="s">
        <v>52</v>
      </c>
      <c r="B14" s="50"/>
      <c r="C14" s="46" t="s">
        <v>2</v>
      </c>
      <c r="D14" s="47">
        <v>0.91579999999999995</v>
      </c>
      <c r="E14" s="3">
        <f>FAC!N12</f>
        <v>0.43544083003624501</v>
      </c>
      <c r="F14" s="3">
        <f t="shared" si="0"/>
        <v>0.42221579151279998</v>
      </c>
      <c r="G14" s="51">
        <f t="shared" si="1"/>
        <v>-3.0371608749561241E-2</v>
      </c>
      <c r="H14" s="53">
        <f>-FAC!X12</f>
        <v>-54974049.916484699</v>
      </c>
      <c r="I14" s="54">
        <f t="shared" si="2"/>
        <v>-1.2206186452297691E-2</v>
      </c>
      <c r="L14" s="22" t="s">
        <v>52</v>
      </c>
      <c r="M14" s="27"/>
      <c r="N14" s="23" t="s">
        <v>2</v>
      </c>
      <c r="O14" s="47">
        <v>0.91579999999999995</v>
      </c>
      <c r="P14" s="3">
        <f>FAC!N16</f>
        <v>0.42221579151279998</v>
      </c>
      <c r="Q14" s="3">
        <f>FAC!N20</f>
        <v>0.42447109086372198</v>
      </c>
      <c r="R14" s="51">
        <f t="shared" si="3"/>
        <v>5.3415798183229501E-3</v>
      </c>
      <c r="S14" s="30">
        <f>FAC!X20</f>
        <v>9501687.6751894001</v>
      </c>
      <c r="T14" s="54">
        <f t="shared" si="4"/>
        <v>1.8481685305933272E-3</v>
      </c>
    </row>
    <row r="15" spans="1:20" s="45" customFormat="1">
      <c r="A15" s="45" t="s">
        <v>30</v>
      </c>
      <c r="B15" s="50"/>
      <c r="C15" s="46" t="s">
        <v>3</v>
      </c>
      <c r="D15" s="47">
        <v>1.9800000000000002E-2</v>
      </c>
      <c r="E15" s="53">
        <f>FAC!O12</f>
        <v>8</v>
      </c>
      <c r="F15" s="53">
        <f t="shared" si="0"/>
        <v>11.999999999999901</v>
      </c>
      <c r="G15" s="51">
        <f t="shared" si="1"/>
        <v>0.49999999999998757</v>
      </c>
      <c r="H15" s="53">
        <f>-FAC!Y12</f>
        <v>344170820.58688402</v>
      </c>
      <c r="I15" s="54">
        <f t="shared" si="2"/>
        <v>7.6418113890206099E-2</v>
      </c>
      <c r="L15" s="45" t="s">
        <v>30</v>
      </c>
      <c r="M15" s="50"/>
      <c r="N15" s="46" t="s">
        <v>3</v>
      </c>
      <c r="O15" s="47">
        <v>1.9800000000000002E-2</v>
      </c>
      <c r="P15" s="53">
        <f>FAC!O16</f>
        <v>11.999999999999901</v>
      </c>
      <c r="Q15" s="53">
        <f>FAC!O20</f>
        <v>11.9987516133688</v>
      </c>
      <c r="R15" s="51">
        <f t="shared" si="3"/>
        <v>-1.0403221925836537E-4</v>
      </c>
      <c r="S15" s="53">
        <f>FAC!Y20</f>
        <v>0</v>
      </c>
      <c r="T15" s="54">
        <f t="shared" si="4"/>
        <v>0</v>
      </c>
    </row>
    <row r="16" spans="1:20">
      <c r="A16" s="63" t="s">
        <v>30</v>
      </c>
      <c r="B16" s="64"/>
      <c r="C16" s="65" t="s">
        <v>4</v>
      </c>
      <c r="D16" s="66">
        <v>-4.9200000000000001E-2</v>
      </c>
      <c r="E16" s="67">
        <f>FAC!P12</f>
        <v>0</v>
      </c>
      <c r="F16" s="67">
        <f t="shared" si="0"/>
        <v>0</v>
      </c>
      <c r="G16" s="51"/>
      <c r="H16" s="67">
        <f>-FAC!Z12</f>
        <v>0</v>
      </c>
      <c r="I16" s="68">
        <f t="shared" si="2"/>
        <v>0</v>
      </c>
      <c r="L16" s="39" t="s">
        <v>30</v>
      </c>
      <c r="M16" s="40"/>
      <c r="N16" s="41" t="s">
        <v>4</v>
      </c>
      <c r="O16" s="66">
        <v>-4.9200000000000001E-2</v>
      </c>
      <c r="P16" s="67">
        <f>FAC!P16</f>
        <v>0</v>
      </c>
      <c r="Q16" s="67">
        <f>FAC!P20</f>
        <v>3.9995838711229399</v>
      </c>
      <c r="R16" s="51"/>
      <c r="S16" s="42">
        <f>FAC!Z20</f>
        <v>-807439530.65756595</v>
      </c>
      <c r="T16" s="68">
        <f t="shared" si="4"/>
        <v>-0.15705466038575228</v>
      </c>
    </row>
    <row r="17" spans="1:20">
      <c r="B17" s="50"/>
      <c r="C17" s="46"/>
      <c r="D17" s="47"/>
      <c r="E17" s="52"/>
      <c r="F17" s="53">
        <f t="shared" si="0"/>
        <v>0</v>
      </c>
      <c r="G17" s="70" t="s">
        <v>34</v>
      </c>
      <c r="H17" s="69">
        <f>SUM(H9:H16)</f>
        <v>512798514.89629871</v>
      </c>
      <c r="I17" s="71">
        <f t="shared" si="2"/>
        <v>0.11385943540260508</v>
      </c>
      <c r="L17" s="22"/>
      <c r="M17" s="27"/>
      <c r="N17" s="23"/>
      <c r="O17" s="24"/>
      <c r="P17" s="29"/>
      <c r="Q17" s="29"/>
      <c r="R17" s="44" t="s">
        <v>34</v>
      </c>
      <c r="S17" s="43">
        <f>SUM(S9:S16)</f>
        <v>-900816366.76652765</v>
      </c>
      <c r="T17" s="71">
        <f t="shared" si="4"/>
        <v>-0.17521734220422341</v>
      </c>
    </row>
    <row r="18" spans="1:20">
      <c r="B18" s="50"/>
      <c r="C18" s="46" t="s">
        <v>44</v>
      </c>
      <c r="D18" s="47"/>
      <c r="E18" s="53">
        <f>FAC!F12</f>
        <v>4503785857.3867998</v>
      </c>
      <c r="F18" s="53">
        <f>P18</f>
        <v>5141137032.6379404</v>
      </c>
      <c r="G18" s="51">
        <f>F18/E18-1</f>
        <v>0.14151453808706305</v>
      </c>
      <c r="H18" s="53"/>
      <c r="I18" s="54"/>
      <c r="L18" s="22"/>
      <c r="M18" s="27"/>
      <c r="N18" s="23" t="s">
        <v>44</v>
      </c>
      <c r="O18" s="24"/>
      <c r="P18" s="53">
        <f>FAC!F16</f>
        <v>5141137032.6379404</v>
      </c>
      <c r="Q18" s="53">
        <f>FAC!F20</f>
        <v>4140679419.5848498</v>
      </c>
      <c r="R18" s="54">
        <f>Q18/P18-1</f>
        <v>-0.19459851132187223</v>
      </c>
      <c r="S18" s="30"/>
      <c r="T18" s="31"/>
    </row>
    <row r="19" spans="1:20" ht="15.75" thickBot="1">
      <c r="A19" s="56"/>
      <c r="B19" s="56"/>
      <c r="C19" s="59" t="s">
        <v>45</v>
      </c>
      <c r="D19" s="56"/>
      <c r="E19" s="60">
        <f>FAC!D12</f>
        <v>4452666336.35779</v>
      </c>
      <c r="F19" s="60">
        <f t="shared" si="0"/>
        <v>4521001987.0145998</v>
      </c>
      <c r="G19" s="61">
        <f>F19/E19-1</f>
        <v>1.5347130347230786E-2</v>
      </c>
      <c r="H19" s="60"/>
      <c r="I19" s="62"/>
      <c r="L19" s="33"/>
      <c r="M19" s="33"/>
      <c r="N19" s="36" t="s">
        <v>45</v>
      </c>
      <c r="O19" s="33"/>
      <c r="P19" s="60">
        <f>FAC!D16</f>
        <v>4521001987.0145998</v>
      </c>
      <c r="Q19" s="60">
        <f>FAC!D20</f>
        <v>4006900562.6269999</v>
      </c>
      <c r="R19" s="62">
        <f>Q19/P19-1</f>
        <v>-0.11371404521922845</v>
      </c>
      <c r="S19" s="37"/>
      <c r="T19" s="38"/>
    </row>
    <row r="20" spans="1:20" ht="15.75" thickTop="1"/>
    <row r="21" spans="1:20" hidden="1">
      <c r="L21" s="45"/>
      <c r="M21" s="45"/>
      <c r="N21" s="45"/>
      <c r="O21" s="45"/>
      <c r="P21" s="45"/>
      <c r="Q21" s="45"/>
      <c r="R21" s="45"/>
      <c r="S21" s="45"/>
      <c r="T21" s="45"/>
    </row>
    <row r="22" spans="1:20" hidden="1">
      <c r="L22" s="45"/>
      <c r="M22" s="45"/>
      <c r="N22" s="45"/>
      <c r="O22" s="45"/>
      <c r="P22" s="45"/>
      <c r="Q22" s="45"/>
      <c r="R22" s="45"/>
      <c r="S22" s="45"/>
      <c r="T22" s="45"/>
    </row>
    <row r="23" spans="1:20">
      <c r="L23" s="45"/>
      <c r="M23" s="45"/>
      <c r="N23" s="45"/>
      <c r="O23" s="45"/>
      <c r="P23" s="45"/>
      <c r="Q23" s="45"/>
      <c r="R23" s="45"/>
      <c r="S23" s="45"/>
      <c r="T23" s="45"/>
    </row>
    <row r="24" spans="1:20">
      <c r="A24" s="48" t="s">
        <v>54</v>
      </c>
      <c r="L24" s="48" t="s">
        <v>54</v>
      </c>
      <c r="M24" s="45"/>
      <c r="N24" s="45"/>
      <c r="O24" s="45"/>
      <c r="P24" s="45"/>
      <c r="Q24" s="45"/>
      <c r="R24" s="45"/>
      <c r="S24" s="45"/>
      <c r="T24" s="45"/>
    </row>
    <row r="25" spans="1:20">
      <c r="A25" s="45" t="s">
        <v>33</v>
      </c>
      <c r="B25" s="55" t="s">
        <v>51</v>
      </c>
      <c r="L25" s="45" t="s">
        <v>33</v>
      </c>
      <c r="M25" s="55" t="s">
        <v>51</v>
      </c>
      <c r="N25" s="45"/>
      <c r="O25" s="45"/>
      <c r="P25" s="45"/>
      <c r="Q25" s="45"/>
      <c r="R25" s="45"/>
      <c r="S25" s="45"/>
      <c r="T25" s="45"/>
    </row>
    <row r="26" spans="1:20">
      <c r="A26" s="49"/>
      <c r="B26" s="48"/>
      <c r="L26" s="49"/>
      <c r="M26" s="48"/>
      <c r="N26" s="45"/>
      <c r="O26" s="45"/>
      <c r="P26" s="45"/>
      <c r="Q26" s="45"/>
      <c r="R26" s="45"/>
      <c r="S26" s="45"/>
      <c r="T26" s="45"/>
    </row>
    <row r="27" spans="1:20" ht="15.75" thickBot="1">
      <c r="A27" s="57"/>
      <c r="B27" s="58"/>
      <c r="C27" s="56"/>
      <c r="D27" s="56"/>
      <c r="E27" s="56"/>
      <c r="F27" s="56"/>
      <c r="G27" s="56"/>
      <c r="H27" s="56"/>
      <c r="I27" s="56"/>
      <c r="L27" s="57"/>
      <c r="M27" s="58"/>
      <c r="N27" s="56"/>
      <c r="O27" s="56"/>
      <c r="P27" s="56"/>
      <c r="Q27" s="56"/>
      <c r="R27" s="56"/>
      <c r="S27" s="56"/>
      <c r="T27" s="56"/>
    </row>
    <row r="28" spans="1:20" ht="15.75" thickTop="1">
      <c r="E28" s="75" t="s">
        <v>35</v>
      </c>
      <c r="F28" s="75"/>
      <c r="G28" s="75"/>
      <c r="H28" s="75" t="s">
        <v>36</v>
      </c>
      <c r="I28" s="75"/>
      <c r="L28" s="45"/>
      <c r="M28" s="45"/>
      <c r="N28" s="45"/>
      <c r="O28" s="45"/>
      <c r="P28" s="75" t="s">
        <v>35</v>
      </c>
      <c r="Q28" s="75"/>
      <c r="R28" s="75"/>
      <c r="S28" s="75" t="s">
        <v>36</v>
      </c>
      <c r="T28" s="75"/>
    </row>
    <row r="29" spans="1:20">
      <c r="A29" s="63" t="s">
        <v>37</v>
      </c>
      <c r="B29" s="64" t="s">
        <v>38</v>
      </c>
      <c r="C29" s="63" t="s">
        <v>39</v>
      </c>
      <c r="D29" s="63" t="s">
        <v>40</v>
      </c>
      <c r="E29" s="63">
        <v>2010</v>
      </c>
      <c r="F29" s="63">
        <v>2014</v>
      </c>
      <c r="G29" s="63" t="s">
        <v>41</v>
      </c>
      <c r="H29" s="63" t="s">
        <v>42</v>
      </c>
      <c r="I29" s="63" t="s">
        <v>41</v>
      </c>
      <c r="L29" s="63" t="s">
        <v>37</v>
      </c>
      <c r="M29" s="64" t="s">
        <v>38</v>
      </c>
      <c r="N29" s="63" t="s">
        <v>39</v>
      </c>
      <c r="O29" s="63" t="s">
        <v>40</v>
      </c>
      <c r="P29" s="63">
        <v>2014</v>
      </c>
      <c r="Q29" s="63">
        <v>2018</v>
      </c>
      <c r="R29" s="63" t="s">
        <v>41</v>
      </c>
      <c r="S29" s="63" t="s">
        <v>42</v>
      </c>
      <c r="T29" s="63" t="s">
        <v>41</v>
      </c>
    </row>
    <row r="30" spans="1:20">
      <c r="A30" s="45" t="s">
        <v>46</v>
      </c>
      <c r="B30" s="50" t="s">
        <v>43</v>
      </c>
      <c r="C30" s="46" t="s">
        <v>9</v>
      </c>
      <c r="D30" s="47">
        <v>0.32640000000000002</v>
      </c>
      <c r="E30" s="53">
        <f>FAC!I33</f>
        <v>377673632.18711197</v>
      </c>
      <c r="F30" s="53">
        <f>P30</f>
        <v>383718493.32441002</v>
      </c>
      <c r="G30" s="51">
        <f>F30/E30-1</f>
        <v>1.6005515403053616E-2</v>
      </c>
      <c r="H30" s="53">
        <f>-FAC!S33</f>
        <v>64665343.301502801</v>
      </c>
      <c r="I30" s="54">
        <f>H30/E$18</f>
        <v>1.4357996882876469E-2</v>
      </c>
      <c r="L30" s="45" t="s">
        <v>46</v>
      </c>
      <c r="M30" s="50" t="s">
        <v>43</v>
      </c>
      <c r="N30" s="46" t="s">
        <v>9</v>
      </c>
      <c r="O30" s="47">
        <v>0.32640000000000002</v>
      </c>
      <c r="P30" s="53">
        <f>FAC!I37</f>
        <v>383718493.32441002</v>
      </c>
      <c r="Q30" s="53">
        <f>FAC!I41</f>
        <v>384613366.18345702</v>
      </c>
      <c r="R30" s="51">
        <f>Q30/P30-1</f>
        <v>2.3321077159823567E-3</v>
      </c>
      <c r="S30" s="53">
        <f>FAC!S41</f>
        <v>42918364.925645299</v>
      </c>
      <c r="T30" s="54">
        <f>S30/P$18</f>
        <v>8.3480297555157158E-3</v>
      </c>
    </row>
    <row r="31" spans="1:20">
      <c r="A31" s="45" t="s">
        <v>48</v>
      </c>
      <c r="B31" s="50" t="s">
        <v>43</v>
      </c>
      <c r="C31" s="46" t="s">
        <v>10</v>
      </c>
      <c r="D31" s="47">
        <v>-0.77569999999999995</v>
      </c>
      <c r="E31" s="3">
        <f>FAC!J33</f>
        <v>1.44409130747514</v>
      </c>
      <c r="F31" s="3">
        <f t="shared" ref="F31:F40" si="5">P31</f>
        <v>1.67560758587992</v>
      </c>
      <c r="G31" s="51">
        <f t="shared" ref="G31:G36" si="6">F31/E31-1</f>
        <v>0.16031969530345336</v>
      </c>
      <c r="H31" s="53">
        <f>-FAC!T33</f>
        <v>-353280876.52773499</v>
      </c>
      <c r="I31" s="54">
        <f t="shared" ref="I31:I38" si="7">H31/E$18</f>
        <v>-7.8440869018740755E-2</v>
      </c>
      <c r="L31" s="45" t="s">
        <v>48</v>
      </c>
      <c r="M31" s="50" t="s">
        <v>43</v>
      </c>
      <c r="N31" s="46" t="s">
        <v>10</v>
      </c>
      <c r="O31" s="47">
        <v>-0.77569999999999995</v>
      </c>
      <c r="P31" s="3">
        <f>FAC!J37</f>
        <v>1.67560758587992</v>
      </c>
      <c r="Q31" s="3">
        <f>FAC!J41</f>
        <v>1.96242587910058</v>
      </c>
      <c r="R31" s="51">
        <f t="shared" ref="R31:R36" si="8">Q31/P31-1</f>
        <v>0.17117271110350196</v>
      </c>
      <c r="S31" s="53">
        <f>FAC!T41</f>
        <v>-353220345.78719598</v>
      </c>
      <c r="T31" s="54">
        <f t="shared" ref="T31:T38" si="9">S31/P$18</f>
        <v>-6.8704713285177119E-2</v>
      </c>
    </row>
    <row r="32" spans="1:20">
      <c r="A32" s="45" t="s">
        <v>47</v>
      </c>
      <c r="B32" s="50" t="s">
        <v>43</v>
      </c>
      <c r="C32" s="46" t="s">
        <v>11</v>
      </c>
      <c r="D32" s="47">
        <v>0.72670000000000001</v>
      </c>
      <c r="E32" s="53">
        <f>FAC!K33</f>
        <v>20712049.556612201</v>
      </c>
      <c r="F32" s="53">
        <f t="shared" si="5"/>
        <v>21825586.012691099</v>
      </c>
      <c r="G32" s="51">
        <f t="shared" si="6"/>
        <v>5.3762736180949622E-2</v>
      </c>
      <c r="H32" s="53">
        <f>-FAC!U33</f>
        <v>180217030.940716</v>
      </c>
      <c r="I32" s="54">
        <f t="shared" si="7"/>
        <v>4.0014564778904048E-2</v>
      </c>
      <c r="L32" s="45" t="s">
        <v>47</v>
      </c>
      <c r="M32" s="50" t="s">
        <v>43</v>
      </c>
      <c r="N32" s="46" t="s">
        <v>11</v>
      </c>
      <c r="O32" s="47">
        <v>0.72670000000000001</v>
      </c>
      <c r="P32" s="53">
        <f>FAC!K37</f>
        <v>21825586.012691099</v>
      </c>
      <c r="Q32" s="53">
        <f>FAC!K41</f>
        <v>22391926.091740601</v>
      </c>
      <c r="R32" s="51">
        <f t="shared" si="8"/>
        <v>2.5948447786015238E-2</v>
      </c>
      <c r="S32" s="53">
        <f>FAC!U41</f>
        <v>108415775.21913899</v>
      </c>
      <c r="T32" s="54">
        <f t="shared" si="9"/>
        <v>2.10878983638976E-2</v>
      </c>
    </row>
    <row r="33" spans="1:20">
      <c r="A33" s="45" t="s">
        <v>49</v>
      </c>
      <c r="B33" s="50" t="s">
        <v>43</v>
      </c>
      <c r="C33" s="46" t="s">
        <v>12</v>
      </c>
      <c r="D33" s="47">
        <v>0.2077</v>
      </c>
      <c r="E33" s="3">
        <f>FAC!L33</f>
        <v>2.8624918421954701</v>
      </c>
      <c r="F33" s="3">
        <f t="shared" si="5"/>
        <v>3.5242168362998898</v>
      </c>
      <c r="G33" s="51">
        <f t="shared" si="6"/>
        <v>0.23117096242862667</v>
      </c>
      <c r="H33" s="53">
        <f>-FAC!V33</f>
        <v>156345028.22240201</v>
      </c>
      <c r="I33" s="54">
        <f t="shared" si="7"/>
        <v>3.4714134546600529E-2</v>
      </c>
      <c r="L33" s="45" t="s">
        <v>49</v>
      </c>
      <c r="M33" s="50" t="s">
        <v>43</v>
      </c>
      <c r="N33" s="46" t="s">
        <v>12</v>
      </c>
      <c r="O33" s="47">
        <v>0.2077</v>
      </c>
      <c r="P33" s="3">
        <f>FAC!L37</f>
        <v>3.5242168362998898</v>
      </c>
      <c r="Q33" s="3">
        <f>FAC!L41</f>
        <v>2.9158155494095599</v>
      </c>
      <c r="R33" s="51">
        <f t="shared" si="8"/>
        <v>-0.1726344646628204</v>
      </c>
      <c r="S33" s="53">
        <f>FAC!V41</f>
        <v>-143692998.361431</v>
      </c>
      <c r="T33" s="54">
        <f t="shared" si="9"/>
        <v>-2.7949653442266152E-2</v>
      </c>
    </row>
    <row r="34" spans="1:20">
      <c r="A34" s="45" t="s">
        <v>50</v>
      </c>
      <c r="B34" s="50"/>
      <c r="C34" s="46" t="s">
        <v>1</v>
      </c>
      <c r="D34" s="47">
        <v>1.0800000000000001E-2</v>
      </c>
      <c r="E34" s="52">
        <f>FAC!M33</f>
        <v>23.892714127257399</v>
      </c>
      <c r="F34" s="52">
        <f t="shared" si="5"/>
        <v>23.345598548046301</v>
      </c>
      <c r="G34" s="51">
        <f t="shared" si="6"/>
        <v>-2.2898845911647037E-2</v>
      </c>
      <c r="H34" s="53">
        <f>-FAC!W33</f>
        <v>-27825404.4134068</v>
      </c>
      <c r="I34" s="54">
        <f t="shared" si="7"/>
        <v>-6.1782254517650939E-3</v>
      </c>
      <c r="L34" s="45" t="s">
        <v>50</v>
      </c>
      <c r="M34" s="50"/>
      <c r="N34" s="46" t="s">
        <v>1</v>
      </c>
      <c r="O34" s="47">
        <v>1.0800000000000001E-2</v>
      </c>
      <c r="P34" s="52">
        <f>FAC!M37</f>
        <v>23.345598548046301</v>
      </c>
      <c r="Q34" s="52">
        <f>FAC!M41</f>
        <v>23.066452106614999</v>
      </c>
      <c r="R34" s="51">
        <f t="shared" si="8"/>
        <v>-1.1957133626572247E-2</v>
      </c>
      <c r="S34" s="53">
        <f>FAC!W41</f>
        <v>-14545591.6371202</v>
      </c>
      <c r="T34" s="54">
        <f t="shared" si="9"/>
        <v>-2.8292557745065185E-3</v>
      </c>
    </row>
    <row r="35" spans="1:20">
      <c r="A35" s="45" t="s">
        <v>52</v>
      </c>
      <c r="B35" s="50"/>
      <c r="C35" s="46" t="s">
        <v>2</v>
      </c>
      <c r="D35" s="47">
        <v>0.91579999999999995</v>
      </c>
      <c r="E35" s="3">
        <f>FAC!N33</f>
        <v>0.58326770077214496</v>
      </c>
      <c r="F35" s="3">
        <f t="shared" si="5"/>
        <v>0.56219653825235305</v>
      </c>
      <c r="G35" s="51">
        <f t="shared" si="6"/>
        <v>-3.612605754081244E-2</v>
      </c>
      <c r="H35" s="53">
        <f>-FAC!X33</f>
        <v>-92814374.091454595</v>
      </c>
      <c r="I35" s="54">
        <f t="shared" si="7"/>
        <v>-2.0608078854199262E-2</v>
      </c>
      <c r="L35" s="45" t="s">
        <v>52</v>
      </c>
      <c r="M35" s="50"/>
      <c r="N35" s="46" t="s">
        <v>2</v>
      </c>
      <c r="O35" s="47">
        <v>0.91579999999999995</v>
      </c>
      <c r="P35" s="3">
        <f>FAC!N37</f>
        <v>0.56219653825235305</v>
      </c>
      <c r="Q35" s="3">
        <f>FAC!N41</f>
        <v>0.56866902366364502</v>
      </c>
      <c r="R35" s="51">
        <f t="shared" si="8"/>
        <v>1.1512851771397159E-2</v>
      </c>
      <c r="S35" s="53">
        <f>FAC!X41</f>
        <v>28833104.846383698</v>
      </c>
      <c r="T35" s="54">
        <f t="shared" si="9"/>
        <v>5.6083128427310766E-3</v>
      </c>
    </row>
    <row r="36" spans="1:20">
      <c r="A36" s="45" t="s">
        <v>30</v>
      </c>
      <c r="B36" s="50"/>
      <c r="C36" s="46" t="s">
        <v>5</v>
      </c>
      <c r="D36" s="47">
        <v>2.6700000000000002E-2</v>
      </c>
      <c r="E36" s="53">
        <f>FAC!Q33</f>
        <v>8</v>
      </c>
      <c r="F36" s="53">
        <f t="shared" si="5"/>
        <v>12</v>
      </c>
      <c r="G36" s="51">
        <f t="shared" si="6"/>
        <v>0.5</v>
      </c>
      <c r="H36" s="53">
        <f>-FAC!AA33</f>
        <v>490470149.42087001</v>
      </c>
      <c r="I36" s="54">
        <f t="shared" si="7"/>
        <v>0.10890174731918806</v>
      </c>
      <c r="L36" s="45" t="s">
        <v>30</v>
      </c>
      <c r="M36" s="50"/>
      <c r="N36" s="46" t="s">
        <v>5</v>
      </c>
      <c r="O36" s="47">
        <v>2.6700000000000002E-2</v>
      </c>
      <c r="P36" s="53">
        <f>FAC!Q37</f>
        <v>12</v>
      </c>
      <c r="Q36" s="53">
        <f>FAC!Q41</f>
        <v>12</v>
      </c>
      <c r="R36" s="51">
        <f t="shared" si="8"/>
        <v>0</v>
      </c>
      <c r="S36" s="53">
        <f>FAC!AA41</f>
        <v>0</v>
      </c>
      <c r="T36" s="54">
        <f t="shared" si="9"/>
        <v>0</v>
      </c>
    </row>
    <row r="37" spans="1:20">
      <c r="A37" s="63" t="s">
        <v>30</v>
      </c>
      <c r="B37" s="64"/>
      <c r="C37" s="65" t="s">
        <v>6</v>
      </c>
      <c r="D37" s="66">
        <v>-3.5000000000000001E-3</v>
      </c>
      <c r="E37" s="67">
        <f>FAC!R33</f>
        <v>0</v>
      </c>
      <c r="F37" s="67">
        <f t="shared" si="5"/>
        <v>0</v>
      </c>
      <c r="G37" s="51"/>
      <c r="H37" s="67">
        <f>-FAC!AB33</f>
        <v>0</v>
      </c>
      <c r="I37" s="68">
        <f t="shared" si="7"/>
        <v>0</v>
      </c>
      <c r="L37" s="63" t="s">
        <v>30</v>
      </c>
      <c r="M37" s="64"/>
      <c r="N37" s="65" t="s">
        <v>6</v>
      </c>
      <c r="O37" s="66">
        <v>-3.5000000000000001E-3</v>
      </c>
      <c r="P37" s="67">
        <f>FAC!R37</f>
        <v>0</v>
      </c>
      <c r="Q37" s="67">
        <f>FAC!R41</f>
        <v>4</v>
      </c>
      <c r="R37" s="51"/>
      <c r="S37" s="67">
        <f>FAC!AB41</f>
        <v>-67879856.663785994</v>
      </c>
      <c r="T37" s="68">
        <f t="shared" si="9"/>
        <v>-1.3203277063586951E-2</v>
      </c>
    </row>
    <row r="38" spans="1:20">
      <c r="B38" s="50"/>
      <c r="C38" s="46"/>
      <c r="D38" s="47"/>
      <c r="E38" s="52"/>
      <c r="F38" s="53">
        <f t="shared" si="5"/>
        <v>0</v>
      </c>
      <c r="G38" s="70" t="s">
        <v>34</v>
      </c>
      <c r="H38" s="69">
        <f>SUM(H30:H37)</f>
        <v>417776896.85289443</v>
      </c>
      <c r="I38" s="71">
        <f t="shared" si="7"/>
        <v>9.2761270202863996E-2</v>
      </c>
      <c r="L38" s="45"/>
      <c r="M38" s="50"/>
      <c r="N38" s="46"/>
      <c r="O38" s="47"/>
      <c r="P38" s="52"/>
      <c r="Q38" s="52"/>
      <c r="R38" s="70" t="s">
        <v>34</v>
      </c>
      <c r="S38" s="69">
        <f>SUM(S30:S37)</f>
        <v>-399171547.4583652</v>
      </c>
      <c r="T38" s="71">
        <f t="shared" si="9"/>
        <v>-7.7642658603392353E-2</v>
      </c>
    </row>
    <row r="39" spans="1:20">
      <c r="B39" s="50"/>
      <c r="C39" s="46" t="s">
        <v>44</v>
      </c>
      <c r="D39" s="47"/>
      <c r="E39" s="53">
        <f>FAC!F33</f>
        <v>4401615957.4028397</v>
      </c>
      <c r="F39" s="53">
        <f t="shared" si="5"/>
        <v>4849564944.4678802</v>
      </c>
      <c r="G39" s="51">
        <f>F39/E39-1</f>
        <v>0.10176921189856625</v>
      </c>
      <c r="H39" s="53"/>
      <c r="I39" s="54"/>
      <c r="L39" s="45"/>
      <c r="M39" s="50"/>
      <c r="N39" s="46" t="s">
        <v>44</v>
      </c>
      <c r="O39" s="47"/>
      <c r="P39" s="53">
        <f>FAC!F37</f>
        <v>4849564944.4678802</v>
      </c>
      <c r="Q39" s="53">
        <f>FAC!F41</f>
        <v>4455431633.8536901</v>
      </c>
      <c r="R39" s="54">
        <f>Q39/P39-1</f>
        <v>-8.1271890391692914E-2</v>
      </c>
      <c r="S39" s="53"/>
      <c r="T39" s="54"/>
    </row>
    <row r="40" spans="1:20" ht="15.75" thickBot="1">
      <c r="A40" s="56"/>
      <c r="B40" s="56"/>
      <c r="C40" s="59" t="s">
        <v>45</v>
      </c>
      <c r="D40" s="56"/>
      <c r="E40" s="60">
        <f>FAC!D33</f>
        <v>4371684873.9454002</v>
      </c>
      <c r="F40" s="60">
        <f t="shared" si="5"/>
        <v>4844496422.5409002</v>
      </c>
      <c r="G40" s="61">
        <f>F40/E40-1</f>
        <v>0.10815316342067272</v>
      </c>
      <c r="H40" s="60"/>
      <c r="I40" s="62"/>
      <c r="L40" s="56"/>
      <c r="M40" s="56"/>
      <c r="N40" s="59" t="s">
        <v>45</v>
      </c>
      <c r="O40" s="56"/>
      <c r="P40" s="60">
        <f>FAC!D37</f>
        <v>4844496422.5409002</v>
      </c>
      <c r="Q40" s="60">
        <f>FAC!D41</f>
        <v>4632182073.0201902</v>
      </c>
      <c r="R40" s="62">
        <f>Q40/P40-1</f>
        <v>-4.3825886325941976E-2</v>
      </c>
      <c r="S40" s="60"/>
      <c r="T40" s="62"/>
    </row>
    <row r="41" spans="1:20" ht="15.75" thickTop="1"/>
  </sheetData>
  <mergeCells count="8">
    <mergeCell ref="S28:T28"/>
    <mergeCell ref="P7:R7"/>
    <mergeCell ref="S7:T7"/>
    <mergeCell ref="E7:G7"/>
    <mergeCell ref="H7:I7"/>
    <mergeCell ref="E28:G28"/>
    <mergeCell ref="H28:I28"/>
    <mergeCell ref="P28:R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V1" workbookViewId="0">
      <selection activeCell="AB6" sqref="AB6"/>
    </sheetView>
  </sheetViews>
  <sheetFormatPr defaultRowHeight="1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bestFit="1" customWidth="1"/>
    <col min="6" max="6" width="16.85546875" style="1" bestFit="1" customWidth="1"/>
    <col min="7" max="7" width="17.7109375" style="1" bestFit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bestFit="1" customWidth="1"/>
    <col min="15" max="15" width="22.85546875" style="1" bestFit="1" customWidth="1"/>
    <col min="16" max="16" width="21.85546875" style="1" bestFit="1" customWidth="1"/>
    <col min="17" max="17" width="23.28515625" style="1" bestFit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bestFit="1" customWidth="1"/>
    <col min="25" max="25" width="27.42578125" style="1" bestFit="1" customWidth="1"/>
    <col min="26" max="26" width="26.42578125" style="1" bestFit="1" customWidth="1"/>
    <col min="27" max="27" width="27.85546875" style="1" bestFit="1" customWidth="1"/>
    <col min="28" max="28" width="17.7109375" style="1" bestFit="1" customWidth="1"/>
  </cols>
  <sheetData>
    <row r="1" spans="1:28">
      <c r="A1" s="2" t="s">
        <v>28</v>
      </c>
    </row>
    <row r="3" spans="1:28">
      <c r="A3" t="s">
        <v>0</v>
      </c>
      <c r="B3" t="s">
        <v>27</v>
      </c>
      <c r="C3" s="1" t="s">
        <v>13</v>
      </c>
      <c r="D3" s="1" t="s">
        <v>7</v>
      </c>
      <c r="E3" s="1" t="s">
        <v>14</v>
      </c>
      <c r="F3" s="1" t="s">
        <v>8</v>
      </c>
      <c r="G3" s="1" t="s">
        <v>15</v>
      </c>
      <c r="H3" s="1" t="s">
        <v>9</v>
      </c>
      <c r="I3" s="3" t="s">
        <v>10</v>
      </c>
      <c r="J3" s="1" t="s">
        <v>11</v>
      </c>
      <c r="K3" s="3" t="s">
        <v>12</v>
      </c>
      <c r="L3" s="1" t="s">
        <v>1</v>
      </c>
      <c r="M3" s="3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16</v>
      </c>
    </row>
    <row r="4" spans="1:28">
      <c r="A4">
        <v>0</v>
      </c>
      <c r="B4">
        <v>2002</v>
      </c>
      <c r="C4" s="1">
        <v>4380705155.1512899</v>
      </c>
      <c r="D4" s="1">
        <v>4329524585.4306002</v>
      </c>
      <c r="E4" s="1">
        <v>-46657818.870699003</v>
      </c>
      <c r="F4" s="1">
        <v>3880898999.5968399</v>
      </c>
      <c r="G4" s="1">
        <v>-1110455042.94508</v>
      </c>
      <c r="H4" s="1">
        <v>104299919.056372</v>
      </c>
      <c r="I4" s="3">
        <v>0.73314226584153996</v>
      </c>
      <c r="J4" s="1">
        <v>10687330.4815626</v>
      </c>
      <c r="K4" s="3">
        <v>1.40118898387949</v>
      </c>
      <c r="L4" s="1">
        <v>15.340417779908</v>
      </c>
      <c r="M4" s="3">
        <v>0.54046936821878899</v>
      </c>
      <c r="N4" s="1">
        <v>0</v>
      </c>
      <c r="O4" s="1">
        <v>0</v>
      </c>
      <c r="P4" s="1">
        <v>0</v>
      </c>
      <c r="Q4" s="1">
        <v>0</v>
      </c>
      <c r="R4" s="1">
        <v>180999343.093086</v>
      </c>
      <c r="S4" s="1">
        <v>552321492.55880499</v>
      </c>
      <c r="T4" s="1">
        <v>-644354779.68245995</v>
      </c>
      <c r="U4" s="1">
        <v>-708107375.56271696</v>
      </c>
      <c r="V4" s="1">
        <v>43688922.921790898</v>
      </c>
      <c r="W4" s="1">
        <v>683855739.42732596</v>
      </c>
      <c r="X4" s="1">
        <v>-1218858385.7009001</v>
      </c>
      <c r="Y4" s="1">
        <v>0</v>
      </c>
      <c r="Z4" s="1">
        <v>0</v>
      </c>
      <c r="AA4" s="1">
        <v>0</v>
      </c>
      <c r="AB4" s="1">
        <v>-1110455042.94507</v>
      </c>
    </row>
    <row r="5" spans="1:28">
      <c r="A5">
        <v>0</v>
      </c>
      <c r="B5">
        <v>2003</v>
      </c>
      <c r="C5" s="1">
        <v>4407200502.3206997</v>
      </c>
      <c r="D5" s="1">
        <v>4304294535.9196997</v>
      </c>
      <c r="E5" s="1">
        <v>-98693391.071599901</v>
      </c>
      <c r="F5" s="1">
        <v>3922924460.34902</v>
      </c>
      <c r="G5" s="1">
        <v>-1094486290.1059</v>
      </c>
      <c r="H5" s="1">
        <v>100097947.735395</v>
      </c>
      <c r="I5" s="3">
        <v>1.6904901820851399</v>
      </c>
      <c r="J5" s="1">
        <v>10791955.239662699</v>
      </c>
      <c r="K5" s="3">
        <v>1.6341104671425499</v>
      </c>
      <c r="L5" s="1">
        <v>15.128612272605499</v>
      </c>
      <c r="M5" s="3">
        <v>0.51923935190307502</v>
      </c>
      <c r="N5" s="1">
        <v>0.99897315544037102</v>
      </c>
      <c r="O5" s="1">
        <v>0</v>
      </c>
      <c r="P5" s="1">
        <v>0</v>
      </c>
      <c r="Q5" s="1">
        <v>0</v>
      </c>
      <c r="R5" s="1">
        <v>28419761.902576402</v>
      </c>
      <c r="S5" s="1">
        <v>839731973.53746796</v>
      </c>
      <c r="T5" s="1">
        <v>-624500479.71532094</v>
      </c>
      <c r="U5" s="1">
        <v>-667075806.08126104</v>
      </c>
      <c r="V5" s="1">
        <v>9221527.5180299804</v>
      </c>
      <c r="W5" s="1">
        <v>561408671.13678396</v>
      </c>
      <c r="X5" s="1">
        <v>-1241691938.40416</v>
      </c>
      <c r="Y5" s="1">
        <v>0</v>
      </c>
      <c r="Z5" s="1">
        <v>0</v>
      </c>
      <c r="AA5" s="1">
        <v>0</v>
      </c>
      <c r="AB5" s="1">
        <v>-1094486290.10588</v>
      </c>
    </row>
    <row r="6" spans="1:28">
      <c r="A6">
        <v>0</v>
      </c>
      <c r="B6">
        <v>2004</v>
      </c>
      <c r="C6" s="1">
        <v>4458040303.5026903</v>
      </c>
      <c r="D6" s="1">
        <v>4396174350.5843897</v>
      </c>
      <c r="E6" s="1">
        <v>-58096336.034502201</v>
      </c>
      <c r="F6" s="1">
        <v>4098993877.0952802</v>
      </c>
      <c r="G6" s="1">
        <v>-977854581.80400598</v>
      </c>
      <c r="H6" s="1">
        <v>103357296.284125</v>
      </c>
      <c r="I6" s="3">
        <v>1.6594055278601301</v>
      </c>
      <c r="J6" s="1">
        <v>10902729.748546399</v>
      </c>
      <c r="K6" s="3">
        <v>1.9231618360652001</v>
      </c>
      <c r="L6" s="1">
        <v>14.879534043141399</v>
      </c>
      <c r="M6" s="3">
        <v>0.49849995811893399</v>
      </c>
      <c r="N6" s="1">
        <v>1.9979697312940601</v>
      </c>
      <c r="O6" s="1">
        <v>0</v>
      </c>
      <c r="P6" s="1">
        <v>0</v>
      </c>
      <c r="Q6" s="1">
        <v>0</v>
      </c>
      <c r="R6" s="1">
        <v>-6920033419.0359402</v>
      </c>
      <c r="S6" s="1">
        <v>-2819694761.6563001</v>
      </c>
      <c r="T6" s="1">
        <v>-1920628836.8020699</v>
      </c>
      <c r="U6" s="1">
        <v>2861495016.3534999</v>
      </c>
      <c r="V6" s="1">
        <v>648277184.96209896</v>
      </c>
      <c r="W6" s="1">
        <v>1188513986.3984001</v>
      </c>
      <c r="X6" s="1">
        <v>5984216247.97616</v>
      </c>
      <c r="Y6" s="1">
        <v>0</v>
      </c>
      <c r="Z6" s="1">
        <v>0</v>
      </c>
      <c r="AA6" s="1">
        <v>0</v>
      </c>
      <c r="AB6" s="1">
        <v>-977854581.80415297</v>
      </c>
    </row>
    <row r="7" spans="1:28">
      <c r="A7">
        <v>0</v>
      </c>
      <c r="B7">
        <v>2005</v>
      </c>
      <c r="C7" s="1">
        <v>4472131081.5299997</v>
      </c>
      <c r="D7" s="1">
        <v>4515989010.9907999</v>
      </c>
      <c r="E7" s="1">
        <v>47607754.274500802</v>
      </c>
      <c r="F7" s="1">
        <v>4311763285.7805405</v>
      </c>
      <c r="G7" s="1">
        <v>-779831185.23703206</v>
      </c>
      <c r="H7" s="1">
        <v>104373535.150976</v>
      </c>
      <c r="I7" s="3">
        <v>1.4565718778756001</v>
      </c>
      <c r="J7" s="1">
        <v>11098879.6854093</v>
      </c>
      <c r="K7" s="3">
        <v>2.3385247458850098</v>
      </c>
      <c r="L7" s="1">
        <v>14.6997552672153</v>
      </c>
      <c r="M7" s="3">
        <v>0.481365781988076</v>
      </c>
      <c r="N7" s="1">
        <v>2.99696419238848</v>
      </c>
      <c r="O7" s="1">
        <v>0</v>
      </c>
      <c r="P7" s="1">
        <v>0</v>
      </c>
      <c r="Q7" s="1">
        <v>0</v>
      </c>
      <c r="R7" s="1">
        <v>75381677.429319099</v>
      </c>
      <c r="S7" s="1">
        <v>1423259824.5007601</v>
      </c>
      <c r="T7" s="1">
        <v>-793929733.63591802</v>
      </c>
      <c r="U7" s="1">
        <v>-634158107.34683704</v>
      </c>
      <c r="V7" s="1">
        <v>-20907940.079699799</v>
      </c>
      <c r="W7" s="1">
        <v>885378756.98478603</v>
      </c>
      <c r="X7" s="1">
        <v>-1714855663.0894101</v>
      </c>
      <c r="Y7" s="1">
        <v>0</v>
      </c>
      <c r="Z7" s="1">
        <v>0</v>
      </c>
      <c r="AA7" s="1">
        <v>0</v>
      </c>
      <c r="AB7" s="1">
        <v>-779831185.237005</v>
      </c>
    </row>
    <row r="8" spans="1:28">
      <c r="A8">
        <v>0</v>
      </c>
      <c r="B8">
        <v>2006</v>
      </c>
      <c r="C8" s="1">
        <v>4506325840.0847998</v>
      </c>
      <c r="D8" s="1">
        <v>4548818496.7254896</v>
      </c>
      <c r="E8" s="1">
        <v>45973870.808698498</v>
      </c>
      <c r="F8" s="1">
        <v>3999713285.6241999</v>
      </c>
      <c r="G8" s="1">
        <v>-1122399492.9886401</v>
      </c>
      <c r="H8" s="1">
        <v>98008138.878934994</v>
      </c>
      <c r="I8" s="3">
        <v>1.18353286805879</v>
      </c>
      <c r="J8" s="1">
        <v>11286288.773437999</v>
      </c>
      <c r="K8" s="3">
        <v>2.6505335075423702</v>
      </c>
      <c r="L8" s="1">
        <v>14.4433908968685</v>
      </c>
      <c r="M8" s="3">
        <v>0.46074995982495598</v>
      </c>
      <c r="N8" s="1">
        <v>3.9959829714764501</v>
      </c>
      <c r="O8" s="1">
        <v>0</v>
      </c>
      <c r="P8" s="1">
        <v>0</v>
      </c>
      <c r="Q8" s="1">
        <v>0</v>
      </c>
      <c r="R8" s="1">
        <v>75487348.559327796</v>
      </c>
      <c r="S8" s="1">
        <v>174163985.41380101</v>
      </c>
      <c r="T8" s="1">
        <v>-375380087.55025601</v>
      </c>
      <c r="U8" s="1">
        <v>-275929443.48080897</v>
      </c>
      <c r="V8" s="1">
        <v>-11681826.951812699</v>
      </c>
      <c r="W8" s="1">
        <v>241534749.21452799</v>
      </c>
      <c r="X8" s="1">
        <v>-950594218.19342101</v>
      </c>
      <c r="Y8" s="1">
        <v>0</v>
      </c>
      <c r="Z8" s="1">
        <v>0</v>
      </c>
      <c r="AA8" s="1">
        <v>0</v>
      </c>
      <c r="AB8" s="1">
        <v>-1122399492.9886401</v>
      </c>
    </row>
    <row r="9" spans="1:28">
      <c r="A9">
        <v>0</v>
      </c>
      <c r="B9">
        <v>2007</v>
      </c>
      <c r="C9" s="1">
        <v>4518123891.8925896</v>
      </c>
      <c r="D9" s="1">
        <v>4549857617.2058001</v>
      </c>
      <c r="E9" s="1">
        <v>34696258.371198498</v>
      </c>
      <c r="F9" s="1">
        <v>4475674187.0520697</v>
      </c>
      <c r="G9" s="1">
        <v>-659238726.84478295</v>
      </c>
      <c r="H9" s="1">
        <v>106437268.66602699</v>
      </c>
      <c r="I9" s="3">
        <v>0.91231996352201505</v>
      </c>
      <c r="J9" s="1">
        <v>11311286.935578501</v>
      </c>
      <c r="K9" s="3">
        <v>2.8679792507108699</v>
      </c>
      <c r="L9" s="1">
        <v>14.402936017870299</v>
      </c>
      <c r="M9" s="3">
        <v>0.45412588444255397</v>
      </c>
      <c r="N9" s="1">
        <v>4.9949918262897501</v>
      </c>
      <c r="O9" s="1">
        <v>0</v>
      </c>
      <c r="P9" s="1">
        <v>0</v>
      </c>
      <c r="Q9" s="1">
        <v>0</v>
      </c>
      <c r="R9" s="1">
        <v>-29396687.014971901</v>
      </c>
      <c r="S9" s="1">
        <v>-214632568.41603401</v>
      </c>
      <c r="T9" s="1">
        <v>-121604728.181905</v>
      </c>
      <c r="U9" s="1">
        <v>-55616595.916565202</v>
      </c>
      <c r="V9" s="1">
        <v>-14743225.0334202</v>
      </c>
      <c r="W9" s="1">
        <v>38219313.756935999</v>
      </c>
      <c r="X9" s="1">
        <v>-261464236.03881699</v>
      </c>
      <c r="Y9" s="1">
        <v>0</v>
      </c>
      <c r="Z9" s="1">
        <v>0</v>
      </c>
      <c r="AA9" s="1">
        <v>0</v>
      </c>
      <c r="AB9" s="1">
        <v>-659238726.84477901</v>
      </c>
    </row>
    <row r="10" spans="1:28">
      <c r="A10">
        <v>0</v>
      </c>
      <c r="B10">
        <v>2008</v>
      </c>
      <c r="C10" s="1">
        <v>4518123891.8925896</v>
      </c>
      <c r="D10" s="1">
        <v>4740687979.3200998</v>
      </c>
      <c r="E10" s="1">
        <v>225448109.15450001</v>
      </c>
      <c r="F10" s="1">
        <v>4728630823.1106195</v>
      </c>
      <c r="G10" s="1">
        <v>-406384202.80478001</v>
      </c>
      <c r="H10" s="1">
        <v>108139612.143719</v>
      </c>
      <c r="I10" s="3">
        <v>0.883745620995811</v>
      </c>
      <c r="J10" s="1">
        <v>11398551.4624101</v>
      </c>
      <c r="K10" s="3">
        <v>3.33623228799327</v>
      </c>
      <c r="L10" s="1">
        <v>14.521860123121201</v>
      </c>
      <c r="M10" s="3">
        <v>0.44632422318109999</v>
      </c>
      <c r="N10" s="1">
        <v>5.9939901915476996</v>
      </c>
      <c r="O10" s="1">
        <v>0</v>
      </c>
      <c r="P10" s="1">
        <v>0</v>
      </c>
      <c r="Q10" s="1">
        <v>0</v>
      </c>
      <c r="R10" s="1">
        <v>78129879.760621905</v>
      </c>
      <c r="S10" s="1">
        <v>109316421.812488</v>
      </c>
      <c r="T10" s="1">
        <v>-158074075.079312</v>
      </c>
      <c r="U10" s="1">
        <v>-33389270.6686056</v>
      </c>
      <c r="V10" s="1">
        <v>-10823930.1242701</v>
      </c>
      <c r="W10" s="1">
        <v>96758476.008253604</v>
      </c>
      <c r="X10" s="1">
        <v>-488301704.51395297</v>
      </c>
      <c r="Y10" s="1">
        <v>0</v>
      </c>
      <c r="Z10" s="1">
        <v>0</v>
      </c>
      <c r="AA10" s="1">
        <v>0</v>
      </c>
      <c r="AB10" s="1">
        <v>-406384202.80477703</v>
      </c>
    </row>
    <row r="11" spans="1:28">
      <c r="A11">
        <v>0</v>
      </c>
      <c r="B11">
        <v>2009</v>
      </c>
      <c r="C11" s="1">
        <v>4518123891.8925896</v>
      </c>
      <c r="D11" s="1">
        <v>4545886577.6083002</v>
      </c>
      <c r="E11" s="1">
        <v>31060360.179702099</v>
      </c>
      <c r="F11" s="1">
        <v>4452761448.24228</v>
      </c>
      <c r="G11" s="1">
        <v>-681949770.79638004</v>
      </c>
      <c r="H11" s="1">
        <v>109291084.89381801</v>
      </c>
      <c r="I11" s="3">
        <v>0.94792404421424104</v>
      </c>
      <c r="J11" s="1">
        <v>11326195.0083264</v>
      </c>
      <c r="K11" s="3">
        <v>2.4294680560820998</v>
      </c>
      <c r="L11" s="1">
        <v>14.654094894682499</v>
      </c>
      <c r="M11" s="3">
        <v>0.43886892175950099</v>
      </c>
      <c r="N11" s="1">
        <v>6.9929885568056598</v>
      </c>
      <c r="O11" s="1">
        <v>0</v>
      </c>
      <c r="P11" s="1">
        <v>0</v>
      </c>
      <c r="Q11" s="1">
        <v>0</v>
      </c>
      <c r="R11" s="1">
        <v>202778191.65340501</v>
      </c>
      <c r="S11" s="1">
        <v>311377398.93725699</v>
      </c>
      <c r="T11" s="1">
        <v>-243378327.56607899</v>
      </c>
      <c r="U11" s="1">
        <v>-392351536.252626</v>
      </c>
      <c r="V11" s="1">
        <v>2672869.8389168801</v>
      </c>
      <c r="W11" s="1">
        <v>109410734.292432</v>
      </c>
      <c r="X11" s="1">
        <v>-672459101.69966102</v>
      </c>
      <c r="Y11" s="1">
        <v>0</v>
      </c>
      <c r="Z11" s="1">
        <v>0</v>
      </c>
      <c r="AA11" s="1">
        <v>0</v>
      </c>
      <c r="AB11" s="1">
        <v>-681949770.79635298</v>
      </c>
    </row>
    <row r="12" spans="1:28">
      <c r="A12">
        <v>0</v>
      </c>
      <c r="B12">
        <v>2010</v>
      </c>
      <c r="C12" s="1">
        <v>4519691060.0145998</v>
      </c>
      <c r="D12" s="1">
        <v>4452666336.35779</v>
      </c>
      <c r="E12" s="1">
        <v>-68504327.159799993</v>
      </c>
      <c r="F12" s="1">
        <v>4503785857.3867998</v>
      </c>
      <c r="G12" s="1">
        <v>-637195156.08965397</v>
      </c>
      <c r="H12" s="1">
        <v>100744309.99769799</v>
      </c>
      <c r="I12" s="3">
        <v>0.98681055066297296</v>
      </c>
      <c r="J12" s="1">
        <v>11285946.653996401</v>
      </c>
      <c r="K12" s="3">
        <v>2.8682607430532698</v>
      </c>
      <c r="L12" s="1">
        <v>14.9191075040944</v>
      </c>
      <c r="M12" s="3">
        <v>0.43544083003624501</v>
      </c>
      <c r="N12" s="1">
        <v>8</v>
      </c>
      <c r="O12" s="1">
        <v>0</v>
      </c>
      <c r="P12" s="1">
        <v>0</v>
      </c>
      <c r="Q12" s="1">
        <v>0</v>
      </c>
      <c r="R12" s="1">
        <v>58807134.39108</v>
      </c>
      <c r="S12" s="1">
        <v>201109227.83120599</v>
      </c>
      <c r="T12" s="1">
        <v>-202101361.79404899</v>
      </c>
      <c r="U12" s="1">
        <v>-224443605.267811</v>
      </c>
      <c r="V12" s="1">
        <v>6698460.2862848602</v>
      </c>
      <c r="W12" s="1">
        <v>77443231.744565502</v>
      </c>
      <c r="X12" s="1">
        <v>-554708243.28092206</v>
      </c>
      <c r="Y12" s="1">
        <v>0</v>
      </c>
      <c r="Z12" s="1">
        <v>0</v>
      </c>
      <c r="AA12" s="1">
        <v>0</v>
      </c>
      <c r="AB12" s="1">
        <v>-637195156.08964705</v>
      </c>
    </row>
    <row r="13" spans="1:28">
      <c r="A13">
        <v>0</v>
      </c>
      <c r="B13">
        <v>2011</v>
      </c>
      <c r="C13" s="1">
        <v>4521001987.0145998</v>
      </c>
      <c r="D13" s="1">
        <v>4509569289.8533897</v>
      </c>
      <c r="E13" s="1">
        <v>-12893231.149200801</v>
      </c>
      <c r="F13" s="1">
        <v>4626208691.4364796</v>
      </c>
      <c r="G13" s="1">
        <v>-516063900.14143199</v>
      </c>
      <c r="H13" s="1">
        <v>98308510.511298701</v>
      </c>
      <c r="I13" s="3">
        <v>1.1101575304145901</v>
      </c>
      <c r="J13" s="1">
        <v>11357935.6583382</v>
      </c>
      <c r="K13" s="3">
        <v>3.61432773292126</v>
      </c>
      <c r="L13" s="1">
        <v>15.205354080433599</v>
      </c>
      <c r="M13" s="3">
        <v>0.42876542905443299</v>
      </c>
      <c r="N13" s="1">
        <v>9</v>
      </c>
      <c r="O13" s="1">
        <v>0</v>
      </c>
      <c r="P13" s="1">
        <v>0</v>
      </c>
      <c r="Q13" s="1">
        <v>0</v>
      </c>
      <c r="R13" s="1">
        <v>-11592553.652391</v>
      </c>
      <c r="S13" s="1">
        <v>-132536180.118521</v>
      </c>
      <c r="T13" s="1">
        <v>-159659982.415705</v>
      </c>
      <c r="U13" s="1">
        <v>27110828.032474998</v>
      </c>
      <c r="V13" s="1">
        <v>30806155.131198801</v>
      </c>
      <c r="W13" s="1">
        <v>34292678.108300097</v>
      </c>
      <c r="X13" s="1">
        <v>-304484845.22677302</v>
      </c>
      <c r="Y13" s="1">
        <v>0</v>
      </c>
      <c r="Z13" s="1">
        <v>0</v>
      </c>
      <c r="AA13" s="1">
        <v>0</v>
      </c>
      <c r="AB13" s="1">
        <v>-516063900.14141703</v>
      </c>
    </row>
    <row r="14" spans="1:28">
      <c r="A14">
        <v>0</v>
      </c>
      <c r="B14">
        <v>2012</v>
      </c>
      <c r="C14" s="1">
        <v>4521001987.0145998</v>
      </c>
      <c r="D14" s="1">
        <v>4570835011.3415899</v>
      </c>
      <c r="E14" s="1">
        <v>48485098.347998701</v>
      </c>
      <c r="F14" s="1">
        <v>5077524896.7313404</v>
      </c>
      <c r="G14" s="1">
        <v>-64636669.184036501</v>
      </c>
      <c r="H14" s="1">
        <v>97411904.371037096</v>
      </c>
      <c r="I14" s="3">
        <v>0.94056301897871797</v>
      </c>
      <c r="J14" s="1">
        <v>11469328.190438399</v>
      </c>
      <c r="K14" s="3">
        <v>3.74286558957305</v>
      </c>
      <c r="L14" s="1">
        <v>15.2074830641491</v>
      </c>
      <c r="M14" s="3">
        <v>0.428386982623567</v>
      </c>
      <c r="N14" s="1">
        <v>9.9999999999999893</v>
      </c>
      <c r="O14" s="1">
        <v>0</v>
      </c>
      <c r="P14" s="1">
        <v>0</v>
      </c>
      <c r="Q14" s="1">
        <v>0</v>
      </c>
      <c r="R14" s="1">
        <v>-30568687.0406642</v>
      </c>
      <c r="S14" s="1">
        <v>153664266.75714299</v>
      </c>
      <c r="T14" s="1">
        <v>-99771135.085231394</v>
      </c>
      <c r="U14" s="1">
        <v>51519971.800483704</v>
      </c>
      <c r="V14" s="1">
        <v>22909410.772664901</v>
      </c>
      <c r="W14" s="1">
        <v>20698089.299804099</v>
      </c>
      <c r="X14" s="1">
        <v>-183088585.68823901</v>
      </c>
      <c r="Y14" s="1">
        <v>0</v>
      </c>
      <c r="Z14" s="1">
        <v>0</v>
      </c>
      <c r="AA14" s="1">
        <v>0</v>
      </c>
      <c r="AB14" s="1">
        <v>-64636669.184038699</v>
      </c>
    </row>
    <row r="15" spans="1:28">
      <c r="A15">
        <v>0</v>
      </c>
      <c r="B15">
        <v>2013</v>
      </c>
      <c r="C15" s="1">
        <v>4521001987.0145998</v>
      </c>
      <c r="D15" s="1">
        <v>4549985926.0341997</v>
      </c>
      <c r="E15" s="1">
        <v>28983939.0195981</v>
      </c>
      <c r="F15" s="1">
        <v>5042980079.4132099</v>
      </c>
      <c r="G15" s="1">
        <v>-98156953.224729002</v>
      </c>
      <c r="H15" s="1">
        <v>98908735.5433947</v>
      </c>
      <c r="I15" s="3">
        <v>1.0066644608219899</v>
      </c>
      <c r="J15" s="1">
        <v>11758743.100543899</v>
      </c>
      <c r="K15" s="3">
        <v>3.62636297961406</v>
      </c>
      <c r="L15" s="1">
        <v>14.6425710333562</v>
      </c>
      <c r="M15" s="3">
        <v>0.42196532282106602</v>
      </c>
      <c r="N15" s="1">
        <v>10.999999999999901</v>
      </c>
      <c r="O15" s="1">
        <v>0</v>
      </c>
      <c r="P15" s="1">
        <v>0</v>
      </c>
      <c r="Q15" s="1">
        <v>0</v>
      </c>
      <c r="R15" s="1">
        <v>-14293958.405824101</v>
      </c>
      <c r="S15" s="1">
        <v>40475204.672189802</v>
      </c>
      <c r="T15" s="1">
        <v>-47449436.650767602</v>
      </c>
      <c r="U15" s="1">
        <v>30353128.9933706</v>
      </c>
      <c r="V15" s="1">
        <v>-3169926.5774854999</v>
      </c>
      <c r="W15" s="1">
        <v>-1258491.0765462799</v>
      </c>
      <c r="X15" s="1">
        <v>-102813474.179654</v>
      </c>
      <c r="Y15" s="1">
        <v>0</v>
      </c>
      <c r="Z15" s="1">
        <v>0</v>
      </c>
      <c r="AA15" s="1">
        <v>0</v>
      </c>
      <c r="AB15" s="1">
        <v>-98156953.224717706</v>
      </c>
    </row>
    <row r="16" spans="1:28">
      <c r="A16">
        <v>0</v>
      </c>
      <c r="B16">
        <v>2014</v>
      </c>
      <c r="C16" s="1">
        <v>4521001987.0145998</v>
      </c>
      <c r="D16" s="1">
        <v>4521001987.0145998</v>
      </c>
      <c r="E16" s="1">
        <v>0</v>
      </c>
      <c r="F16" s="1">
        <v>5141137032.6379404</v>
      </c>
      <c r="G16" s="1">
        <v>0</v>
      </c>
      <c r="H16" s="1">
        <v>99723136.004940897</v>
      </c>
      <c r="I16" s="3">
        <v>1.0329468979120999</v>
      </c>
      <c r="J16" s="1">
        <v>11892499.3379947</v>
      </c>
      <c r="K16" s="3">
        <v>3.5010484992334701</v>
      </c>
      <c r="L16" s="1">
        <v>14.701587169785601</v>
      </c>
      <c r="M16" s="3">
        <v>0.42221579151279998</v>
      </c>
      <c r="N16" s="1">
        <v>11.999999999999901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>
        <v>0</v>
      </c>
      <c r="B17">
        <v>2015</v>
      </c>
      <c r="C17" s="1">
        <v>4521001987.0145998</v>
      </c>
      <c r="D17" s="1">
        <v>4419639238.0346899</v>
      </c>
      <c r="E17" s="1">
        <v>-101837832.50230099</v>
      </c>
      <c r="F17" s="1">
        <v>4666007875.9556103</v>
      </c>
      <c r="G17" s="1">
        <v>-475623853.37370801</v>
      </c>
      <c r="H17" s="1">
        <v>99483473.537301093</v>
      </c>
      <c r="I17" s="3">
        <v>1.0734218680188701</v>
      </c>
      <c r="J17" s="1">
        <v>12014112.186231701</v>
      </c>
      <c r="K17" s="3">
        <v>2.5756282903103398</v>
      </c>
      <c r="L17" s="1">
        <v>14.6044208777822</v>
      </c>
      <c r="M17" s="3">
        <v>0.42274311958576599</v>
      </c>
      <c r="N17" s="1">
        <v>11.999999999999901</v>
      </c>
      <c r="O17" s="1">
        <v>1</v>
      </c>
      <c r="P17" s="1">
        <v>0</v>
      </c>
      <c r="Q17" s="1">
        <v>0</v>
      </c>
      <c r="R17" s="1">
        <v>42715219.126387499</v>
      </c>
      <c r="S17" s="1">
        <v>-76332490.608394593</v>
      </c>
      <c r="T17" s="1">
        <v>41492125.538228899</v>
      </c>
      <c r="U17" s="1">
        <v>-239420777.29026899</v>
      </c>
      <c r="V17" s="1">
        <v>-3635892.2299226699</v>
      </c>
      <c r="W17" s="1">
        <v>3040255.0555627099</v>
      </c>
      <c r="X17" s="1">
        <v>0</v>
      </c>
      <c r="Y17" s="1">
        <v>-243482292.965303</v>
      </c>
      <c r="Z17" s="1">
        <v>0</v>
      </c>
      <c r="AA17" s="1">
        <v>0</v>
      </c>
      <c r="AB17" s="1">
        <v>-475623853.37371099</v>
      </c>
    </row>
    <row r="18" spans="1:28">
      <c r="A18">
        <v>0</v>
      </c>
      <c r="B18">
        <v>2016</v>
      </c>
      <c r="C18" s="1">
        <v>4521001987.0145998</v>
      </c>
      <c r="D18" s="1">
        <v>4278740851.42349</v>
      </c>
      <c r="E18" s="1">
        <v>-242909639.248501</v>
      </c>
      <c r="F18" s="1">
        <v>4380348318.7538605</v>
      </c>
      <c r="G18" s="1">
        <v>-761428685.81680596</v>
      </c>
      <c r="H18" s="1">
        <v>99605431.866533399</v>
      </c>
      <c r="I18" s="3">
        <v>1.0952629551477799</v>
      </c>
      <c r="J18" s="1">
        <v>12072099.380176701</v>
      </c>
      <c r="K18" s="3">
        <v>2.3126391739471499</v>
      </c>
      <c r="L18" s="1">
        <v>14.4354408555205</v>
      </c>
      <c r="M18" s="3">
        <v>0.423849298550524</v>
      </c>
      <c r="N18" s="1">
        <v>11.999999999999901</v>
      </c>
      <c r="O18" s="1">
        <v>2</v>
      </c>
      <c r="P18" s="1">
        <v>0</v>
      </c>
      <c r="Q18" s="1">
        <v>0</v>
      </c>
      <c r="R18" s="1">
        <v>44377777.410304897</v>
      </c>
      <c r="S18" s="1">
        <v>-93480209.121724606</v>
      </c>
      <c r="T18" s="1">
        <v>74869187.911992893</v>
      </c>
      <c r="U18" s="1">
        <v>-311002366.92204899</v>
      </c>
      <c r="V18" s="1">
        <v>-13853996.3638715</v>
      </c>
      <c r="W18" s="1">
        <v>7700930.9846883696</v>
      </c>
      <c r="X18" s="1">
        <v>0</v>
      </c>
      <c r="Y18" s="1">
        <v>-470040009.71614099</v>
      </c>
      <c r="Z18" s="1">
        <v>0</v>
      </c>
      <c r="AA18" s="1">
        <v>0</v>
      </c>
      <c r="AB18" s="1">
        <v>-761428685.81680095</v>
      </c>
    </row>
    <row r="19" spans="1:28">
      <c r="A19">
        <v>0</v>
      </c>
      <c r="B19">
        <v>2017</v>
      </c>
      <c r="C19" s="1">
        <v>4521001987.0145998</v>
      </c>
      <c r="D19" s="1">
        <v>4100260838.8516002</v>
      </c>
      <c r="E19" s="1">
        <v>-421509266.60039997</v>
      </c>
      <c r="F19" s="1">
        <v>4257826517.26161</v>
      </c>
      <c r="G19" s="1">
        <v>-884052620.62447095</v>
      </c>
      <c r="H19" s="1">
        <v>98770659.679035902</v>
      </c>
      <c r="I19" s="3">
        <v>1.11454934972844</v>
      </c>
      <c r="J19" s="1">
        <v>12184769.158376601</v>
      </c>
      <c r="K19" s="3">
        <v>2.60603256036838</v>
      </c>
      <c r="L19" s="1">
        <v>14.325452980292701</v>
      </c>
      <c r="M19" s="3">
        <v>0.42405659840183402</v>
      </c>
      <c r="N19" s="1">
        <v>11.999999999999901</v>
      </c>
      <c r="O19" s="1">
        <v>2.9999999999999898</v>
      </c>
      <c r="P19" s="1">
        <v>0</v>
      </c>
      <c r="Q19" s="1">
        <v>0</v>
      </c>
      <c r="R19" s="1">
        <v>53673852.496953897</v>
      </c>
      <c r="S19" s="1">
        <v>-117217528.67306601</v>
      </c>
      <c r="T19" s="1">
        <v>120809581.87811799</v>
      </c>
      <c r="U19" s="1">
        <v>-230273113.55189899</v>
      </c>
      <c r="V19" s="1">
        <v>-21043194.109893098</v>
      </c>
      <c r="W19" s="1">
        <v>8314524.6738579003</v>
      </c>
      <c r="X19" s="1">
        <v>0</v>
      </c>
      <c r="Y19" s="1">
        <v>-698316743.33854604</v>
      </c>
      <c r="Z19" s="1">
        <v>0</v>
      </c>
      <c r="AA19" s="1">
        <v>0</v>
      </c>
      <c r="AB19" s="1">
        <v>-884052620.62447405</v>
      </c>
    </row>
    <row r="20" spans="1:28">
      <c r="A20">
        <v>0</v>
      </c>
      <c r="B20">
        <v>2018</v>
      </c>
      <c r="C20" s="1">
        <v>4521001987.0145998</v>
      </c>
      <c r="D20" s="1">
        <v>4006900562.6269999</v>
      </c>
      <c r="E20" s="1">
        <v>-514495432.38180101</v>
      </c>
      <c r="F20" s="1">
        <v>4140679419.5848498</v>
      </c>
      <c r="G20" s="1">
        <v>-1000913943.4473799</v>
      </c>
      <c r="H20" s="1">
        <v>98585681.144329697</v>
      </c>
      <c r="I20" s="3">
        <v>1.3660652480453599</v>
      </c>
      <c r="J20" s="1">
        <v>12266704.4358395</v>
      </c>
      <c r="K20" s="3">
        <v>2.9246689722489401</v>
      </c>
      <c r="L20" s="1">
        <v>14.2022270986061</v>
      </c>
      <c r="M20" s="3">
        <v>0.42447109086372198</v>
      </c>
      <c r="N20" s="1">
        <v>11.9987516133688</v>
      </c>
      <c r="O20" s="1">
        <v>3.9995838711229399</v>
      </c>
      <c r="P20" s="1">
        <v>0</v>
      </c>
      <c r="Q20" s="1">
        <v>0</v>
      </c>
      <c r="R20" s="1">
        <v>157812963.445324</v>
      </c>
      <c r="S20" s="1">
        <v>16399231.9463509</v>
      </c>
      <c r="T20" s="1">
        <v>273954384.507716</v>
      </c>
      <c r="U20" s="1">
        <v>-170287043.407502</v>
      </c>
      <c r="V20" s="1">
        <v>-59747438.295018502</v>
      </c>
      <c r="W20" s="1">
        <v>3700956.74678685</v>
      </c>
      <c r="X20" s="1">
        <v>0</v>
      </c>
      <c r="Y20" s="1">
        <v>-1222746998.3910401</v>
      </c>
      <c r="Z20" s="1">
        <v>0</v>
      </c>
      <c r="AA20" s="1">
        <v>0</v>
      </c>
      <c r="AB20" s="1">
        <v>-1000913943.4473799</v>
      </c>
    </row>
    <row r="22" spans="1:28">
      <c r="A22" s="2" t="s">
        <v>29</v>
      </c>
    </row>
    <row r="24" spans="1:28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16</v>
      </c>
    </row>
    <row r="25" spans="1:28">
      <c r="A25">
        <v>1</v>
      </c>
      <c r="B25">
        <v>2002</v>
      </c>
      <c r="C25" s="1">
        <v>4779965162.9647999</v>
      </c>
      <c r="D25" s="1">
        <v>3322864013.6623998</v>
      </c>
      <c r="E25" s="1">
        <v>-1457101149.3023901</v>
      </c>
      <c r="F25" s="1">
        <v>3390808984.6422601</v>
      </c>
      <c r="G25" s="1">
        <v>-1391916678.5708799</v>
      </c>
      <c r="H25" s="1">
        <v>327599334.54026502</v>
      </c>
      <c r="I25" s="3">
        <v>1.1940086788967801</v>
      </c>
      <c r="J25" s="1">
        <v>19415626.789393399</v>
      </c>
      <c r="K25" s="3">
        <v>1.4056570695355901</v>
      </c>
      <c r="L25" s="1">
        <v>24.572458767385498</v>
      </c>
      <c r="M25" s="3">
        <v>0.68787677085176302</v>
      </c>
      <c r="N25" s="1">
        <v>0</v>
      </c>
      <c r="O25" s="1">
        <v>0</v>
      </c>
      <c r="P25" s="1">
        <v>0</v>
      </c>
      <c r="Q25" s="1">
        <v>0</v>
      </c>
      <c r="R25" s="1">
        <v>-393569370.53015399</v>
      </c>
      <c r="S25" s="1">
        <v>1013857999.41661</v>
      </c>
      <c r="T25" s="1">
        <v>-532492231.871894</v>
      </c>
      <c r="U25" s="1">
        <v>-685703961.16746795</v>
      </c>
      <c r="V25" s="1">
        <v>60092030.399578497</v>
      </c>
      <c r="W25" s="1">
        <v>674432483.22789204</v>
      </c>
      <c r="X25" s="1">
        <v>0</v>
      </c>
      <c r="Y25" s="1">
        <v>0</v>
      </c>
      <c r="Z25" s="1">
        <v>-1528533628.04545</v>
      </c>
      <c r="AA25" s="1">
        <v>0</v>
      </c>
      <c r="AB25" s="1">
        <v>-1391916678.5708799</v>
      </c>
    </row>
    <row r="26" spans="1:28">
      <c r="A26">
        <v>1</v>
      </c>
      <c r="B26">
        <v>2003</v>
      </c>
      <c r="C26" s="1">
        <v>4779965162.9647999</v>
      </c>
      <c r="D26" s="1">
        <v>3290112562.6605902</v>
      </c>
      <c r="E26" s="1">
        <v>-1489852600.3041999</v>
      </c>
      <c r="F26" s="1">
        <v>3466650240.6183801</v>
      </c>
      <c r="G26" s="1">
        <v>-1316075422.5947599</v>
      </c>
      <c r="H26" s="1">
        <v>347804215.76480502</v>
      </c>
      <c r="I26" s="3">
        <v>1.2954480016219301</v>
      </c>
      <c r="J26" s="1">
        <v>19686384.258068699</v>
      </c>
      <c r="K26" s="3">
        <v>1.63642638500889</v>
      </c>
      <c r="L26" s="1">
        <v>24.314556496741801</v>
      </c>
      <c r="M26" s="3">
        <v>0.66784689483773796</v>
      </c>
      <c r="N26" s="1">
        <v>0</v>
      </c>
      <c r="O26" s="1">
        <v>0</v>
      </c>
      <c r="P26" s="1">
        <v>1</v>
      </c>
      <c r="Q26" s="1">
        <v>0</v>
      </c>
      <c r="R26" s="1">
        <v>-295349449.83775699</v>
      </c>
      <c r="S26" s="1">
        <v>887668248.15401196</v>
      </c>
      <c r="T26" s="1">
        <v>-489063070.36674601</v>
      </c>
      <c r="U26" s="1">
        <v>-596162158.42435002</v>
      </c>
      <c r="V26" s="1">
        <v>41895918.935010299</v>
      </c>
      <c r="W26" s="1">
        <v>566682138.27172995</v>
      </c>
      <c r="X26" s="1">
        <v>0</v>
      </c>
      <c r="Y26" s="1">
        <v>0</v>
      </c>
      <c r="Z26" s="1">
        <v>-1431747049.3266699</v>
      </c>
      <c r="AA26" s="1">
        <v>0</v>
      </c>
      <c r="AB26" s="1">
        <v>-1316075422.59477</v>
      </c>
    </row>
    <row r="27" spans="1:28">
      <c r="A27">
        <v>1</v>
      </c>
      <c r="B27">
        <v>2004</v>
      </c>
      <c r="C27" s="1">
        <v>4810086419.9647999</v>
      </c>
      <c r="D27" s="1">
        <v>3481029493.6328902</v>
      </c>
      <c r="E27" s="1">
        <v>-1329056926.3318999</v>
      </c>
      <c r="F27" s="1">
        <v>3646197268.2687402</v>
      </c>
      <c r="G27" s="1">
        <v>-1169499818.5729101</v>
      </c>
      <c r="H27" s="1">
        <v>357605444.74428701</v>
      </c>
      <c r="I27" s="3">
        <v>1.30033158825465</v>
      </c>
      <c r="J27" s="1">
        <v>19995455.451727498</v>
      </c>
      <c r="K27" s="3">
        <v>1.9258966904388399</v>
      </c>
      <c r="L27" s="1">
        <v>23.942011749366198</v>
      </c>
      <c r="M27" s="3">
        <v>0.64646894967901003</v>
      </c>
      <c r="N27" s="1">
        <v>0</v>
      </c>
      <c r="O27" s="1">
        <v>0</v>
      </c>
      <c r="P27" s="1">
        <v>2</v>
      </c>
      <c r="Q27" s="1">
        <v>0</v>
      </c>
      <c r="R27" s="1">
        <v>-267685877.49652499</v>
      </c>
      <c r="S27" s="1">
        <v>799537517.36306095</v>
      </c>
      <c r="T27" s="1">
        <v>-392907739.58247697</v>
      </c>
      <c r="U27" s="1">
        <v>-474248034.88696998</v>
      </c>
      <c r="V27" s="1">
        <v>25455391.6194662</v>
      </c>
      <c r="W27" s="1">
        <v>425419057.20928401</v>
      </c>
      <c r="X27" s="1">
        <v>0</v>
      </c>
      <c r="Y27" s="1">
        <v>0</v>
      </c>
      <c r="Z27" s="1">
        <v>-1285070132.7987499</v>
      </c>
      <c r="AA27" s="1">
        <v>0</v>
      </c>
      <c r="AB27" s="1">
        <v>-1169499818.5729101</v>
      </c>
    </row>
    <row r="28" spans="1:28">
      <c r="A28">
        <v>1</v>
      </c>
      <c r="B28">
        <v>2005</v>
      </c>
      <c r="C28" s="1">
        <v>4810086419.9647999</v>
      </c>
      <c r="D28" s="1">
        <v>3919417140.2779899</v>
      </c>
      <c r="E28" s="1">
        <v>-890669279.68680501</v>
      </c>
      <c r="F28" s="1">
        <v>3978427576.0583801</v>
      </c>
      <c r="G28" s="1">
        <v>-837269510.78327799</v>
      </c>
      <c r="H28" s="1">
        <v>361784888.49951297</v>
      </c>
      <c r="I28" s="3">
        <v>1.2074191127098901</v>
      </c>
      <c r="J28" s="1">
        <v>20391955.846488401</v>
      </c>
      <c r="K28" s="3">
        <v>2.34448248342474</v>
      </c>
      <c r="L28" s="1">
        <v>23.702834871129401</v>
      </c>
      <c r="M28" s="3">
        <v>0.62898110851179301</v>
      </c>
      <c r="N28" s="1">
        <v>0</v>
      </c>
      <c r="O28" s="1">
        <v>0</v>
      </c>
      <c r="P28" s="1">
        <v>3</v>
      </c>
      <c r="Q28" s="1">
        <v>0</v>
      </c>
      <c r="R28" s="1">
        <v>-236396204.55088499</v>
      </c>
      <c r="S28" s="1">
        <v>973000512.78397906</v>
      </c>
      <c r="T28" s="1">
        <v>-334422477.06524903</v>
      </c>
      <c r="U28" s="1">
        <v>-357571594.86369097</v>
      </c>
      <c r="V28" s="1">
        <v>14956144.379377199</v>
      </c>
      <c r="W28" s="1">
        <v>360460313.08071101</v>
      </c>
      <c r="X28" s="1">
        <v>0</v>
      </c>
      <c r="Y28" s="1">
        <v>0</v>
      </c>
      <c r="Z28" s="1">
        <v>-1257296204.5475299</v>
      </c>
      <c r="AA28" s="1">
        <v>0</v>
      </c>
      <c r="AB28" s="1">
        <v>-837269510.78329396</v>
      </c>
    </row>
    <row r="29" spans="1:28">
      <c r="A29">
        <v>1</v>
      </c>
      <c r="B29">
        <v>2006</v>
      </c>
      <c r="C29" s="1">
        <v>4815860300.3097897</v>
      </c>
      <c r="D29" s="1">
        <v>4076451268.22999</v>
      </c>
      <c r="E29" s="1">
        <v>-739409032.07980096</v>
      </c>
      <c r="F29" s="1">
        <v>4124869578.1836801</v>
      </c>
      <c r="G29" s="1">
        <v>-696040569.80570698</v>
      </c>
      <c r="H29" s="1">
        <v>369728309.57649601</v>
      </c>
      <c r="I29" s="3">
        <v>1.2702374716663101</v>
      </c>
      <c r="J29" s="1">
        <v>20823699.685317099</v>
      </c>
      <c r="K29" s="3">
        <v>2.6668324359996101</v>
      </c>
      <c r="L29" s="1">
        <v>23.335774671025899</v>
      </c>
      <c r="M29" s="3">
        <v>0.60785779689610797</v>
      </c>
      <c r="N29" s="1">
        <v>0</v>
      </c>
      <c r="O29" s="1">
        <v>0</v>
      </c>
      <c r="P29" s="1">
        <v>4</v>
      </c>
      <c r="Q29" s="1">
        <v>0</v>
      </c>
      <c r="R29" s="1">
        <v>-180987100.90725499</v>
      </c>
      <c r="S29" s="1">
        <v>894242396.74179196</v>
      </c>
      <c r="T29" s="1">
        <v>-239292020.15935701</v>
      </c>
      <c r="U29" s="1">
        <v>-255420815.41174999</v>
      </c>
      <c r="V29" s="1">
        <v>-6434374.7434459003</v>
      </c>
      <c r="W29" s="1">
        <v>241898002.94302499</v>
      </c>
      <c r="X29" s="1">
        <v>0</v>
      </c>
      <c r="Y29" s="1">
        <v>0</v>
      </c>
      <c r="Z29" s="1">
        <v>-1150046658.2686999</v>
      </c>
      <c r="AA29" s="1">
        <v>0</v>
      </c>
      <c r="AB29" s="1">
        <v>-696040569.80569303</v>
      </c>
    </row>
    <row r="30" spans="1:28">
      <c r="A30">
        <v>1</v>
      </c>
      <c r="B30">
        <v>2007</v>
      </c>
      <c r="C30" s="1">
        <v>4824070734.8577995</v>
      </c>
      <c r="D30" s="1">
        <v>4258519593.7329001</v>
      </c>
      <c r="E30" s="1">
        <v>-565551141.12489605</v>
      </c>
      <c r="F30" s="1">
        <v>4310859206.2624197</v>
      </c>
      <c r="G30" s="1">
        <v>-517871246.39427</v>
      </c>
      <c r="H30" s="1">
        <v>372304834.18043</v>
      </c>
      <c r="I30" s="3">
        <v>1.2577545708587301</v>
      </c>
      <c r="J30" s="1">
        <v>20852021.432894599</v>
      </c>
      <c r="K30" s="3">
        <v>2.8622406539086702</v>
      </c>
      <c r="L30" s="1">
        <v>23.398979133886499</v>
      </c>
      <c r="M30" s="3">
        <v>0.60267889249615803</v>
      </c>
      <c r="N30" s="1">
        <v>0</v>
      </c>
      <c r="O30" s="1">
        <v>0</v>
      </c>
      <c r="P30" s="1">
        <v>5</v>
      </c>
      <c r="Q30" s="1">
        <v>0</v>
      </c>
      <c r="R30" s="1">
        <v>104045390.957433</v>
      </c>
      <c r="S30" s="1">
        <v>2939433518.43431</v>
      </c>
      <c r="T30" s="1">
        <v>-553720582.71758997</v>
      </c>
      <c r="U30" s="1">
        <v>-513243136.05592102</v>
      </c>
      <c r="V30" s="1">
        <v>-89133217.395655707</v>
      </c>
      <c r="W30" s="1">
        <v>375357532.51360899</v>
      </c>
      <c r="X30" s="1">
        <v>0</v>
      </c>
      <c r="Y30" s="1">
        <v>0</v>
      </c>
      <c r="Z30" s="1">
        <v>-2780610752.1304798</v>
      </c>
      <c r="AA30" s="1">
        <v>0</v>
      </c>
      <c r="AB30" s="1">
        <v>-517871246.39429897</v>
      </c>
    </row>
    <row r="31" spans="1:28">
      <c r="A31">
        <v>1</v>
      </c>
      <c r="B31">
        <v>2008</v>
      </c>
      <c r="C31" s="1">
        <v>4824070734.8577995</v>
      </c>
      <c r="D31" s="1">
        <v>4408490336.1271896</v>
      </c>
      <c r="E31" s="1">
        <v>-415580398.73060101</v>
      </c>
      <c r="F31" s="1">
        <v>4466054779.85042</v>
      </c>
      <c r="G31" s="1">
        <v>-362675672.80626702</v>
      </c>
      <c r="H31" s="1">
        <v>382683223.52328402</v>
      </c>
      <c r="I31" s="3">
        <v>1.3269806745549699</v>
      </c>
      <c r="J31" s="1">
        <v>21026347.532896601</v>
      </c>
      <c r="K31" s="3">
        <v>3.3436250616425802</v>
      </c>
      <c r="L31" s="1">
        <v>23.468629439600399</v>
      </c>
      <c r="M31" s="3">
        <v>0.59253897445123804</v>
      </c>
      <c r="N31" s="1">
        <v>0</v>
      </c>
      <c r="O31" s="1">
        <v>0</v>
      </c>
      <c r="P31" s="1">
        <v>6</v>
      </c>
      <c r="Q31" s="1">
        <v>0</v>
      </c>
      <c r="R31" s="1">
        <v>-229593234.110881</v>
      </c>
      <c r="S31" s="1">
        <v>2042608498.64397</v>
      </c>
      <c r="T31" s="1">
        <v>-201311023.798336</v>
      </c>
      <c r="U31" s="1">
        <v>-120304335.586146</v>
      </c>
      <c r="V31" s="1">
        <v>21454907.390251599</v>
      </c>
      <c r="W31" s="1">
        <v>217754194.432868</v>
      </c>
      <c r="X31" s="1">
        <v>0</v>
      </c>
      <c r="Y31" s="1">
        <v>0</v>
      </c>
      <c r="Z31" s="1">
        <v>-2093284679.7780001</v>
      </c>
      <c r="AA31" s="1">
        <v>0</v>
      </c>
      <c r="AB31" s="1">
        <v>-362675672.80626899</v>
      </c>
    </row>
    <row r="32" spans="1:28">
      <c r="A32">
        <v>1</v>
      </c>
      <c r="B32">
        <v>2009</v>
      </c>
      <c r="C32" s="1">
        <v>4839397613.8577995</v>
      </c>
      <c r="D32" s="1">
        <v>4278745630.54599</v>
      </c>
      <c r="E32" s="1">
        <v>-560651983.31180096</v>
      </c>
      <c r="F32" s="1">
        <v>4222383962.7834001</v>
      </c>
      <c r="G32" s="1">
        <v>-621375445.26774001</v>
      </c>
      <c r="H32" s="1">
        <v>383904391.09358799</v>
      </c>
      <c r="I32" s="3">
        <v>1.41561068130222</v>
      </c>
      <c r="J32" s="1">
        <v>20825066.410105899</v>
      </c>
      <c r="K32" s="3">
        <v>2.42869005593281</v>
      </c>
      <c r="L32" s="1">
        <v>23.587199334411199</v>
      </c>
      <c r="M32" s="3">
        <v>0.58434286208989505</v>
      </c>
      <c r="N32" s="1">
        <v>0</v>
      </c>
      <c r="O32" s="1">
        <v>0</v>
      </c>
      <c r="P32" s="1">
        <v>6.9999999999999902</v>
      </c>
      <c r="Q32" s="1">
        <v>0</v>
      </c>
      <c r="R32" s="1">
        <v>-63699226.9774042</v>
      </c>
      <c r="S32" s="1">
        <v>412978613.823771</v>
      </c>
      <c r="T32" s="1">
        <v>-176873530.70546201</v>
      </c>
      <c r="U32" s="1">
        <v>-281605309.33333302</v>
      </c>
      <c r="V32" s="1">
        <v>13078530.641341301</v>
      </c>
      <c r="W32" s="1">
        <v>103449569.554977</v>
      </c>
      <c r="X32" s="1">
        <v>0</v>
      </c>
      <c r="Y32" s="1">
        <v>0</v>
      </c>
      <c r="Z32" s="1">
        <v>-628704092.27161705</v>
      </c>
      <c r="AA32" s="1">
        <v>0</v>
      </c>
      <c r="AB32" s="1">
        <v>-621375445.26772702</v>
      </c>
    </row>
    <row r="33" spans="1:28">
      <c r="A33">
        <v>1</v>
      </c>
      <c r="B33">
        <v>2010</v>
      </c>
      <c r="C33" s="1">
        <v>4839397613.8577995</v>
      </c>
      <c r="D33" s="1">
        <v>4371684873.9454002</v>
      </c>
      <c r="E33" s="1">
        <v>-467712739.91239798</v>
      </c>
      <c r="F33" s="1">
        <v>4401615957.4028397</v>
      </c>
      <c r="G33" s="1">
        <v>-442143450.64829701</v>
      </c>
      <c r="H33" s="1">
        <v>377673632.18711197</v>
      </c>
      <c r="I33" s="3">
        <v>1.44409130747514</v>
      </c>
      <c r="J33" s="1">
        <v>20712049.556612201</v>
      </c>
      <c r="K33" s="3">
        <v>2.8624918421954701</v>
      </c>
      <c r="L33" s="1">
        <v>23.892714127257399</v>
      </c>
      <c r="M33" s="3">
        <v>0.58326770077214496</v>
      </c>
      <c r="N33" s="1">
        <v>0</v>
      </c>
      <c r="O33" s="1">
        <v>0</v>
      </c>
      <c r="P33" s="1">
        <v>8</v>
      </c>
      <c r="Q33" s="1">
        <v>0</v>
      </c>
      <c r="R33" s="1">
        <v>-69481088.541654795</v>
      </c>
      <c r="S33" s="1">
        <v>400271603.72844702</v>
      </c>
      <c r="T33" s="1">
        <v>-194867875.77570799</v>
      </c>
      <c r="U33" s="1">
        <v>-171382374.97234699</v>
      </c>
      <c r="V33" s="1">
        <v>30797963.1886057</v>
      </c>
      <c r="W33" s="1">
        <v>99606264.688333198</v>
      </c>
      <c r="X33" s="1">
        <v>0</v>
      </c>
      <c r="Y33" s="1">
        <v>0</v>
      </c>
      <c r="Z33" s="1">
        <v>-537087942.96397197</v>
      </c>
      <c r="AA33" s="1">
        <v>0</v>
      </c>
      <c r="AB33" s="1">
        <v>-442143450.648296</v>
      </c>
    </row>
    <row r="34" spans="1:28">
      <c r="A34">
        <v>1</v>
      </c>
      <c r="B34">
        <v>2011</v>
      </c>
      <c r="C34" s="1">
        <v>4841002524.8577995</v>
      </c>
      <c r="D34" s="1">
        <v>4501393746.5885897</v>
      </c>
      <c r="E34" s="1">
        <v>-339608778.26920301</v>
      </c>
      <c r="F34" s="1">
        <v>4515825723.0109596</v>
      </c>
      <c r="G34" s="1">
        <v>-329265254.36444497</v>
      </c>
      <c r="H34" s="1">
        <v>371315625.79494101</v>
      </c>
      <c r="I34" s="3">
        <v>1.5625257301284701</v>
      </c>
      <c r="J34" s="1">
        <v>20816591.719946802</v>
      </c>
      <c r="K34" s="3">
        <v>3.62394836891675</v>
      </c>
      <c r="L34" s="1">
        <v>24.226933252409498</v>
      </c>
      <c r="M34" s="3">
        <v>0.57553781714790098</v>
      </c>
      <c r="N34" s="1">
        <v>0</v>
      </c>
      <c r="O34" s="1">
        <v>0</v>
      </c>
      <c r="P34" s="1">
        <v>8.9999999999999893</v>
      </c>
      <c r="Q34" s="1">
        <v>0</v>
      </c>
      <c r="R34" s="1">
        <v>-85870577.843852296</v>
      </c>
      <c r="S34" s="1">
        <v>144287183.07775101</v>
      </c>
      <c r="T34" s="1">
        <v>-153825716.666067</v>
      </c>
      <c r="U34" s="1">
        <v>21559957.3949304</v>
      </c>
      <c r="V34" s="1">
        <v>46535858.449753799</v>
      </c>
      <c r="W34" s="1">
        <v>60182661.5722069</v>
      </c>
      <c r="X34" s="1">
        <v>0</v>
      </c>
      <c r="Y34" s="1">
        <v>0</v>
      </c>
      <c r="Z34" s="1">
        <v>-362134620.349168</v>
      </c>
      <c r="AA34" s="1">
        <v>0</v>
      </c>
      <c r="AB34" s="1">
        <v>-329265254.36444497</v>
      </c>
    </row>
    <row r="35" spans="1:28">
      <c r="A35">
        <v>1</v>
      </c>
      <c r="B35">
        <v>2012</v>
      </c>
      <c r="C35" s="1">
        <v>4843302399.8577995</v>
      </c>
      <c r="D35" s="1">
        <v>4578364842.1854</v>
      </c>
      <c r="E35" s="1">
        <v>-264937557.672396</v>
      </c>
      <c r="F35" s="1">
        <v>4674932579.4115896</v>
      </c>
      <c r="G35" s="1">
        <v>-172496447.26002899</v>
      </c>
      <c r="H35" s="1">
        <v>370518019.22946799</v>
      </c>
      <c r="I35" s="3">
        <v>1.59056567327168</v>
      </c>
      <c r="J35" s="1">
        <v>20987406.7433923</v>
      </c>
      <c r="K35" s="3">
        <v>3.75808515632739</v>
      </c>
      <c r="L35" s="1">
        <v>24.321903620496201</v>
      </c>
      <c r="M35" s="3">
        <v>0.57542596536880297</v>
      </c>
      <c r="N35" s="1">
        <v>0</v>
      </c>
      <c r="O35" s="1">
        <v>0</v>
      </c>
      <c r="P35" s="1">
        <v>9.9999999999999893</v>
      </c>
      <c r="Q35" s="1">
        <v>0</v>
      </c>
      <c r="R35" s="1">
        <v>-75058445.571424395</v>
      </c>
      <c r="S35" s="1">
        <v>123721800.88790201</v>
      </c>
      <c r="T35" s="1">
        <v>-131428718.332302</v>
      </c>
      <c r="U35" s="1">
        <v>52617436.780647099</v>
      </c>
      <c r="V35" s="1">
        <v>54604425.648905598</v>
      </c>
      <c r="W35" s="1">
        <v>64042447.680237703</v>
      </c>
      <c r="X35" s="1">
        <v>0</v>
      </c>
      <c r="Y35" s="1">
        <v>0</v>
      </c>
      <c r="Z35" s="1">
        <v>-260995394.35399401</v>
      </c>
      <c r="AA35" s="1">
        <v>0</v>
      </c>
      <c r="AB35" s="1">
        <v>-172496447.260028</v>
      </c>
    </row>
    <row r="36" spans="1:28">
      <c r="A36">
        <v>1</v>
      </c>
      <c r="B36">
        <v>2013</v>
      </c>
      <c r="C36" s="1">
        <v>4843302399.8577995</v>
      </c>
      <c r="D36" s="1">
        <v>4687032706.6253996</v>
      </c>
      <c r="E36" s="1">
        <v>-156269693.23239401</v>
      </c>
      <c r="F36" s="1">
        <v>4689637195.6962004</v>
      </c>
      <c r="G36" s="1">
        <v>-157791830.97542301</v>
      </c>
      <c r="H36" s="1">
        <v>378736872.31253201</v>
      </c>
      <c r="I36" s="3">
        <v>1.65879956884794</v>
      </c>
      <c r="J36" s="1">
        <v>21605624.418801099</v>
      </c>
      <c r="K36" s="3">
        <v>3.64130884687992</v>
      </c>
      <c r="L36" s="1">
        <v>23.182137045176098</v>
      </c>
      <c r="M36" s="3">
        <v>0.561183409330967</v>
      </c>
      <c r="N36" s="1">
        <v>0</v>
      </c>
      <c r="O36" s="1">
        <v>0</v>
      </c>
      <c r="P36" s="1">
        <v>11</v>
      </c>
      <c r="Q36" s="1">
        <v>0</v>
      </c>
      <c r="R36" s="1">
        <v>-34411940.1058219</v>
      </c>
      <c r="S36" s="1">
        <v>30142807.782433301</v>
      </c>
      <c r="T36" s="1">
        <v>-38808732.996540703</v>
      </c>
      <c r="U36" s="1">
        <v>25859534.508662701</v>
      </c>
      <c r="V36" s="1">
        <v>-8255732.90507711</v>
      </c>
      <c r="W36" s="1">
        <v>-4885446.8450153396</v>
      </c>
      <c r="X36" s="1">
        <v>0</v>
      </c>
      <c r="Y36" s="1">
        <v>0</v>
      </c>
      <c r="Z36" s="1">
        <v>-127432320.41405299</v>
      </c>
      <c r="AA36" s="1">
        <v>0</v>
      </c>
      <c r="AB36" s="1">
        <v>-157791830.97541201</v>
      </c>
    </row>
    <row r="37" spans="1:28">
      <c r="A37">
        <v>1</v>
      </c>
      <c r="B37">
        <v>2014</v>
      </c>
      <c r="C37" s="1">
        <v>4844496422.5409002</v>
      </c>
      <c r="D37" s="1">
        <v>4844496422.5409002</v>
      </c>
      <c r="E37" s="1">
        <v>0</v>
      </c>
      <c r="F37" s="1">
        <v>4849564944.4678802</v>
      </c>
      <c r="G37" s="1">
        <v>0</v>
      </c>
      <c r="H37" s="1">
        <v>383718493.32441002</v>
      </c>
      <c r="I37" s="3">
        <v>1.67560758587992</v>
      </c>
      <c r="J37" s="1">
        <v>21825586.012691099</v>
      </c>
      <c r="K37" s="3">
        <v>3.5242168362998898</v>
      </c>
      <c r="L37" s="1">
        <v>23.345598548046301</v>
      </c>
      <c r="M37" s="3">
        <v>0.56219653825235305</v>
      </c>
      <c r="N37" s="1">
        <v>0</v>
      </c>
      <c r="O37" s="1">
        <v>0</v>
      </c>
      <c r="P37" s="1">
        <v>12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>
      <c r="A38">
        <v>1</v>
      </c>
      <c r="B38">
        <v>2015</v>
      </c>
      <c r="C38" s="1">
        <v>4844496422.5409002</v>
      </c>
      <c r="D38" s="1">
        <v>4744123938.8775902</v>
      </c>
      <c r="E38" s="1">
        <v>-100372483.663302</v>
      </c>
      <c r="F38" s="1">
        <v>4495512997.9721899</v>
      </c>
      <c r="G38" s="1">
        <v>-354051946.49568802</v>
      </c>
      <c r="H38" s="1">
        <v>384740778.99181199</v>
      </c>
      <c r="I38" s="3">
        <v>1.8012436796090401</v>
      </c>
      <c r="J38" s="1">
        <v>22030477.127142198</v>
      </c>
      <c r="K38" s="3">
        <v>2.5562652871654001</v>
      </c>
      <c r="L38" s="1">
        <v>23.326448562685599</v>
      </c>
      <c r="M38" s="3">
        <v>0.56380561406174801</v>
      </c>
      <c r="N38" s="1">
        <v>0</v>
      </c>
      <c r="O38" s="1">
        <v>0</v>
      </c>
      <c r="P38" s="1">
        <v>12</v>
      </c>
      <c r="Q38" s="1">
        <v>1</v>
      </c>
      <c r="R38" s="1">
        <v>14928847.520541299</v>
      </c>
      <c r="S38" s="1">
        <v>-159435926.37148601</v>
      </c>
      <c r="T38" s="1">
        <v>35312871.730938502</v>
      </c>
      <c r="U38" s="1">
        <v>-234176717.61280599</v>
      </c>
      <c r="V38" s="1">
        <v>-836654.60370467498</v>
      </c>
      <c r="W38" s="1">
        <v>7005373.6999887098</v>
      </c>
      <c r="X38" s="1">
        <v>0</v>
      </c>
      <c r="Y38" s="1">
        <v>0</v>
      </c>
      <c r="Z38" s="1">
        <v>0</v>
      </c>
      <c r="AA38" s="1">
        <v>-16849740.8591455</v>
      </c>
      <c r="AB38" s="1">
        <v>-370769058.85035402</v>
      </c>
    </row>
    <row r="39" spans="1:28">
      <c r="A39">
        <v>1</v>
      </c>
      <c r="B39">
        <v>2016</v>
      </c>
      <c r="C39" s="1">
        <v>4844496422.5409002</v>
      </c>
      <c r="D39" s="1">
        <v>4737661354.7349901</v>
      </c>
      <c r="E39" s="1">
        <v>-108565149.805903</v>
      </c>
      <c r="F39" s="1">
        <v>4396383301.2248697</v>
      </c>
      <c r="G39" s="1">
        <v>-455138943.407435</v>
      </c>
      <c r="H39" s="1">
        <v>384613492.49834198</v>
      </c>
      <c r="I39" s="3">
        <v>1.83968349024707</v>
      </c>
      <c r="J39" s="1">
        <v>22093128.445002701</v>
      </c>
      <c r="K39" s="3">
        <v>2.3083336420896101</v>
      </c>
      <c r="L39" s="1">
        <v>23.103254150656898</v>
      </c>
      <c r="M39" s="3">
        <v>0.56631600796315695</v>
      </c>
      <c r="N39" s="1">
        <v>0</v>
      </c>
      <c r="O39" s="1">
        <v>0</v>
      </c>
      <c r="P39" s="1">
        <v>12</v>
      </c>
      <c r="Q39" s="1">
        <v>2</v>
      </c>
      <c r="R39" s="1">
        <v>23267419.7194717</v>
      </c>
      <c r="S39" s="1">
        <v>-203298246.86085999</v>
      </c>
      <c r="T39" s="1">
        <v>50910885.137795404</v>
      </c>
      <c r="U39" s="1">
        <v>-298350077.846874</v>
      </c>
      <c r="V39" s="1">
        <v>-12125057.586149899</v>
      </c>
      <c r="W39" s="1">
        <v>17718569.659297001</v>
      </c>
      <c r="X39" s="1">
        <v>0</v>
      </c>
      <c r="Y39" s="1">
        <v>0</v>
      </c>
      <c r="Z39" s="1">
        <v>0</v>
      </c>
      <c r="AA39" s="1">
        <v>-33262435.630111702</v>
      </c>
      <c r="AB39" s="1">
        <v>-487872496.953026</v>
      </c>
    </row>
    <row r="40" spans="1:28">
      <c r="A40">
        <v>1</v>
      </c>
      <c r="B40">
        <v>2017</v>
      </c>
      <c r="C40" s="1">
        <v>4844496422.5409002</v>
      </c>
      <c r="D40" s="1">
        <v>4724174741.3301897</v>
      </c>
      <c r="E40" s="1">
        <v>-122957184.210704</v>
      </c>
      <c r="F40" s="1">
        <v>4459858937.3684902</v>
      </c>
      <c r="G40" s="1">
        <v>-392133745.54518199</v>
      </c>
      <c r="H40" s="1">
        <v>387349146.19834203</v>
      </c>
      <c r="I40" s="3">
        <v>1.88525077955441</v>
      </c>
      <c r="J40" s="1">
        <v>22273516.304196302</v>
      </c>
      <c r="K40" s="3">
        <v>2.6199380268216501</v>
      </c>
      <c r="L40" s="1">
        <v>23.1158499696527</v>
      </c>
      <c r="M40" s="3">
        <v>0.567312161796522</v>
      </c>
      <c r="N40" s="1">
        <v>0</v>
      </c>
      <c r="O40" s="1">
        <v>0</v>
      </c>
      <c r="P40" s="1">
        <v>12</v>
      </c>
      <c r="Q40" s="1">
        <v>3</v>
      </c>
      <c r="R40" s="1">
        <v>44294139.900942601</v>
      </c>
      <c r="S40" s="1">
        <v>-263726572.90846401</v>
      </c>
      <c r="T40" s="1">
        <v>81316914.470166206</v>
      </c>
      <c r="U40" s="1">
        <v>-215124556.862192</v>
      </c>
      <c r="V40" s="1">
        <v>-11541114.4870368</v>
      </c>
      <c r="W40" s="1">
        <v>22612586.423431601</v>
      </c>
      <c r="X40" s="1">
        <v>0</v>
      </c>
      <c r="Y40" s="1">
        <v>0</v>
      </c>
      <c r="Z40" s="1">
        <v>0</v>
      </c>
      <c r="AA40" s="1">
        <v>-49965142.082022801</v>
      </c>
      <c r="AB40" s="1">
        <v>-443196638.34367102</v>
      </c>
    </row>
    <row r="41" spans="1:28">
      <c r="A41">
        <v>1</v>
      </c>
      <c r="B41">
        <v>2018</v>
      </c>
      <c r="C41" s="1">
        <v>4844496422.5409002</v>
      </c>
      <c r="D41" s="1">
        <v>4632182073.0201902</v>
      </c>
      <c r="E41" s="1">
        <v>-214976188.505501</v>
      </c>
      <c r="F41" s="1">
        <v>4455431633.8536901</v>
      </c>
      <c r="G41" s="1">
        <v>-396692886.61330903</v>
      </c>
      <c r="H41" s="1">
        <v>384613366.18345702</v>
      </c>
      <c r="I41" s="3">
        <v>1.96242587910058</v>
      </c>
      <c r="J41" s="1">
        <v>22391926.091740601</v>
      </c>
      <c r="K41" s="3">
        <v>2.9158155494095599</v>
      </c>
      <c r="L41" s="1">
        <v>23.066452106614999</v>
      </c>
      <c r="M41" s="3">
        <v>0.56866902366364502</v>
      </c>
      <c r="N41" s="1">
        <v>0</v>
      </c>
      <c r="O41" s="1">
        <v>0</v>
      </c>
      <c r="P41" s="1">
        <v>12</v>
      </c>
      <c r="Q41" s="1">
        <v>4</v>
      </c>
      <c r="R41" s="1">
        <v>43909900.9893848</v>
      </c>
      <c r="S41" s="1">
        <v>-352400586.38985199</v>
      </c>
      <c r="T41" s="1">
        <v>109256343.594835</v>
      </c>
      <c r="U41" s="1">
        <v>-143203375.607472</v>
      </c>
      <c r="V41" s="1">
        <v>-14848389.9592303</v>
      </c>
      <c r="W41" s="1">
        <v>28276502.545933101</v>
      </c>
      <c r="X41" s="1">
        <v>0</v>
      </c>
      <c r="Y41" s="1">
        <v>0</v>
      </c>
      <c r="Z41" s="1">
        <v>0</v>
      </c>
      <c r="AA41" s="1">
        <v>-67683281.786903098</v>
      </c>
      <c r="AB41" s="1">
        <v>-464794135.86319101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R22" workbookViewId="0">
      <selection activeCell="AD24" sqref="AD24:AD41"/>
    </sheetView>
  </sheetViews>
  <sheetFormatPr defaultRowHeight="15"/>
  <cols>
    <col min="1" max="1" width="10.28515625" bestFit="1" customWidth="1"/>
    <col min="2" max="2" width="5" bestFit="1" customWidth="1"/>
    <col min="3" max="4" width="16.85546875" style="1" bestFit="1" customWidth="1"/>
    <col min="5" max="5" width="17.7109375" style="1" hidden="1" customWidth="1"/>
    <col min="6" max="6" width="16.85546875" style="1" bestFit="1" customWidth="1"/>
    <col min="7" max="7" width="17.7109375" style="1" hidden="1" customWidth="1"/>
    <col min="8" max="8" width="15.28515625" style="1" bestFit="1" customWidth="1"/>
    <col min="9" max="9" width="14.140625" style="3" bestFit="1" customWidth="1"/>
    <col min="10" max="10" width="14.28515625" style="1" bestFit="1" customWidth="1"/>
    <col min="11" max="11" width="12.140625" style="3" bestFit="1" customWidth="1"/>
    <col min="12" max="12" width="16.5703125" style="1" bestFit="1" customWidth="1"/>
    <col min="13" max="13" width="13.5703125" style="3" bestFit="1" customWidth="1"/>
    <col min="14" max="14" width="21.28515625" style="1" hidden="1" customWidth="1"/>
    <col min="15" max="15" width="22.85546875" style="1" hidden="1" customWidth="1"/>
    <col min="16" max="16" width="21.85546875" style="1" hidden="1" customWidth="1"/>
    <col min="17" max="17" width="23.28515625" style="1" hidden="1" customWidth="1"/>
    <col min="18" max="18" width="18" style="1" bestFit="1" customWidth="1"/>
    <col min="19" max="19" width="22.5703125" style="1" bestFit="1" customWidth="1"/>
    <col min="20" max="20" width="18.140625" style="1" bestFit="1" customWidth="1"/>
    <col min="21" max="21" width="17" style="1" bestFit="1" customWidth="1"/>
    <col min="22" max="22" width="21.140625" style="1" bestFit="1" customWidth="1"/>
    <col min="23" max="23" width="18.140625" style="1" bestFit="1" customWidth="1"/>
    <col min="24" max="24" width="26" style="1" hidden="1" customWidth="1"/>
    <col min="25" max="25" width="27.42578125" style="1" hidden="1" customWidth="1"/>
    <col min="26" max="26" width="26.42578125" style="1" hidden="1" customWidth="1"/>
    <col min="27" max="27" width="27.85546875" style="1" hidden="1" customWidth="1"/>
    <col min="28" max="28" width="12.85546875" style="1" customWidth="1"/>
    <col min="29" max="29" width="17.7109375" style="1" bestFit="1" customWidth="1"/>
  </cols>
  <sheetData>
    <row r="1" spans="1:30">
      <c r="A1" s="2" t="s">
        <v>28</v>
      </c>
    </row>
    <row r="2" spans="1:30">
      <c r="C2" s="5" t="s">
        <v>31</v>
      </c>
      <c r="R2" s="5" t="s">
        <v>32</v>
      </c>
    </row>
    <row r="3" spans="1:30">
      <c r="A3" t="s">
        <v>0</v>
      </c>
      <c r="B3" t="s">
        <v>27</v>
      </c>
      <c r="C3" s="6" t="s">
        <v>13</v>
      </c>
      <c r="D3" s="7" t="s">
        <v>7</v>
      </c>
      <c r="E3" s="7" t="s">
        <v>14</v>
      </c>
      <c r="F3" s="7" t="s">
        <v>8</v>
      </c>
      <c r="G3" s="7" t="s">
        <v>15</v>
      </c>
      <c r="H3" s="7" t="s">
        <v>9</v>
      </c>
      <c r="I3" s="8" t="s">
        <v>10</v>
      </c>
      <c r="J3" s="7" t="s">
        <v>11</v>
      </c>
      <c r="K3" s="8" t="s">
        <v>12</v>
      </c>
      <c r="L3" s="7" t="s">
        <v>1</v>
      </c>
      <c r="M3" s="9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6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16" t="s">
        <v>30</v>
      </c>
      <c r="AC3" s="1" t="s">
        <v>16</v>
      </c>
      <c r="AD3" s="20" t="s">
        <v>8</v>
      </c>
    </row>
    <row r="4" spans="1:30">
      <c r="A4">
        <v>0</v>
      </c>
      <c r="B4">
        <v>2002</v>
      </c>
      <c r="C4" s="10">
        <f>'FAC-scaled'!C4/'FAC-scaled'!C$16-1</f>
        <v>-3.1032242911256391E-2</v>
      </c>
      <c r="D4" s="11">
        <f>'FAC-scaled'!D4/'FAC-scaled'!D$16-1</f>
        <v>-4.2352868265479349E-2</v>
      </c>
      <c r="E4" s="11" t="e">
        <f>'FAC-scaled'!E4/'FAC-scaled'!E$16-1</f>
        <v>#DIV/0!</v>
      </c>
      <c r="F4" s="11">
        <f>'FAC-scaled'!F4/'FAC-scaled'!F$16-1</f>
        <v>-0.24512827124439951</v>
      </c>
      <c r="G4" s="11" t="e">
        <f>'FAC-scaled'!G4/'FAC-scaled'!G$16-1</f>
        <v>#DIV/0!</v>
      </c>
      <c r="H4" s="11">
        <f>'FAC-scaled'!H4/'FAC-scaled'!H$16-1</f>
        <v>4.5894896959561615E-2</v>
      </c>
      <c r="I4" s="11">
        <f>'FAC-scaled'!I4/'FAC-scaled'!I$16-1</f>
        <v>-0.29024205665998548</v>
      </c>
      <c r="J4" s="11">
        <f>'FAC-scaled'!J4/'FAC-scaled'!J$16-1</f>
        <v>-0.10133856830092669</v>
      </c>
      <c r="K4" s="11">
        <f>'FAC-scaled'!K4/'FAC-scaled'!K$16-1</f>
        <v>-0.59978018465431981</v>
      </c>
      <c r="L4" s="11">
        <f>'FAC-scaled'!L4/'FAC-scaled'!L$16-1</f>
        <v>4.3453172963209719E-2</v>
      </c>
      <c r="M4" s="12">
        <f>'FAC-scaled'!M4/'FAC-scaled'!M$16-1</f>
        <v>0.28007852639117603</v>
      </c>
      <c r="N4" s="4">
        <f>'FAC-scaled'!N4/'FAC-scaled'!N$16-1</f>
        <v>-1</v>
      </c>
      <c r="O4" s="4" t="e">
        <f>'FAC-scaled'!O4/'FAC-scaled'!O$16-1</f>
        <v>#DIV/0!</v>
      </c>
      <c r="P4" s="4" t="e">
        <f>'FAC-scaled'!P4/'FAC-scaled'!P$16-1</f>
        <v>#DIV/0!</v>
      </c>
      <c r="Q4" s="4" t="e">
        <f>'FAC-scaled'!Q4/'FAC-scaled'!Q$16-1</f>
        <v>#DIV/0!</v>
      </c>
      <c r="R4" s="10">
        <f>'FAC-scaled'!R4/'FAC-scaled'!$C4</f>
        <v>4.1317399067647385E-2</v>
      </c>
      <c r="S4" s="11">
        <f>'FAC-scaled'!S4/'FAC-scaled'!$C4</f>
        <v>0.12608049914277564</v>
      </c>
      <c r="T4" s="11">
        <f>'FAC-scaled'!T4/'FAC-scaled'!$C4</f>
        <v>-0.14708928285775189</v>
      </c>
      <c r="U4" s="11">
        <f>'FAC-scaled'!U4/'FAC-scaled'!$C4</f>
        <v>-0.16164232708746684</v>
      </c>
      <c r="V4" s="11">
        <f>'FAC-scaled'!V4/'FAC-scaled'!$C4</f>
        <v>9.9730343345333129E-3</v>
      </c>
      <c r="W4" s="11">
        <f>'FAC-scaled'!W4/'FAC-scaled'!$C4</f>
        <v>0.15610631512672726</v>
      </c>
      <c r="X4" s="11">
        <f>'FAC-scaled'!X4/'FAC-scaled'!$C4</f>
        <v>-0.27823337625624933</v>
      </c>
      <c r="Y4" s="11">
        <f>'FAC-scaled'!Y4/'FAC-scaled'!$C4</f>
        <v>0</v>
      </c>
      <c r="Z4" s="11">
        <f>'FAC-scaled'!Z4/'FAC-scaled'!$C4</f>
        <v>0</v>
      </c>
      <c r="AA4" s="11">
        <f>'FAC-scaled'!AA4/'FAC-scaled'!$C4</f>
        <v>0</v>
      </c>
      <c r="AB4" s="12">
        <f>SUM('FAC-scaled'!X4:AA4)/'FAC-scaled'!$C4</f>
        <v>-0.27823337625624933</v>
      </c>
      <c r="AC4" s="4">
        <f>'FAC-scaled'!AB4/'FAC-scaled'!$C4</f>
        <v>-0.25348773852978468</v>
      </c>
      <c r="AD4" s="21">
        <f>F4</f>
        <v>-0.24512827124439951</v>
      </c>
    </row>
    <row r="5" spans="1:30">
      <c r="A5">
        <v>0</v>
      </c>
      <c r="B5">
        <v>2003</v>
      </c>
      <c r="C5" s="10">
        <f>'FAC-scaled'!C5/'FAC-scaled'!C$16-1</f>
        <v>-2.5171739587986242E-2</v>
      </c>
      <c r="D5" s="11">
        <f>'FAC-scaled'!D5/'FAC-scaled'!D$16-1</f>
        <v>-4.7933500519870553E-2</v>
      </c>
      <c r="E5" s="11" t="e">
        <f>'FAC-scaled'!E5/'FAC-scaled'!E$16-1</f>
        <v>#DIV/0!</v>
      </c>
      <c r="F5" s="11">
        <f>'FAC-scaled'!F5/'FAC-scaled'!F$16-1</f>
        <v>-0.23695391983431535</v>
      </c>
      <c r="G5" s="11" t="e">
        <f>'FAC-scaled'!G5/'FAC-scaled'!G$16-1</f>
        <v>#DIV/0!</v>
      </c>
      <c r="H5" s="11">
        <f>'FAC-scaled'!H5/'FAC-scaled'!H$16-1</f>
        <v>3.7585233023109677E-3</v>
      </c>
      <c r="I5" s="11">
        <f>'FAC-scaled'!I5/'FAC-scaled'!I$16-1</f>
        <v>0.63657026852216236</v>
      </c>
      <c r="J5" s="11">
        <f>'FAC-scaled'!J5/'FAC-scaled'!J$16-1</f>
        <v>-9.2541026663414017E-2</v>
      </c>
      <c r="K5" s="11">
        <f>'FAC-scaled'!K5/'FAC-scaled'!K$16-1</f>
        <v>-0.53325111962878347</v>
      </c>
      <c r="L5" s="11">
        <f>'FAC-scaled'!L5/'FAC-scaled'!L$16-1</f>
        <v>2.9046190583933207E-2</v>
      </c>
      <c r="M5" s="12">
        <f>'FAC-scaled'!M5/'FAC-scaled'!M$16-1</f>
        <v>0.22979614296907136</v>
      </c>
      <c r="N5" s="4">
        <f>'FAC-scaled'!N5/'FAC-scaled'!N$16-1</f>
        <v>-0.916752237046635</v>
      </c>
      <c r="O5" s="4" t="e">
        <f>'FAC-scaled'!O5/'FAC-scaled'!O$16-1</f>
        <v>#DIV/0!</v>
      </c>
      <c r="P5" s="4" t="e">
        <f>'FAC-scaled'!P5/'FAC-scaled'!P$16-1</f>
        <v>#DIV/0!</v>
      </c>
      <c r="Q5" s="4" t="e">
        <f>'FAC-scaled'!Q5/'FAC-scaled'!Q$16-1</f>
        <v>#DIV/0!</v>
      </c>
      <c r="R5" s="10">
        <f>'FAC-scaled'!R5/'FAC-scaled'!$C5</f>
        <v>6.448483995137368E-3</v>
      </c>
      <c r="S5" s="11">
        <f>'FAC-scaled'!S5/'FAC-scaled'!$C5</f>
        <v>0.19053636726881162</v>
      </c>
      <c r="T5" s="11">
        <f>'FAC-scaled'!T5/'FAC-scaled'!$C5</f>
        <v>-0.14170003824116414</v>
      </c>
      <c r="U5" s="11">
        <f>'FAC-scaled'!U5/'FAC-scaled'!$C5</f>
        <v>-0.15136043974627406</v>
      </c>
      <c r="V5" s="11">
        <f>'FAC-scaled'!V5/'FAC-scaled'!$C5</f>
        <v>2.0923775791852903E-3</v>
      </c>
      <c r="W5" s="11">
        <f>'FAC-scaled'!W5/'FAC-scaled'!$C5</f>
        <v>0.12738441803161962</v>
      </c>
      <c r="X5" s="11">
        <f>'FAC-scaled'!X5/'FAC-scaled'!$C5</f>
        <v>-0.28174164931918172</v>
      </c>
      <c r="Y5" s="11">
        <f>'FAC-scaled'!Y5/'FAC-scaled'!$C5</f>
        <v>0</v>
      </c>
      <c r="Z5" s="11">
        <f>'FAC-scaled'!Z5/'FAC-scaled'!$C5</f>
        <v>0</v>
      </c>
      <c r="AA5" s="11">
        <f>'FAC-scaled'!AA5/'FAC-scaled'!$C5</f>
        <v>0</v>
      </c>
      <c r="AB5" s="12">
        <f>SUM('FAC-scaled'!X5:AA5)/'FAC-scaled'!$C5</f>
        <v>-0.28174164931918172</v>
      </c>
      <c r="AC5" s="4">
        <f>'FAC-scaled'!AB5/'FAC-scaled'!$C5</f>
        <v>-0.24834048043186516</v>
      </c>
      <c r="AD5" s="21">
        <f t="shared" ref="AD5:AD20" si="0">F5</f>
        <v>-0.23695391983431535</v>
      </c>
    </row>
    <row r="6" spans="1:30">
      <c r="A6">
        <v>0</v>
      </c>
      <c r="B6">
        <v>2004</v>
      </c>
      <c r="C6" s="10">
        <f>'FAC-scaled'!C6/'FAC-scaled'!C$16-1</f>
        <v>-1.3926488794464231E-2</v>
      </c>
      <c r="D6" s="11">
        <f>'FAC-scaled'!D6/'FAC-scaled'!D$16-1</f>
        <v>-2.7610613043025589E-2</v>
      </c>
      <c r="E6" s="11" t="e">
        <f>'FAC-scaled'!E6/'FAC-scaled'!E$16-1</f>
        <v>#DIV/0!</v>
      </c>
      <c r="F6" s="11">
        <f>'FAC-scaled'!F6/'FAC-scaled'!F$16-1</f>
        <v>-0.20270674540023526</v>
      </c>
      <c r="G6" s="11" t="e">
        <f>'FAC-scaled'!G6/'FAC-scaled'!G$16-1</f>
        <v>#DIV/0!</v>
      </c>
      <c r="H6" s="11">
        <f>'FAC-scaled'!H6/'FAC-scaled'!H$16-1</f>
        <v>3.6442498950334246E-2</v>
      </c>
      <c r="I6" s="11">
        <f>'FAC-scaled'!I6/'FAC-scaled'!I$16-1</f>
        <v>0.60647709114020643</v>
      </c>
      <c r="J6" s="11">
        <f>'FAC-scaled'!J6/'FAC-scaled'!J$16-1</f>
        <v>-8.3226373306251933E-2</v>
      </c>
      <c r="K6" s="11">
        <f>'FAC-scaled'!K6/'FAC-scaled'!K$16-1</f>
        <v>-0.45068974723250399</v>
      </c>
      <c r="L6" s="11">
        <f>'FAC-scaled'!L6/'FAC-scaled'!L$16-1</f>
        <v>1.2103922610581241E-2</v>
      </c>
      <c r="M6" s="12">
        <f>'FAC-scaled'!M6/'FAC-scaled'!M$16-1</f>
        <v>0.18067577797790957</v>
      </c>
      <c r="N6" s="4">
        <f>'FAC-scaled'!N6/'FAC-scaled'!N$16-1</f>
        <v>-0.83350252239216027</v>
      </c>
      <c r="O6" s="4" t="e">
        <f>'FAC-scaled'!O6/'FAC-scaled'!O$16-1</f>
        <v>#DIV/0!</v>
      </c>
      <c r="P6" s="4" t="e">
        <f>'FAC-scaled'!P6/'FAC-scaled'!P$16-1</f>
        <v>#DIV/0!</v>
      </c>
      <c r="Q6" s="4" t="e">
        <f>'FAC-scaled'!Q6/'FAC-scaled'!Q$16-1</f>
        <v>#DIV/0!</v>
      </c>
      <c r="R6" s="10">
        <f>'FAC-scaled'!R6/'FAC-scaled'!$C6</f>
        <v>-1.5522590528396205</v>
      </c>
      <c r="S6" s="11">
        <f>'FAC-scaled'!S6/'FAC-scaled'!$C6</f>
        <v>-0.63249647147444155</v>
      </c>
      <c r="T6" s="11">
        <f>'FAC-scaled'!T6/'FAC-scaled'!$C6</f>
        <v>-0.43082356956105317</v>
      </c>
      <c r="U6" s="11">
        <f>'FAC-scaled'!U6/'FAC-scaled'!$C6</f>
        <v>0.64187284581191828</v>
      </c>
      <c r="V6" s="11">
        <f>'FAC-scaled'!V6/'FAC-scaled'!$C6</f>
        <v>0.14541752447880438</v>
      </c>
      <c r="W6" s="11">
        <f>'FAC-scaled'!W6/'FAC-scaled'!$C6</f>
        <v>0.26660009903108828</v>
      </c>
      <c r="X6" s="11">
        <f>'FAC-scaled'!X6/'FAC-scaled'!$C6</f>
        <v>1.3423423389138833</v>
      </c>
      <c r="Y6" s="11">
        <f>'FAC-scaled'!Y6/'FAC-scaled'!$C6</f>
        <v>0</v>
      </c>
      <c r="Z6" s="11">
        <f>'FAC-scaled'!Z6/'FAC-scaled'!$C6</f>
        <v>0</v>
      </c>
      <c r="AA6" s="11">
        <f>'FAC-scaled'!AA6/'FAC-scaled'!$C6</f>
        <v>0</v>
      </c>
      <c r="AB6" s="12">
        <f>SUM('FAC-scaled'!X6:AA6)/'FAC-scaled'!$C6</f>
        <v>1.3423423389138833</v>
      </c>
      <c r="AC6" s="4">
        <f>'FAC-scaled'!AB6/'FAC-scaled'!$C6</f>
        <v>-0.21934628563942118</v>
      </c>
      <c r="AD6" s="21">
        <f t="shared" si="0"/>
        <v>-0.20270674540023526</v>
      </c>
    </row>
    <row r="7" spans="1:30">
      <c r="A7">
        <v>0</v>
      </c>
      <c r="B7">
        <v>2005</v>
      </c>
      <c r="C7" s="10">
        <f>'FAC-scaled'!C7/'FAC-scaled'!C$16-1</f>
        <v>-1.0809750941266794E-2</v>
      </c>
      <c r="D7" s="11">
        <f>'FAC-scaled'!D7/'FAC-scaled'!D$16-1</f>
        <v>-1.1088196904576186E-3</v>
      </c>
      <c r="E7" s="11" t="e">
        <f>'FAC-scaled'!E7/'FAC-scaled'!E$16-1</f>
        <v>#DIV/0!</v>
      </c>
      <c r="F7" s="11">
        <f>'FAC-scaled'!F7/'FAC-scaled'!F$16-1</f>
        <v>-0.16132107383876604</v>
      </c>
      <c r="G7" s="11" t="e">
        <f>'FAC-scaled'!G7/'FAC-scaled'!G$16-1</f>
        <v>#DIV/0!</v>
      </c>
      <c r="H7" s="11">
        <f>'FAC-scaled'!H7/'FAC-scaled'!H$16-1</f>
        <v>4.6633101728817516E-2</v>
      </c>
      <c r="I7" s="11">
        <f>'FAC-scaled'!I7/'FAC-scaled'!I$16-1</f>
        <v>0.41011302790082937</v>
      </c>
      <c r="J7" s="11">
        <f>'FAC-scaled'!J7/'FAC-scaled'!J$16-1</f>
        <v>-6.6732789301060413E-2</v>
      </c>
      <c r="K7" s="11">
        <f>'FAC-scaled'!K7/'FAC-scaled'!K$16-1</f>
        <v>-0.33205017114244106</v>
      </c>
      <c r="L7" s="11">
        <f>'FAC-scaled'!L7/'FAC-scaled'!L$16-1</f>
        <v>-1.2460576869310902E-4</v>
      </c>
      <c r="M7" s="12">
        <f>'FAC-scaled'!M7/'FAC-scaled'!M$16-1</f>
        <v>0.14009421642743747</v>
      </c>
      <c r="N7" s="4">
        <f>'FAC-scaled'!N7/'FAC-scaled'!N$16-1</f>
        <v>-0.75025298396762463</v>
      </c>
      <c r="O7" s="4" t="e">
        <f>'FAC-scaled'!O7/'FAC-scaled'!O$16-1</f>
        <v>#DIV/0!</v>
      </c>
      <c r="P7" s="4" t="e">
        <f>'FAC-scaled'!P7/'FAC-scaled'!P$16-1</f>
        <v>#DIV/0!</v>
      </c>
      <c r="Q7" s="4" t="e">
        <f>'FAC-scaled'!Q7/'FAC-scaled'!Q$16-1</f>
        <v>#DIV/0!</v>
      </c>
      <c r="R7" s="10">
        <f>'FAC-scaled'!R7/'FAC-scaled'!$C7</f>
        <v>1.6855873867527519E-2</v>
      </c>
      <c r="S7" s="11">
        <f>'FAC-scaled'!S7/'FAC-scaled'!$C7</f>
        <v>0.31825091853386289</v>
      </c>
      <c r="T7" s="11">
        <f>'FAC-scaled'!T7/'FAC-scaled'!$C7</f>
        <v>-0.17752827883665248</v>
      </c>
      <c r="U7" s="11">
        <f>'FAC-scaled'!U7/'FAC-scaled'!$C7</f>
        <v>-0.14180221817869429</v>
      </c>
      <c r="V7" s="11">
        <f>'FAC-scaled'!V7/'FAC-scaled'!$C7</f>
        <v>-4.6751626234861621E-3</v>
      </c>
      <c r="W7" s="11">
        <f>'FAC-scaled'!W7/'FAC-scaled'!$C7</f>
        <v>0.19797692438878187</v>
      </c>
      <c r="X7" s="11">
        <f>'FAC-scaled'!X7/'FAC-scaled'!$C7</f>
        <v>-0.38345380129214052</v>
      </c>
      <c r="Y7" s="11">
        <f>'FAC-scaled'!Y7/'FAC-scaled'!$C7</f>
        <v>0</v>
      </c>
      <c r="Z7" s="11">
        <f>'FAC-scaled'!Z7/'FAC-scaled'!$C7</f>
        <v>0</v>
      </c>
      <c r="AA7" s="11">
        <f>'FAC-scaled'!AA7/'FAC-scaled'!$C7</f>
        <v>0</v>
      </c>
      <c r="AB7" s="12">
        <f>SUM('FAC-scaled'!X7:AA7)/'FAC-scaled'!$C7</f>
        <v>-0.38345380129214052</v>
      </c>
      <c r="AC7" s="4">
        <f>'FAC-scaled'!AB7/'FAC-scaled'!$C7</f>
        <v>-0.17437574414080237</v>
      </c>
      <c r="AD7" s="21">
        <f t="shared" si="0"/>
        <v>-0.16132107383876604</v>
      </c>
    </row>
    <row r="8" spans="1:30">
      <c r="A8">
        <v>0</v>
      </c>
      <c r="B8">
        <v>2006</v>
      </c>
      <c r="C8" s="10">
        <f>'FAC-scaled'!C8/'FAC-scaled'!C$16-1</f>
        <v>-3.2462155451277175E-3</v>
      </c>
      <c r="D8" s="11">
        <f>'FAC-scaled'!D8/'FAC-scaled'!D$16-1</f>
        <v>6.1527311403060114E-3</v>
      </c>
      <c r="E8" s="11" t="e">
        <f>'FAC-scaled'!E8/'FAC-scaled'!E$16-1</f>
        <v>#DIV/0!</v>
      </c>
      <c r="F8" s="11">
        <f>'FAC-scaled'!F8/'FAC-scaled'!F$16-1</f>
        <v>-0.22201776372960647</v>
      </c>
      <c r="G8" s="11" t="e">
        <f>'FAC-scaled'!G8/'FAC-scaled'!G$16-1</f>
        <v>#DIV/0!</v>
      </c>
      <c r="H8" s="11">
        <f>'FAC-scaled'!H8/'FAC-scaled'!H$16-1</f>
        <v>-1.7197585181446096E-2</v>
      </c>
      <c r="I8" s="11">
        <f>'FAC-scaled'!I8/'FAC-scaled'!I$16-1</f>
        <v>0.14578287659420841</v>
      </c>
      <c r="J8" s="11">
        <f>'FAC-scaled'!J8/'FAC-scaled'!J$16-1</f>
        <v>-5.0974193676845747E-2</v>
      </c>
      <c r="K8" s="11">
        <f>'FAC-scaled'!K8/'FAC-scaled'!K$16-1</f>
        <v>-0.24293150805460539</v>
      </c>
      <c r="L8" s="11">
        <f>'FAC-scaled'!L8/'FAC-scaled'!L$16-1</f>
        <v>-1.7562476073858191E-2</v>
      </c>
      <c r="M8" s="12">
        <f>'FAC-scaled'!M8/'FAC-scaled'!M$16-1</f>
        <v>9.1266525522619713E-2</v>
      </c>
      <c r="N8" s="4">
        <f>'FAC-scaled'!N8/'FAC-scaled'!N$16-1</f>
        <v>-0.66700141904362642</v>
      </c>
      <c r="O8" s="4" t="e">
        <f>'FAC-scaled'!O8/'FAC-scaled'!O$16-1</f>
        <v>#DIV/0!</v>
      </c>
      <c r="P8" s="4" t="e">
        <f>'FAC-scaled'!P8/'FAC-scaled'!P$16-1</f>
        <v>#DIV/0!</v>
      </c>
      <c r="Q8" s="4" t="e">
        <f>'FAC-scaled'!Q8/'FAC-scaled'!Q$16-1</f>
        <v>#DIV/0!</v>
      </c>
      <c r="R8" s="10">
        <f>'FAC-scaled'!R8/'FAC-scaled'!$C8</f>
        <v>1.6751418170397391E-2</v>
      </c>
      <c r="S8" s="11">
        <f>'FAC-scaled'!S8/'FAC-scaled'!$C8</f>
        <v>3.8648777650424765E-2</v>
      </c>
      <c r="T8" s="11">
        <f>'FAC-scaled'!T8/'FAC-scaled'!$C8</f>
        <v>-8.3300697923608683E-2</v>
      </c>
      <c r="U8" s="11">
        <f>'FAC-scaled'!U8/'FAC-scaled'!$C8</f>
        <v>-6.1231578290755942E-2</v>
      </c>
      <c r="V8" s="11">
        <f>'FAC-scaled'!V8/'FAC-scaled'!$C8</f>
        <v>-2.5923174147550929E-3</v>
      </c>
      <c r="W8" s="11">
        <f>'FAC-scaled'!W8/'FAC-scaled'!$C8</f>
        <v>5.3599042276530721E-2</v>
      </c>
      <c r="X8" s="11">
        <f>'FAC-scaled'!X8/'FAC-scaled'!$C8</f>
        <v>-0.21094662301994851</v>
      </c>
      <c r="Y8" s="11">
        <f>'FAC-scaled'!Y8/'FAC-scaled'!$C8</f>
        <v>0</v>
      </c>
      <c r="Z8" s="11">
        <f>'FAC-scaled'!Z8/'FAC-scaled'!$C8</f>
        <v>0</v>
      </c>
      <c r="AA8" s="11">
        <f>'FAC-scaled'!AA8/'FAC-scaled'!$C8</f>
        <v>0</v>
      </c>
      <c r="AB8" s="12">
        <f>SUM('FAC-scaled'!X8:AA8)/'FAC-scaled'!$C8</f>
        <v>-0.21094662301994851</v>
      </c>
      <c r="AC8" s="4">
        <f>'FAC-scaled'!AB8/'FAC-scaled'!$C8</f>
        <v>-0.24907197855171495</v>
      </c>
      <c r="AD8" s="21">
        <f t="shared" si="0"/>
        <v>-0.22201776372960647</v>
      </c>
    </row>
    <row r="9" spans="1:30">
      <c r="A9">
        <v>0</v>
      </c>
      <c r="B9">
        <v>2007</v>
      </c>
      <c r="C9" s="10">
        <f>'FAC-scaled'!C9/'FAC-scaled'!C$16-1</f>
        <v>-6.3660558661038369E-4</v>
      </c>
      <c r="D9" s="11">
        <f>'FAC-scaled'!D9/'FAC-scaled'!D$16-1</f>
        <v>6.3825741006264813E-3</v>
      </c>
      <c r="E9" s="11" t="e">
        <f>'FAC-scaled'!E9/'FAC-scaled'!E$16-1</f>
        <v>#DIV/0!</v>
      </c>
      <c r="F9" s="11">
        <f>'FAC-scaled'!F9/'FAC-scaled'!F$16-1</f>
        <v>-0.12943884618543589</v>
      </c>
      <c r="G9" s="11" t="e">
        <f>'FAC-scaled'!G9/'FAC-scaled'!G$16-1</f>
        <v>#DIV/0!</v>
      </c>
      <c r="H9" s="11">
        <f>'FAC-scaled'!H9/'FAC-scaled'!H$16-1</f>
        <v>6.7327732861844902E-2</v>
      </c>
      <c r="I9" s="11">
        <f>'FAC-scaled'!I9/'FAC-scaled'!I$16-1</f>
        <v>-0.11677941492821031</v>
      </c>
      <c r="J9" s="11">
        <f>'FAC-scaled'!J9/'FAC-scaled'!J$16-1</f>
        <v>-4.8872182869021952E-2</v>
      </c>
      <c r="K9" s="11">
        <f>'FAC-scaled'!K9/'FAC-scaled'!K$16-1</f>
        <v>-0.18082275885672716</v>
      </c>
      <c r="L9" s="11">
        <f>'FAC-scaled'!L9/'FAC-scaled'!L$16-1</f>
        <v>-2.0314211551871297E-2</v>
      </c>
      <c r="M9" s="12">
        <f>'FAC-scaled'!M9/'FAC-scaled'!M$16-1</f>
        <v>7.5577686981863179E-2</v>
      </c>
      <c r="N9" s="4">
        <f>'FAC-scaled'!N9/'FAC-scaled'!N$16-1</f>
        <v>-0.58375068114251738</v>
      </c>
      <c r="O9" s="4" t="e">
        <f>'FAC-scaled'!O9/'FAC-scaled'!O$16-1</f>
        <v>#DIV/0!</v>
      </c>
      <c r="P9" s="4" t="e">
        <f>'FAC-scaled'!P9/'FAC-scaled'!P$16-1</f>
        <v>#DIV/0!</v>
      </c>
      <c r="Q9" s="4" t="e">
        <f>'FAC-scaled'!Q9/'FAC-scaled'!Q$16-1</f>
        <v>#DIV/0!</v>
      </c>
      <c r="R9" s="10">
        <f>'FAC-scaled'!R9/'FAC-scaled'!$C9</f>
        <v>-6.5063924138339573E-3</v>
      </c>
      <c r="S9" s="11">
        <f>'FAC-scaled'!S9/'FAC-scaled'!$C9</f>
        <v>-4.7504799237837396E-2</v>
      </c>
      <c r="T9" s="11">
        <f>'FAC-scaled'!T9/'FAC-scaled'!$C9</f>
        <v>-2.6914872431921338E-2</v>
      </c>
      <c r="U9" s="11">
        <f>'FAC-scaled'!U9/'FAC-scaled'!$C9</f>
        <v>-1.2309665969179092E-2</v>
      </c>
      <c r="V9" s="11">
        <f>'FAC-scaled'!V9/'FAC-scaled'!$C9</f>
        <v>-3.2631298712006841E-3</v>
      </c>
      <c r="W9" s="11">
        <f>'FAC-scaled'!W9/'FAC-scaled'!$C9</f>
        <v>8.4591114965920887E-3</v>
      </c>
      <c r="X9" s="11">
        <f>'FAC-scaled'!X9/'FAC-scaled'!$C9</f>
        <v>-5.7870089952157699E-2</v>
      </c>
      <c r="Y9" s="11">
        <f>'FAC-scaled'!Y9/'FAC-scaled'!$C9</f>
        <v>0</v>
      </c>
      <c r="Z9" s="11">
        <f>'FAC-scaled'!Z9/'FAC-scaled'!$C9</f>
        <v>0</v>
      </c>
      <c r="AA9" s="11">
        <f>'FAC-scaled'!AA9/'FAC-scaled'!$C9</f>
        <v>0</v>
      </c>
      <c r="AB9" s="12">
        <f>SUM('FAC-scaled'!X9:AA9)/'FAC-scaled'!$C9</f>
        <v>-5.7870089952157699E-2</v>
      </c>
      <c r="AC9" s="4">
        <f>'FAC-scaled'!AB9/'FAC-scaled'!$C9</f>
        <v>-0.14590983837953844</v>
      </c>
      <c r="AD9" s="21">
        <f t="shared" si="0"/>
        <v>-0.12943884618543589</v>
      </c>
    </row>
    <row r="10" spans="1:30">
      <c r="A10">
        <v>0</v>
      </c>
      <c r="B10">
        <v>2008</v>
      </c>
      <c r="C10" s="10">
        <f>'FAC-scaled'!C10/'FAC-scaled'!C$16-1</f>
        <v>-6.3660558661038369E-4</v>
      </c>
      <c r="D10" s="11">
        <f>'FAC-scaled'!D10/'FAC-scaled'!D$16-1</f>
        <v>4.8592323767273404E-2</v>
      </c>
      <c r="E10" s="11" t="e">
        <f>'FAC-scaled'!E10/'FAC-scaled'!E$16-1</f>
        <v>#DIV/0!</v>
      </c>
      <c r="F10" s="11">
        <f>'FAC-scaled'!F10/'FAC-scaled'!F$16-1</f>
        <v>-8.023637707156428E-2</v>
      </c>
      <c r="G10" s="11" t="e">
        <f>'FAC-scaled'!G10/'FAC-scaled'!G$16-1</f>
        <v>#DIV/0!</v>
      </c>
      <c r="H10" s="11">
        <f>'FAC-scaled'!H10/'FAC-scaled'!H$16-1</f>
        <v>8.4398430253548096E-2</v>
      </c>
      <c r="I10" s="11">
        <f>'FAC-scaled'!I10/'FAC-scaled'!I$16-1</f>
        <v>-0.14444234957079605</v>
      </c>
      <c r="J10" s="11">
        <f>'FAC-scaled'!J10/'FAC-scaled'!J$16-1</f>
        <v>-4.1534404295194172E-2</v>
      </c>
      <c r="K10" s="11">
        <f>'FAC-scaled'!K10/'FAC-scaled'!K$16-1</f>
        <v>-4.7076243381457106E-2</v>
      </c>
      <c r="L10" s="11">
        <f>'FAC-scaled'!L10/'FAC-scaled'!L$16-1</f>
        <v>-1.2225009761787531E-2</v>
      </c>
      <c r="M10" s="12">
        <f>'FAC-scaled'!M10/'FAC-scaled'!M$16-1</f>
        <v>5.7099786774718719E-2</v>
      </c>
      <c r="N10" s="4">
        <f>'FAC-scaled'!N10/'FAC-scaled'!N$16-1</f>
        <v>-0.50050081737102081</v>
      </c>
      <c r="O10" s="4" t="e">
        <f>'FAC-scaled'!O10/'FAC-scaled'!O$16-1</f>
        <v>#DIV/0!</v>
      </c>
      <c r="P10" s="4" t="e">
        <f>'FAC-scaled'!P10/'FAC-scaled'!P$16-1</f>
        <v>#DIV/0!</v>
      </c>
      <c r="Q10" s="4" t="e">
        <f>'FAC-scaled'!Q10/'FAC-scaled'!Q$16-1</f>
        <v>#DIV/0!</v>
      </c>
      <c r="R10" s="10">
        <f>'FAC-scaled'!R10/'FAC-scaled'!$C10</f>
        <v>1.7292549215133231E-2</v>
      </c>
      <c r="S10" s="11">
        <f>'FAC-scaled'!S10/'FAC-scaled'!$C10</f>
        <v>2.4195091685875976E-2</v>
      </c>
      <c r="T10" s="11">
        <f>'FAC-scaled'!T10/'FAC-scaled'!$C10</f>
        <v>-3.4986662354027795E-2</v>
      </c>
      <c r="U10" s="11">
        <f>'FAC-scaled'!U10/'FAC-scaled'!$C10</f>
        <v>-7.390074169617164E-3</v>
      </c>
      <c r="V10" s="11">
        <f>'FAC-scaled'!V10/'FAC-scaled'!$C10</f>
        <v>-2.3956691722625788E-3</v>
      </c>
      <c r="W10" s="11">
        <f>'FAC-scaled'!W10/'FAC-scaled'!$C10</f>
        <v>2.1415631426548287E-2</v>
      </c>
      <c r="X10" s="11">
        <f>'FAC-scaled'!X10/'FAC-scaled'!$C10</f>
        <v>-0.10807620955020095</v>
      </c>
      <c r="Y10" s="11">
        <f>'FAC-scaled'!Y10/'FAC-scaled'!$C10</f>
        <v>0</v>
      </c>
      <c r="Z10" s="11">
        <f>'FAC-scaled'!Z10/'FAC-scaled'!$C10</f>
        <v>0</v>
      </c>
      <c r="AA10" s="11">
        <f>'FAC-scaled'!AA10/'FAC-scaled'!$C10</f>
        <v>0</v>
      </c>
      <c r="AB10" s="12">
        <f>SUM('FAC-scaled'!X10:AA10)/'FAC-scaled'!$C10</f>
        <v>-0.10807620955020095</v>
      </c>
      <c r="AC10" s="4">
        <f>'FAC-scaled'!AB10/'FAC-scaled'!$C10</f>
        <v>-8.9945342918550955E-2</v>
      </c>
      <c r="AD10" s="21">
        <f t="shared" si="0"/>
        <v>-8.023637707156428E-2</v>
      </c>
    </row>
    <row r="11" spans="1:30">
      <c r="A11">
        <v>0</v>
      </c>
      <c r="B11">
        <v>2009</v>
      </c>
      <c r="C11" s="10">
        <f>'FAC-scaled'!C11/'FAC-scaled'!C$16-1</f>
        <v>-6.3660558661038369E-4</v>
      </c>
      <c r="D11" s="11">
        <f>'FAC-scaled'!D11/'FAC-scaled'!D$16-1</f>
        <v>5.5042202293154041E-3</v>
      </c>
      <c r="E11" s="11" t="e">
        <f>'FAC-scaled'!E11/'FAC-scaled'!E$16-1</f>
        <v>#DIV/0!</v>
      </c>
      <c r="F11" s="11">
        <f>'FAC-scaled'!F11/'FAC-scaled'!F$16-1</f>
        <v>-0.13389559158325948</v>
      </c>
      <c r="G11" s="11" t="e">
        <f>'FAC-scaled'!G11/'FAC-scaled'!G$16-1</f>
        <v>#DIV/0!</v>
      </c>
      <c r="H11" s="11">
        <f>'FAC-scaled'!H11/'FAC-scaled'!H$16-1</f>
        <v>9.5945126398783165E-2</v>
      </c>
      <c r="I11" s="11">
        <f>'FAC-scaled'!I11/'FAC-scaled'!I$16-1</f>
        <v>-8.2310962809139521E-2</v>
      </c>
      <c r="J11" s="11">
        <f>'FAC-scaled'!J11/'FAC-scaled'!J$16-1</f>
        <v>-4.7618613512051655E-2</v>
      </c>
      <c r="K11" s="11">
        <f>'FAC-scaled'!K11/'FAC-scaled'!K$16-1</f>
        <v>-0.30607414989709092</v>
      </c>
      <c r="L11" s="11">
        <f>'FAC-scaled'!L11/'FAC-scaled'!L$16-1</f>
        <v>-3.2304182231907008E-3</v>
      </c>
      <c r="M11" s="12">
        <f>'FAC-scaled'!M11/'FAC-scaled'!M$16-1</f>
        <v>3.9442224998342157E-2</v>
      </c>
      <c r="N11" s="4">
        <f>'FAC-scaled'!N11/'FAC-scaled'!N$16-1</f>
        <v>-0.41725095359952347</v>
      </c>
      <c r="O11" s="4" t="e">
        <f>'FAC-scaled'!O11/'FAC-scaled'!O$16-1</f>
        <v>#DIV/0!</v>
      </c>
      <c r="P11" s="4" t="e">
        <f>'FAC-scaled'!P11/'FAC-scaled'!P$16-1</f>
        <v>#DIV/0!</v>
      </c>
      <c r="Q11" s="4" t="e">
        <f>'FAC-scaled'!Q11/'FAC-scaled'!Q$16-1</f>
        <v>#DIV/0!</v>
      </c>
      <c r="R11" s="10">
        <f>'FAC-scaled'!R11/'FAC-scaled'!$C11</f>
        <v>4.4881060481159932E-2</v>
      </c>
      <c r="S11" s="11">
        <f>'FAC-scaled'!S11/'FAC-scaled'!$C11</f>
        <v>6.8917410497750783E-2</v>
      </c>
      <c r="T11" s="11">
        <f>'FAC-scaled'!T11/'FAC-scaled'!$C11</f>
        <v>-5.3867121263053867E-2</v>
      </c>
      <c r="U11" s="11">
        <f>'FAC-scaled'!U11/'FAC-scaled'!$C11</f>
        <v>-8.6839481528310752E-2</v>
      </c>
      <c r="V11" s="11">
        <f>'FAC-scaled'!V11/'FAC-scaled'!$C11</f>
        <v>5.9158843424217086E-4</v>
      </c>
      <c r="W11" s="11">
        <f>'FAC-scaled'!W11/'FAC-scaled'!$C11</f>
        <v>2.4215965943023558E-2</v>
      </c>
      <c r="X11" s="11">
        <f>'FAC-scaled'!X11/'FAC-scaled'!$C11</f>
        <v>-0.14883591459418252</v>
      </c>
      <c r="Y11" s="11">
        <f>'FAC-scaled'!Y11/'FAC-scaled'!$C11</f>
        <v>0</v>
      </c>
      <c r="Z11" s="11">
        <f>'FAC-scaled'!Z11/'FAC-scaled'!$C11</f>
        <v>0</v>
      </c>
      <c r="AA11" s="11">
        <f>'FAC-scaled'!AA11/'FAC-scaled'!$C11</f>
        <v>0</v>
      </c>
      <c r="AB11" s="12">
        <f>SUM('FAC-scaled'!X11:AA11)/'FAC-scaled'!$C11</f>
        <v>-0.14883591459418252</v>
      </c>
      <c r="AC11" s="4">
        <f>'FAC-scaled'!AB11/'FAC-scaled'!$C11</f>
        <v>-0.15093649202937021</v>
      </c>
      <c r="AD11" s="21">
        <f t="shared" si="0"/>
        <v>-0.13389559158325948</v>
      </c>
    </row>
    <row r="12" spans="1:30">
      <c r="A12">
        <v>0</v>
      </c>
      <c r="B12">
        <v>2010</v>
      </c>
      <c r="C12" s="10">
        <f>'FAC-scaled'!C12/'FAC-scaled'!C$16-1</f>
        <v>-2.8996381858825693E-4</v>
      </c>
      <c r="D12" s="11">
        <f>'FAC-scaled'!D12/'FAC-scaled'!D$16-1</f>
        <v>-1.5115156076702996E-2</v>
      </c>
      <c r="E12" s="11" t="e">
        <f>'FAC-scaled'!E12/'FAC-scaled'!E$16-1</f>
        <v>#DIV/0!</v>
      </c>
      <c r="F12" s="11">
        <f>'FAC-scaled'!F12/'FAC-scaled'!F$16-1</f>
        <v>-0.12397085920974038</v>
      </c>
      <c r="G12" s="11" t="e">
        <f>'FAC-scaled'!G12/'FAC-scaled'!G$16-1</f>
        <v>#DIV/0!</v>
      </c>
      <c r="H12" s="11">
        <f>'FAC-scaled'!H12/'FAC-scaled'!H$16-1</f>
        <v>1.0240091052757361E-2</v>
      </c>
      <c r="I12" s="11">
        <f>'FAC-scaled'!I12/'FAC-scaled'!I$16-1</f>
        <v>-4.4664781260665531E-2</v>
      </c>
      <c r="J12" s="11">
        <f>'FAC-scaled'!J12/'FAC-scaled'!J$16-1</f>
        <v>-5.1002961342235031E-2</v>
      </c>
      <c r="K12" s="11">
        <f>'FAC-scaled'!K12/'FAC-scaled'!K$16-1</f>
        <v>-0.18074235655939774</v>
      </c>
      <c r="L12" s="11">
        <f>'FAC-scaled'!L12/'FAC-scaled'!L$16-1</f>
        <v>1.4795704150626809E-2</v>
      </c>
      <c r="M12" s="12">
        <f>'FAC-scaled'!M12/'FAC-scaled'!M$16-1</f>
        <v>3.1322936728774842E-2</v>
      </c>
      <c r="N12" s="4">
        <f>'FAC-scaled'!N12/'FAC-scaled'!N$16-1</f>
        <v>-0.33333333333332782</v>
      </c>
      <c r="O12" s="4" t="e">
        <f>'FAC-scaled'!O12/'FAC-scaled'!O$16-1</f>
        <v>#DIV/0!</v>
      </c>
      <c r="P12" s="4" t="e">
        <f>'FAC-scaled'!P12/'FAC-scaled'!P$16-1</f>
        <v>#DIV/0!</v>
      </c>
      <c r="Q12" s="4" t="e">
        <f>'FAC-scaled'!Q12/'FAC-scaled'!Q$16-1</f>
        <v>#DIV/0!</v>
      </c>
      <c r="R12" s="10">
        <f>'FAC-scaled'!R12/'FAC-scaled'!$C12</f>
        <v>1.3011317280365184E-2</v>
      </c>
      <c r="S12" s="11">
        <f>'FAC-scaled'!S12/'FAC-scaled'!$C12</f>
        <v>4.4496233295767865E-2</v>
      </c>
      <c r="T12" s="11">
        <f>'FAC-scaled'!T12/'FAC-scaled'!$C12</f>
        <v>-4.4715746963775033E-2</v>
      </c>
      <c r="U12" s="11">
        <f>'FAC-scaled'!U12/'FAC-scaled'!$C12</f>
        <v>-4.9659059056812171E-2</v>
      </c>
      <c r="V12" s="11">
        <f>'FAC-scaled'!V12/'FAC-scaled'!$C12</f>
        <v>1.4820615385741039E-3</v>
      </c>
      <c r="W12" s="11">
        <f>'FAC-scaled'!W12/'FAC-scaled'!$C12</f>
        <v>1.7134629494856522E-2</v>
      </c>
      <c r="X12" s="11">
        <f>'FAC-scaled'!X12/'FAC-scaled'!$C12</f>
        <v>-0.12273145131276521</v>
      </c>
      <c r="Y12" s="11">
        <f>'FAC-scaled'!Y12/'FAC-scaled'!$C12</f>
        <v>0</v>
      </c>
      <c r="Z12" s="11">
        <f>'FAC-scaled'!Z12/'FAC-scaled'!$C12</f>
        <v>0</v>
      </c>
      <c r="AA12" s="11">
        <f>'FAC-scaled'!AA12/'FAC-scaled'!$C12</f>
        <v>0</v>
      </c>
      <c r="AB12" s="12">
        <f>SUM('FAC-scaled'!X12:AA12)/'FAC-scaled'!$C12</f>
        <v>-0.12273145131276521</v>
      </c>
      <c r="AC12" s="4">
        <f>'FAC-scaled'!AB12/'FAC-scaled'!$C12</f>
        <v>-0.14098201572378904</v>
      </c>
      <c r="AD12" s="21">
        <f t="shared" si="0"/>
        <v>-0.12397085920974038</v>
      </c>
    </row>
    <row r="13" spans="1:30">
      <c r="A13">
        <v>0</v>
      </c>
      <c r="B13">
        <v>2011</v>
      </c>
      <c r="C13" s="10">
        <f>'FAC-scaled'!C13/'FAC-scaled'!C$16-1</f>
        <v>0</v>
      </c>
      <c r="D13" s="11">
        <f>'FAC-scaled'!D13/'FAC-scaled'!D$16-1</f>
        <v>-2.5287971989500502E-3</v>
      </c>
      <c r="E13" s="11" t="e">
        <f>'FAC-scaled'!E13/'FAC-scaled'!E$16-1</f>
        <v>#DIV/0!</v>
      </c>
      <c r="F13" s="11">
        <f>'FAC-scaled'!F13/'FAC-scaled'!F$16-1</f>
        <v>-0.10015845481894281</v>
      </c>
      <c r="G13" s="11" t="e">
        <f>'FAC-scaled'!G13/'FAC-scaled'!G$16-1</f>
        <v>#DIV/0!</v>
      </c>
      <c r="H13" s="11">
        <f>'FAC-scaled'!H13/'FAC-scaled'!H$16-1</f>
        <v>-1.418552956028285E-2</v>
      </c>
      <c r="I13" s="11">
        <f>'FAC-scaled'!I13/'FAC-scaled'!I$16-1</f>
        <v>7.4747920399931944E-2</v>
      </c>
      <c r="J13" s="11">
        <f>'FAC-scaled'!J13/'FAC-scaled'!J$16-1</f>
        <v>-4.4949649729947971E-2</v>
      </c>
      <c r="K13" s="11">
        <f>'FAC-scaled'!K13/'FAC-scaled'!K$16-1</f>
        <v>3.2355802472485484E-2</v>
      </c>
      <c r="L13" s="11">
        <f>'FAC-scaled'!L13/'FAC-scaled'!L$16-1</f>
        <v>3.4266158124976354E-2</v>
      </c>
      <c r="M13" s="12">
        <f>'FAC-scaled'!M13/'FAC-scaled'!M$16-1</f>
        <v>1.5512535706363906E-2</v>
      </c>
      <c r="N13" s="4">
        <f>'FAC-scaled'!N13/'FAC-scaled'!N$16-1</f>
        <v>-0.24999999999999378</v>
      </c>
      <c r="O13" s="4" t="e">
        <f>'FAC-scaled'!O13/'FAC-scaled'!O$16-1</f>
        <v>#DIV/0!</v>
      </c>
      <c r="P13" s="4" t="e">
        <f>'FAC-scaled'!P13/'FAC-scaled'!P$16-1</f>
        <v>#DIV/0!</v>
      </c>
      <c r="Q13" s="4" t="e">
        <f>'FAC-scaled'!Q13/'FAC-scaled'!Q$16-1</f>
        <v>#DIV/0!</v>
      </c>
      <c r="R13" s="10">
        <f>'FAC-scaled'!R13/'FAC-scaled'!$C13</f>
        <v>-2.5641558410475353E-3</v>
      </c>
      <c r="S13" s="11">
        <f>'FAC-scaled'!S13/'FAC-scaled'!$C13</f>
        <v>-2.9315665089110036E-2</v>
      </c>
      <c r="T13" s="11">
        <f>'FAC-scaled'!T13/'FAC-scaled'!$C13</f>
        <v>-3.5315176342387525E-2</v>
      </c>
      <c r="U13" s="11">
        <f>'FAC-scaled'!U13/'FAC-scaled'!$C13</f>
        <v>5.9966414768991005E-3</v>
      </c>
      <c r="V13" s="11">
        <f>'FAC-scaled'!V13/'FAC-scaled'!$C13</f>
        <v>6.8140105267994692E-3</v>
      </c>
      <c r="W13" s="11">
        <f>'FAC-scaled'!W13/'FAC-scaled'!$C13</f>
        <v>7.5851942128751281E-3</v>
      </c>
      <c r="X13" s="11">
        <f>'FAC-scaled'!X13/'FAC-scaled'!$C13</f>
        <v>-6.7348973988803018E-2</v>
      </c>
      <c r="Y13" s="11">
        <f>'FAC-scaled'!Y13/'FAC-scaled'!$C13</f>
        <v>0</v>
      </c>
      <c r="Z13" s="11">
        <f>'FAC-scaled'!Z13/'FAC-scaled'!$C13</f>
        <v>0</v>
      </c>
      <c r="AA13" s="11">
        <f>'FAC-scaled'!AA13/'FAC-scaled'!$C13</f>
        <v>0</v>
      </c>
      <c r="AB13" s="12">
        <f>SUM('FAC-scaled'!X13:AA13)/'FAC-scaled'!$C13</f>
        <v>-6.7348973988803018E-2</v>
      </c>
      <c r="AC13" s="4">
        <f>'FAC-scaled'!AB13/'FAC-scaled'!$C13</f>
        <v>-0.11414812504477462</v>
      </c>
      <c r="AD13" s="21">
        <f t="shared" si="0"/>
        <v>-0.10015845481894281</v>
      </c>
    </row>
    <row r="14" spans="1:30">
      <c r="A14">
        <v>0</v>
      </c>
      <c r="B14">
        <v>2012</v>
      </c>
      <c r="C14" s="10">
        <f>'FAC-scaled'!C14/'FAC-scaled'!C$16-1</f>
        <v>0</v>
      </c>
      <c r="D14" s="11">
        <f>'FAC-scaled'!D14/'FAC-scaled'!D$16-1</f>
        <v>1.1022561916611107E-2</v>
      </c>
      <c r="E14" s="11" t="e">
        <f>'FAC-scaled'!E14/'FAC-scaled'!E$16-1</f>
        <v>#DIV/0!</v>
      </c>
      <c r="F14" s="11">
        <f>'FAC-scaled'!F14/'FAC-scaled'!F$16-1</f>
        <v>-1.2373164827695793E-2</v>
      </c>
      <c r="G14" s="11" t="e">
        <f>'FAC-scaled'!G14/'FAC-scaled'!G$16-1</f>
        <v>#DIV/0!</v>
      </c>
      <c r="H14" s="11">
        <f>'FAC-scaled'!H14/'FAC-scaled'!H$16-1</f>
        <v>-2.317648367766223E-2</v>
      </c>
      <c r="I14" s="11">
        <f>'FAC-scaled'!I14/'FAC-scaled'!I$16-1</f>
        <v>-8.9437200615169909E-2</v>
      </c>
      <c r="J14" s="11">
        <f>'FAC-scaled'!J14/'FAC-scaled'!J$16-1</f>
        <v>-3.5583028893206192E-2</v>
      </c>
      <c r="K14" s="11">
        <f>'FAC-scaled'!K14/'FAC-scaled'!K$16-1</f>
        <v>6.9069905884629801E-2</v>
      </c>
      <c r="L14" s="11">
        <f>'FAC-scaled'!L14/'FAC-scaled'!L$16-1</f>
        <v>3.4410971313574068E-2</v>
      </c>
      <c r="M14" s="12">
        <f>'FAC-scaled'!M14/'FAC-scaled'!M$16-1</f>
        <v>1.461620156047605E-2</v>
      </c>
      <c r="N14" s="4">
        <f>'FAC-scaled'!N14/'FAC-scaled'!N$16-1</f>
        <v>-0.16666666666666063</v>
      </c>
      <c r="O14" s="4" t="e">
        <f>'FAC-scaled'!O14/'FAC-scaled'!O$16-1</f>
        <v>#DIV/0!</v>
      </c>
      <c r="P14" s="4" t="e">
        <f>'FAC-scaled'!P14/'FAC-scaled'!P$16-1</f>
        <v>#DIV/0!</v>
      </c>
      <c r="Q14" s="4" t="e">
        <f>'FAC-scaled'!Q14/'FAC-scaled'!Q$16-1</f>
        <v>#DIV/0!</v>
      </c>
      <c r="R14" s="10">
        <f>'FAC-scaled'!R14/'FAC-scaled'!$C14</f>
        <v>-6.7614849824142497E-3</v>
      </c>
      <c r="S14" s="11">
        <f>'FAC-scaled'!S14/'FAC-scaled'!$C14</f>
        <v>3.3988984565479857E-2</v>
      </c>
      <c r="T14" s="11">
        <f>'FAC-scaled'!T14/'FAC-scaled'!$C14</f>
        <v>-2.2068367890967087E-2</v>
      </c>
      <c r="U14" s="11">
        <f>'FAC-scaled'!U14/'FAC-scaled'!$C14</f>
        <v>1.1395697668008419E-2</v>
      </c>
      <c r="V14" s="11">
        <f>'FAC-scaled'!V14/'FAC-scaled'!$C14</f>
        <v>5.0673303923480266E-3</v>
      </c>
      <c r="W14" s="11">
        <f>'FAC-scaled'!W14/'FAC-scaled'!$C14</f>
        <v>4.5782084058476344E-3</v>
      </c>
      <c r="X14" s="11">
        <f>'FAC-scaled'!X14/'FAC-scaled'!$C14</f>
        <v>-4.0497346874456872E-2</v>
      </c>
      <c r="Y14" s="11">
        <f>'FAC-scaled'!Y14/'FAC-scaled'!$C14</f>
        <v>0</v>
      </c>
      <c r="Z14" s="11">
        <f>'FAC-scaled'!Z14/'FAC-scaled'!$C14</f>
        <v>0</v>
      </c>
      <c r="AA14" s="11">
        <f>'FAC-scaled'!AA14/'FAC-scaled'!$C14</f>
        <v>0</v>
      </c>
      <c r="AB14" s="12">
        <f>SUM('FAC-scaled'!X14:AA14)/'FAC-scaled'!$C14</f>
        <v>-4.0497346874456872E-2</v>
      </c>
      <c r="AC14" s="4">
        <f>'FAC-scaled'!AB14/'FAC-scaled'!$C14</f>
        <v>-1.4296978716154226E-2</v>
      </c>
      <c r="AD14" s="21">
        <f t="shared" si="0"/>
        <v>-1.2373164827695793E-2</v>
      </c>
    </row>
    <row r="15" spans="1:30">
      <c r="A15">
        <v>0</v>
      </c>
      <c r="B15">
        <v>2013</v>
      </c>
      <c r="C15" s="10">
        <f>'FAC-scaled'!C15/'FAC-scaled'!C$16-1</f>
        <v>0</v>
      </c>
      <c r="D15" s="11">
        <f>'FAC-scaled'!D15/'FAC-scaled'!D$16-1</f>
        <v>6.4109547181905313E-3</v>
      </c>
      <c r="E15" s="11" t="e">
        <f>'FAC-scaled'!E15/'FAC-scaled'!E$16-1</f>
        <v>#DIV/0!</v>
      </c>
      <c r="F15" s="11">
        <f>'FAC-scaled'!F15/'FAC-scaled'!F$16-1</f>
        <v>-1.9092460014504931E-2</v>
      </c>
      <c r="G15" s="11" t="e">
        <f>'FAC-scaled'!G15/'FAC-scaled'!G$16-1</f>
        <v>#DIV/0!</v>
      </c>
      <c r="H15" s="11">
        <f>'FAC-scaled'!H15/'FAC-scaled'!H$16-1</f>
        <v>-8.1666150321009212E-3</v>
      </c>
      <c r="I15" s="11">
        <f>'FAC-scaled'!I15/'FAC-scaled'!I$16-1</f>
        <v>-2.5444131874770015E-2</v>
      </c>
      <c r="J15" s="11">
        <f>'FAC-scaled'!J15/'FAC-scaled'!J$16-1</f>
        <v>-1.1247109093667995E-2</v>
      </c>
      <c r="K15" s="11">
        <f>'FAC-scaled'!K15/'FAC-scaled'!K$16-1</f>
        <v>3.5793414575098437E-2</v>
      </c>
      <c r="L15" s="11">
        <f>'FAC-scaled'!L15/'FAC-scaled'!L$16-1</f>
        <v>-4.0142697348140022E-3</v>
      </c>
      <c r="M15" s="12">
        <f>'FAC-scaled'!M15/'FAC-scaled'!M$16-1</f>
        <v>-5.9322435770703397E-4</v>
      </c>
      <c r="N15" s="4">
        <f>'FAC-scaled'!N15/'FAC-scaled'!N$16-1</f>
        <v>-8.3333333333334036E-2</v>
      </c>
      <c r="O15" s="4" t="e">
        <f>'FAC-scaled'!O15/'FAC-scaled'!O$16-1</f>
        <v>#DIV/0!</v>
      </c>
      <c r="P15" s="4" t="e">
        <f>'FAC-scaled'!P15/'FAC-scaled'!P$16-1</f>
        <v>#DIV/0!</v>
      </c>
      <c r="Q15" s="4" t="e">
        <f>'FAC-scaled'!Q15/'FAC-scaled'!Q$16-1</f>
        <v>#DIV/0!</v>
      </c>
      <c r="R15" s="10">
        <f>'FAC-scaled'!R15/'FAC-scaled'!$C15</f>
        <v>-3.1616793018184402E-3</v>
      </c>
      <c r="S15" s="11">
        <f>'FAC-scaled'!S15/'FAC-scaled'!$C15</f>
        <v>8.9527066761846772E-3</v>
      </c>
      <c r="T15" s="11">
        <f>'FAC-scaled'!T15/'FAC-scaled'!$C15</f>
        <v>-1.0495336384954871E-2</v>
      </c>
      <c r="U15" s="11">
        <f>'FAC-scaled'!U15/'FAC-scaled'!$C15</f>
        <v>6.713805718411992E-3</v>
      </c>
      <c r="V15" s="11">
        <f>'FAC-scaled'!V15/'FAC-scaled'!$C15</f>
        <v>-7.0115575852217895E-4</v>
      </c>
      <c r="W15" s="11">
        <f>'FAC-scaled'!W15/'FAC-scaled'!$C15</f>
        <v>-2.7836552166112015E-4</v>
      </c>
      <c r="X15" s="11">
        <f>'FAC-scaled'!X15/'FAC-scaled'!$C15</f>
        <v>-2.2741302586231752E-2</v>
      </c>
      <c r="Y15" s="11">
        <f>'FAC-scaled'!Y15/'FAC-scaled'!$C15</f>
        <v>0</v>
      </c>
      <c r="Z15" s="11">
        <f>'FAC-scaled'!Z15/'FAC-scaled'!$C15</f>
        <v>0</v>
      </c>
      <c r="AA15" s="11">
        <f>'FAC-scaled'!AA15/'FAC-scaled'!$C15</f>
        <v>0</v>
      </c>
      <c r="AB15" s="12">
        <f>SUM('FAC-scaled'!X15:AA15)/'FAC-scaled'!$C15</f>
        <v>-2.2741302586231752E-2</v>
      </c>
      <c r="AC15" s="4">
        <f>'FAC-scaled'!AB15/'FAC-scaled'!$C15</f>
        <v>-2.171132715859183E-2</v>
      </c>
      <c r="AD15" s="21">
        <f t="shared" si="0"/>
        <v>-1.9092460014504931E-2</v>
      </c>
    </row>
    <row r="16" spans="1:30">
      <c r="A16">
        <v>0</v>
      </c>
      <c r="B16">
        <v>2014</v>
      </c>
      <c r="C16" s="10">
        <f>'FAC-scaled'!C16/'FAC-scaled'!C$16-1</f>
        <v>0</v>
      </c>
      <c r="D16" s="11">
        <f>'FAC-scaled'!D16/'FAC-scaled'!D$16-1</f>
        <v>0</v>
      </c>
      <c r="E16" s="11" t="e">
        <f>'FAC-scaled'!E16/'FAC-scaled'!E$16-1</f>
        <v>#DIV/0!</v>
      </c>
      <c r="F16" s="11">
        <f>'FAC-scaled'!F16/'FAC-scaled'!F$16-1</f>
        <v>0</v>
      </c>
      <c r="G16" s="11" t="e">
        <f>'FAC-scaled'!G16/'FAC-scaled'!G$16-1</f>
        <v>#DIV/0!</v>
      </c>
      <c r="H16" s="11">
        <f>'FAC-scaled'!H16/'FAC-scaled'!H$16-1</f>
        <v>0</v>
      </c>
      <c r="I16" s="11">
        <f>'FAC-scaled'!I16/'FAC-scaled'!I$16-1</f>
        <v>0</v>
      </c>
      <c r="J16" s="11">
        <f>'FAC-scaled'!J16/'FAC-scaled'!J$16-1</f>
        <v>0</v>
      </c>
      <c r="K16" s="11">
        <f>'FAC-scaled'!K16/'FAC-scaled'!K$16-1</f>
        <v>0</v>
      </c>
      <c r="L16" s="11">
        <f>'FAC-scaled'!L16/'FAC-scaled'!L$16-1</f>
        <v>0</v>
      </c>
      <c r="M16" s="12">
        <f>'FAC-scaled'!M16/'FAC-scaled'!M$16-1</f>
        <v>0</v>
      </c>
      <c r="N16" s="4">
        <f>'FAC-scaled'!N16/'FAC-scaled'!N$16-1</f>
        <v>0</v>
      </c>
      <c r="O16" s="4" t="e">
        <f>'FAC-scaled'!O16/'FAC-scaled'!O$16-1</f>
        <v>#DIV/0!</v>
      </c>
      <c r="P16" s="4" t="e">
        <f>'FAC-scaled'!P16/'FAC-scaled'!P$16-1</f>
        <v>#DIV/0!</v>
      </c>
      <c r="Q16" s="4" t="e">
        <f>'FAC-scaled'!Q16/'FAC-scaled'!Q$16-1</f>
        <v>#DIV/0!</v>
      </c>
      <c r="R16" s="10">
        <f>'FAC-scaled'!R16/'FAC-scaled'!$C16</f>
        <v>0</v>
      </c>
      <c r="S16" s="11">
        <f>'FAC-scaled'!S16/'FAC-scaled'!$C16</f>
        <v>0</v>
      </c>
      <c r="T16" s="11">
        <f>'FAC-scaled'!T16/'FAC-scaled'!$C16</f>
        <v>0</v>
      </c>
      <c r="U16" s="11">
        <f>'FAC-scaled'!U16/'FAC-scaled'!$C16</f>
        <v>0</v>
      </c>
      <c r="V16" s="11">
        <f>'FAC-scaled'!V16/'FAC-scaled'!$C16</f>
        <v>0</v>
      </c>
      <c r="W16" s="11">
        <f>'FAC-scaled'!W16/'FAC-scaled'!$C16</f>
        <v>0</v>
      </c>
      <c r="X16" s="11">
        <f>'FAC-scaled'!X16/'FAC-scaled'!$C16</f>
        <v>0</v>
      </c>
      <c r="Y16" s="11">
        <f>'FAC-scaled'!Y16/'FAC-scaled'!$C16</f>
        <v>0</v>
      </c>
      <c r="Z16" s="11">
        <f>'FAC-scaled'!Z16/'FAC-scaled'!$C16</f>
        <v>0</v>
      </c>
      <c r="AA16" s="11">
        <f>'FAC-scaled'!AA16/'FAC-scaled'!$C16</f>
        <v>0</v>
      </c>
      <c r="AB16" s="12">
        <f>SUM('FAC-scaled'!X16:AA16)/'FAC-scaled'!$C16</f>
        <v>0</v>
      </c>
      <c r="AC16" s="4">
        <f>'FAC-scaled'!AB16/'FAC-scaled'!$C16</f>
        <v>0</v>
      </c>
      <c r="AD16" s="21">
        <f t="shared" si="0"/>
        <v>0</v>
      </c>
    </row>
    <row r="17" spans="1:30">
      <c r="A17">
        <v>0</v>
      </c>
      <c r="B17">
        <v>2015</v>
      </c>
      <c r="C17" s="10">
        <f>'FAC-scaled'!C17/'FAC-scaled'!C$16-1</f>
        <v>0</v>
      </c>
      <c r="D17" s="11">
        <f>'FAC-scaled'!D17/'FAC-scaled'!D$16-1</f>
        <v>-2.2420416817123257E-2</v>
      </c>
      <c r="E17" s="11" t="e">
        <f>'FAC-scaled'!E17/'FAC-scaled'!E$16-1</f>
        <v>#DIV/0!</v>
      </c>
      <c r="F17" s="11">
        <f>'FAC-scaled'!F17/'FAC-scaled'!F$16-1</f>
        <v>-9.241713528856077E-2</v>
      </c>
      <c r="G17" s="11" t="e">
        <f>'FAC-scaled'!G17/'FAC-scaled'!G$16-1</f>
        <v>#DIV/0!</v>
      </c>
      <c r="H17" s="11">
        <f>'FAC-scaled'!H17/'FAC-scaled'!H$16-1</f>
        <v>-2.4032784892357162E-3</v>
      </c>
      <c r="I17" s="11">
        <f>'FAC-scaled'!I17/'FAC-scaled'!I$16-1</f>
        <v>3.9183979533296887E-2</v>
      </c>
      <c r="J17" s="11">
        <f>'FAC-scaled'!J17/'FAC-scaled'!J$16-1</f>
        <v>1.0226012613552715E-2</v>
      </c>
      <c r="K17" s="11">
        <f>'FAC-scaled'!K17/'FAC-scaled'!K$16-1</f>
        <v>-0.26432658934194841</v>
      </c>
      <c r="L17" s="11">
        <f>'FAC-scaled'!L17/'FAC-scaled'!L$16-1</f>
        <v>-6.6092382326647936E-3</v>
      </c>
      <c r="M17" s="12">
        <f>'FAC-scaled'!M17/'FAC-scaled'!M$16-1</f>
        <v>1.248953932008634E-3</v>
      </c>
      <c r="N17" s="4">
        <f>'FAC-scaled'!N17/'FAC-scaled'!N$16-1</f>
        <v>0</v>
      </c>
      <c r="O17" s="4" t="e">
        <f>'FAC-scaled'!O17/'FAC-scaled'!O$16-1</f>
        <v>#DIV/0!</v>
      </c>
      <c r="P17" s="4" t="e">
        <f>'FAC-scaled'!P17/'FAC-scaled'!P$16-1</f>
        <v>#DIV/0!</v>
      </c>
      <c r="Q17" s="4" t="e">
        <f>'FAC-scaled'!Q17/'FAC-scaled'!Q$16-1</f>
        <v>#DIV/0!</v>
      </c>
      <c r="R17" s="10">
        <f>'FAC-scaled'!R17/'FAC-scaled'!$C17</f>
        <v>9.4481752605010648E-3</v>
      </c>
      <c r="S17" s="11">
        <f>'FAC-scaled'!S17/'FAC-scaled'!$C17</f>
        <v>-1.6883976345871951E-2</v>
      </c>
      <c r="T17" s="11">
        <f>'FAC-scaled'!T17/'FAC-scaled'!$C17</f>
        <v>9.1776393059335559E-3</v>
      </c>
      <c r="U17" s="11">
        <f>'FAC-scaled'!U17/'FAC-scaled'!$C17</f>
        <v>-5.2957458983195052E-2</v>
      </c>
      <c r="V17" s="11">
        <f>'FAC-scaled'!V17/'FAC-scaled'!$C17</f>
        <v>-8.0422265691672398E-4</v>
      </c>
      <c r="W17" s="11">
        <f>'FAC-scaled'!W17/'FAC-scaled'!$C17</f>
        <v>6.7247372690723214E-4</v>
      </c>
      <c r="X17" s="11">
        <f>'FAC-scaled'!X17/'FAC-scaled'!$C17</f>
        <v>0</v>
      </c>
      <c r="Y17" s="11">
        <f>'FAC-scaled'!Y17/'FAC-scaled'!$C17</f>
        <v>-5.3855825249500541E-2</v>
      </c>
      <c r="Z17" s="11">
        <f>'FAC-scaled'!Z17/'FAC-scaled'!$C17</f>
        <v>0</v>
      </c>
      <c r="AA17" s="11">
        <f>'FAC-scaled'!AA17/'FAC-scaled'!$C17</f>
        <v>0</v>
      </c>
      <c r="AB17" s="12">
        <f>SUM('FAC-scaled'!X17:AA17)/'FAC-scaled'!$C17</f>
        <v>-5.3855825249500541E-2</v>
      </c>
      <c r="AC17" s="4">
        <f>'FAC-scaled'!AB17/'FAC-scaled'!$C17</f>
        <v>-0.1052031949421426</v>
      </c>
      <c r="AD17" s="21">
        <f t="shared" si="0"/>
        <v>-9.241713528856077E-2</v>
      </c>
    </row>
    <row r="18" spans="1:30">
      <c r="A18">
        <v>0</v>
      </c>
      <c r="B18">
        <v>2016</v>
      </c>
      <c r="C18" s="10">
        <f>'FAC-scaled'!C18/'FAC-scaled'!C$16-1</f>
        <v>0</v>
      </c>
      <c r="D18" s="11">
        <f>'FAC-scaled'!D18/'FAC-scaled'!D$16-1</f>
        <v>-5.3585717565916124E-2</v>
      </c>
      <c r="E18" s="11" t="e">
        <f>'FAC-scaled'!E18/'FAC-scaled'!E$16-1</f>
        <v>#DIV/0!</v>
      </c>
      <c r="F18" s="11">
        <f>'FAC-scaled'!F18/'FAC-scaled'!F$16-1</f>
        <v>-0.14798063328292888</v>
      </c>
      <c r="G18" s="11" t="e">
        <f>'FAC-scaled'!G18/'FAC-scaled'!G$16-1</f>
        <v>#DIV/0!</v>
      </c>
      <c r="H18" s="11">
        <f>'FAC-scaled'!H18/'FAC-scaled'!H$16-1</f>
        <v>-1.1803092353781519E-3</v>
      </c>
      <c r="I18" s="11">
        <f>'FAC-scaled'!I18/'FAC-scaled'!I$16-1</f>
        <v>6.0328422846943841E-2</v>
      </c>
      <c r="J18" s="11">
        <f>'FAC-scaled'!J18/'FAC-scaled'!J$16-1</f>
        <v>1.5101959401267795E-2</v>
      </c>
      <c r="K18" s="11">
        <f>'FAC-scaled'!K18/'FAC-scaled'!K$16-1</f>
        <v>-0.33944383391047395</v>
      </c>
      <c r="L18" s="11">
        <f>'FAC-scaled'!L18/'FAC-scaled'!L$16-1</f>
        <v>-1.8103236826842672E-2</v>
      </c>
      <c r="M18" s="12">
        <f>'FAC-scaled'!M18/'FAC-scaled'!M$16-1</f>
        <v>3.8688913834112881E-3</v>
      </c>
      <c r="N18" s="4">
        <f>'FAC-scaled'!N18/'FAC-scaled'!N$16-1</f>
        <v>0</v>
      </c>
      <c r="O18" s="4" t="e">
        <f>'FAC-scaled'!O18/'FAC-scaled'!O$16-1</f>
        <v>#DIV/0!</v>
      </c>
      <c r="P18" s="4" t="e">
        <f>'FAC-scaled'!P18/'FAC-scaled'!P$16-1</f>
        <v>#DIV/0!</v>
      </c>
      <c r="Q18" s="4" t="e">
        <f>'FAC-scaled'!Q18/'FAC-scaled'!Q$16-1</f>
        <v>#DIV/0!</v>
      </c>
      <c r="R18" s="10">
        <f>'FAC-scaled'!R18/'FAC-scaled'!$C18</f>
        <v>9.8159163693730938E-3</v>
      </c>
      <c r="S18" s="11">
        <f>'FAC-scaled'!S18/'FAC-scaled'!$C18</f>
        <v>-2.0676878574754479E-2</v>
      </c>
      <c r="T18" s="11">
        <f>'FAC-scaled'!T18/'FAC-scaled'!$C18</f>
        <v>1.6560308561472684E-2</v>
      </c>
      <c r="U18" s="11">
        <f>'FAC-scaled'!U18/'FAC-scaled'!$C18</f>
        <v>-6.8790583993398421E-2</v>
      </c>
      <c r="V18" s="11">
        <f>'FAC-scaled'!V18/'FAC-scaled'!$C18</f>
        <v>-3.0643641395565616E-3</v>
      </c>
      <c r="W18" s="11">
        <f>'FAC-scaled'!W18/'FAC-scaled'!$C18</f>
        <v>1.7033681928933647E-3</v>
      </c>
      <c r="X18" s="11">
        <f>'FAC-scaled'!X18/'FAC-scaled'!$C18</f>
        <v>0</v>
      </c>
      <c r="Y18" s="11">
        <f>'FAC-scaled'!Y18/'FAC-scaled'!$C18</f>
        <v>-0.10396810509400536</v>
      </c>
      <c r="Z18" s="11">
        <f>'FAC-scaled'!Z18/'FAC-scaled'!$C18</f>
        <v>0</v>
      </c>
      <c r="AA18" s="11">
        <f>'FAC-scaled'!AA18/'FAC-scaled'!$C18</f>
        <v>0</v>
      </c>
      <c r="AB18" s="12">
        <f>SUM('FAC-scaled'!X18:AA18)/'FAC-scaled'!$C18</f>
        <v>-0.10396810509400536</v>
      </c>
      <c r="AC18" s="4">
        <f>'FAC-scaled'!AB18/'FAC-scaled'!$C18</f>
        <v>-0.1684203386779759</v>
      </c>
      <c r="AD18" s="21">
        <f t="shared" si="0"/>
        <v>-0.14798063328292888</v>
      </c>
    </row>
    <row r="19" spans="1:30">
      <c r="A19">
        <v>0</v>
      </c>
      <c r="B19">
        <v>2017</v>
      </c>
      <c r="C19" s="10">
        <f>'FAC-scaled'!C19/'FAC-scaled'!C$16-1</f>
        <v>0</v>
      </c>
      <c r="D19" s="11">
        <f>'FAC-scaled'!D19/'FAC-scaled'!D$16-1</f>
        <v>-9.3063694590594936E-2</v>
      </c>
      <c r="E19" s="11" t="e">
        <f>'FAC-scaled'!E19/'FAC-scaled'!E$16-1</f>
        <v>#DIV/0!</v>
      </c>
      <c r="F19" s="11">
        <f>'FAC-scaled'!F19/'FAC-scaled'!F$16-1</f>
        <v>-0.17181228778161939</v>
      </c>
      <c r="G19" s="11" t="e">
        <f>'FAC-scaled'!G19/'FAC-scaled'!G$16-1</f>
        <v>#DIV/0!</v>
      </c>
      <c r="H19" s="11">
        <f>'FAC-scaled'!H19/'FAC-scaled'!H$16-1</f>
        <v>-9.5512071126383491E-3</v>
      </c>
      <c r="I19" s="11">
        <f>'FAC-scaled'!I19/'FAC-scaled'!I$16-1</f>
        <v>7.8999658144366824E-2</v>
      </c>
      <c r="J19" s="11">
        <f>'FAC-scaled'!J19/'FAC-scaled'!J$16-1</f>
        <v>2.4575979537635462E-2</v>
      </c>
      <c r="K19" s="11">
        <f>'FAC-scaled'!K19/'FAC-scaled'!K$16-1</f>
        <v>-0.25564225661571027</v>
      </c>
      <c r="L19" s="11">
        <f>'FAC-scaled'!L19/'FAC-scaled'!L$16-1</f>
        <v>-2.5584597441691392E-2</v>
      </c>
      <c r="M19" s="12">
        <f>'FAC-scaled'!M19/'FAC-scaled'!M$16-1</f>
        <v>4.359872193407055E-3</v>
      </c>
      <c r="N19" s="4">
        <f>'FAC-scaled'!N19/'FAC-scaled'!N$16-1</f>
        <v>0</v>
      </c>
      <c r="O19" s="4" t="e">
        <f>'FAC-scaled'!O19/'FAC-scaled'!O$16-1</f>
        <v>#DIV/0!</v>
      </c>
      <c r="P19" s="4" t="e">
        <f>'FAC-scaled'!P19/'FAC-scaled'!P$16-1</f>
        <v>#DIV/0!</v>
      </c>
      <c r="Q19" s="4" t="e">
        <f>'FAC-scaled'!Q19/'FAC-scaled'!Q$16-1</f>
        <v>#DIV/0!</v>
      </c>
      <c r="R19" s="10">
        <f>'FAC-scaled'!R19/'FAC-scaled'!$C19</f>
        <v>1.1872114334636006E-2</v>
      </c>
      <c r="S19" s="11">
        <f>'FAC-scaled'!S19/'FAC-scaled'!$C19</f>
        <v>-2.5927334031204324E-2</v>
      </c>
      <c r="T19" s="11">
        <f>'FAC-scaled'!T19/'FAC-scaled'!$C19</f>
        <v>2.6721859938374733E-2</v>
      </c>
      <c r="U19" s="11">
        <f>'FAC-scaled'!U19/'FAC-scaled'!$C19</f>
        <v>-5.0934088109958482E-2</v>
      </c>
      <c r="V19" s="11">
        <f>'FAC-scaled'!V19/'FAC-scaled'!$C19</f>
        <v>-4.6545421060053037E-3</v>
      </c>
      <c r="W19" s="11">
        <f>'FAC-scaled'!W19/'FAC-scaled'!$C19</f>
        <v>1.8390889227076666E-3</v>
      </c>
      <c r="X19" s="11">
        <f>'FAC-scaled'!X19/'FAC-scaled'!$C19</f>
        <v>0</v>
      </c>
      <c r="Y19" s="11">
        <f>'FAC-scaled'!Y19/'FAC-scaled'!$C19</f>
        <v>-0.15446061411702072</v>
      </c>
      <c r="Z19" s="11">
        <f>'FAC-scaled'!Z19/'FAC-scaled'!$C19</f>
        <v>0</v>
      </c>
      <c r="AA19" s="11">
        <f>'FAC-scaled'!AA19/'FAC-scaled'!$C19</f>
        <v>0</v>
      </c>
      <c r="AB19" s="12">
        <f>SUM('FAC-scaled'!X19:AA19)/'FAC-scaled'!$C19</f>
        <v>-0.15446061411702072</v>
      </c>
      <c r="AC19" s="4">
        <f>'FAC-scaled'!AB19/'FAC-scaled'!$C19</f>
        <v>-0.19554351516847035</v>
      </c>
      <c r="AD19" s="21">
        <f t="shared" si="0"/>
        <v>-0.17181228778161939</v>
      </c>
    </row>
    <row r="20" spans="1:30">
      <c r="A20">
        <v>0</v>
      </c>
      <c r="B20">
        <v>2018</v>
      </c>
      <c r="C20" s="13">
        <f>'FAC-scaled'!C20/'FAC-scaled'!C$16-1</f>
        <v>0</v>
      </c>
      <c r="D20" s="14">
        <f>'FAC-scaled'!D20/'FAC-scaled'!D$16-1</f>
        <v>-0.11371404521922845</v>
      </c>
      <c r="E20" s="14" t="e">
        <f>'FAC-scaled'!E20/'FAC-scaled'!E$16-1</f>
        <v>#DIV/0!</v>
      </c>
      <c r="F20" s="14">
        <f>'FAC-scaled'!F20/'FAC-scaled'!F$16-1</f>
        <v>-0.19459851132187223</v>
      </c>
      <c r="G20" s="14" t="e">
        <f>'FAC-scaled'!G20/'FAC-scaled'!G$16-1</f>
        <v>#DIV/0!</v>
      </c>
      <c r="H20" s="14">
        <f>'FAC-scaled'!H20/'FAC-scaled'!H$16-1</f>
        <v>-1.1406128067962484E-2</v>
      </c>
      <c r="I20" s="14">
        <f>'FAC-scaled'!I20/'FAC-scaled'!I$16-1</f>
        <v>0.32249319960841505</v>
      </c>
      <c r="J20" s="14">
        <f>'FAC-scaled'!J20/'FAC-scaled'!J$16-1</f>
        <v>3.1465639577483273E-2</v>
      </c>
      <c r="K20" s="14">
        <f>'FAC-scaled'!K20/'FAC-scaled'!K$16-1</f>
        <v>-0.1646305462808425</v>
      </c>
      <c r="L20" s="14">
        <f>'FAC-scaled'!L20/'FAC-scaled'!L$16-1</f>
        <v>-3.3966405491631213E-2</v>
      </c>
      <c r="M20" s="15">
        <f>'FAC-scaled'!M20/'FAC-scaled'!M$16-1</f>
        <v>5.3415798183229501E-3</v>
      </c>
      <c r="N20" s="4">
        <f>'FAC-scaled'!N20/'FAC-scaled'!N$16-1</f>
        <v>-1.0403221925836537E-4</v>
      </c>
      <c r="O20" s="4" t="e">
        <f>'FAC-scaled'!O20/'FAC-scaled'!O$16-1</f>
        <v>#DIV/0!</v>
      </c>
      <c r="P20" s="4" t="e">
        <f>'FAC-scaled'!P20/'FAC-scaled'!P$16-1</f>
        <v>#DIV/0!</v>
      </c>
      <c r="Q20" s="4" t="e">
        <f>'FAC-scaled'!Q20/'FAC-scaled'!Q$16-1</f>
        <v>#DIV/0!</v>
      </c>
      <c r="R20" s="13">
        <f>'FAC-scaled'!R20/'FAC-scaled'!$C20</f>
        <v>3.4906634391800896E-2</v>
      </c>
      <c r="S20" s="14">
        <f>'FAC-scaled'!S20/'FAC-scaled'!$C20</f>
        <v>3.627344556240723E-3</v>
      </c>
      <c r="T20" s="14">
        <f>'FAC-scaled'!T20/'FAC-scaled'!$C20</f>
        <v>6.059594428283345E-2</v>
      </c>
      <c r="U20" s="14">
        <f>'FAC-scaled'!U20/'FAC-scaled'!$C20</f>
        <v>-3.7665774953562763E-2</v>
      </c>
      <c r="V20" s="14">
        <f>'FAC-scaled'!V20/'FAC-scaled'!$C20</f>
        <v>-1.3215530200302378E-2</v>
      </c>
      <c r="W20" s="14">
        <f>'FAC-scaled'!W20/'FAC-scaled'!$C20</f>
        <v>8.1861427122060192E-4</v>
      </c>
      <c r="X20" s="14">
        <f>'FAC-scaled'!X20/'FAC-scaled'!$C20</f>
        <v>0</v>
      </c>
      <c r="Y20" s="14">
        <f>'FAC-scaled'!Y20/'FAC-scaled'!$C20</f>
        <v>-0.27045929240974947</v>
      </c>
      <c r="Z20" s="14">
        <f>'FAC-scaled'!Z20/'FAC-scaled'!$C20</f>
        <v>0</v>
      </c>
      <c r="AA20" s="14">
        <f>'FAC-scaled'!AA20/'FAC-scaled'!$C20</f>
        <v>0</v>
      </c>
      <c r="AB20" s="15">
        <f>SUM('FAC-scaled'!X20:AA20)/'FAC-scaled'!$C20</f>
        <v>-0.27045929240974947</v>
      </c>
      <c r="AC20" s="4">
        <f>'FAC-scaled'!AB20/'FAC-scaled'!$C20</f>
        <v>-0.22139206006151832</v>
      </c>
      <c r="AD20" s="21">
        <f t="shared" si="0"/>
        <v>-0.19459851132187223</v>
      </c>
    </row>
    <row r="22" spans="1:30">
      <c r="A22" s="2" t="s">
        <v>29</v>
      </c>
    </row>
    <row r="23" spans="1:30">
      <c r="C23" s="5" t="s">
        <v>31</v>
      </c>
      <c r="R23" s="5" t="s">
        <v>32</v>
      </c>
    </row>
    <row r="24" spans="1:30">
      <c r="A24" t="s">
        <v>0</v>
      </c>
      <c r="B24" t="s">
        <v>27</v>
      </c>
      <c r="C24" s="1" t="s">
        <v>13</v>
      </c>
      <c r="D24" s="1" t="s">
        <v>7</v>
      </c>
      <c r="E24" s="1" t="s">
        <v>14</v>
      </c>
      <c r="F24" s="1" t="s">
        <v>8</v>
      </c>
      <c r="G24" s="1" t="s">
        <v>15</v>
      </c>
      <c r="H24" s="1" t="s">
        <v>9</v>
      </c>
      <c r="I24" s="3" t="s">
        <v>10</v>
      </c>
      <c r="J24" s="1" t="s">
        <v>11</v>
      </c>
      <c r="K24" s="3" t="s">
        <v>12</v>
      </c>
      <c r="L24" s="1" t="s">
        <v>1</v>
      </c>
      <c r="M24" s="3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30</v>
      </c>
      <c r="AC24" s="1" t="s">
        <v>16</v>
      </c>
      <c r="AD24" s="20" t="s">
        <v>8</v>
      </c>
    </row>
    <row r="25" spans="1:30">
      <c r="A25">
        <v>1</v>
      </c>
      <c r="B25">
        <v>2002</v>
      </c>
      <c r="C25" s="17">
        <f>'FAC-scaled'!C25/'FAC-scaled'!C$37-1</f>
        <v>-1.3320529926669655E-2</v>
      </c>
      <c r="D25" s="18">
        <f>'FAC-scaled'!D25/'FAC-scaled'!D$37-1</f>
        <v>-0.31409506296640344</v>
      </c>
      <c r="E25" s="18" t="e">
        <f>'FAC-scaled'!E25/'FAC-scaled'!E$37-1</f>
        <v>#DIV/0!</v>
      </c>
      <c r="F25" s="18">
        <f>'FAC-scaled'!F25/'FAC-scaled'!F$37-1</f>
        <v>-0.30080140724575499</v>
      </c>
      <c r="G25" s="18" t="e">
        <f>'FAC-scaled'!G25/'FAC-scaled'!G$37-1</f>
        <v>#DIV/0!</v>
      </c>
      <c r="H25" s="18">
        <f>'FAC-scaled'!H25/'FAC-scaled'!H$37-1</f>
        <v>-0.14625085775237778</v>
      </c>
      <c r="I25" s="18">
        <f>'FAC-scaled'!I25/'FAC-scaled'!I$37-1</f>
        <v>-0.28741747831741615</v>
      </c>
      <c r="J25" s="18">
        <f>'FAC-scaled'!J25/'FAC-scaled'!J$37-1</f>
        <v>-0.11041899273157485</v>
      </c>
      <c r="K25" s="18">
        <f>'FAC-scaled'!K25/'FAC-scaled'!K$37-1</f>
        <v>-0.60114342141007326</v>
      </c>
      <c r="L25" s="18">
        <f>'FAC-scaled'!L25/'FAC-scaled'!L$37-1</f>
        <v>5.2552099566616883E-2</v>
      </c>
      <c r="M25" s="19">
        <f>'FAC-scaled'!M25/'FAC-scaled'!M$37-1</f>
        <v>0.22355212821142612</v>
      </c>
      <c r="N25" s="4" t="e">
        <f>'FAC-scaled'!N25/'FAC-scaled'!N$37-1</f>
        <v>#DIV/0!</v>
      </c>
      <c r="O25" s="4" t="e">
        <f>'FAC-scaled'!O25/'FAC-scaled'!O$37-1</f>
        <v>#DIV/0!</v>
      </c>
      <c r="P25" s="4">
        <f>'FAC-scaled'!P25/'FAC-scaled'!P$37-1</f>
        <v>-1</v>
      </c>
      <c r="Q25" s="4" t="e">
        <f>'FAC-scaled'!Q25/'FAC-scaled'!Q$37-1</f>
        <v>#DIV/0!</v>
      </c>
      <c r="R25" s="17">
        <f>'FAC-scaled'!R25/'FAC-scaled'!$C25</f>
        <v>-8.2337288476395584E-2</v>
      </c>
      <c r="S25" s="18">
        <f>'FAC-scaled'!S25/'FAC-scaled'!$C25</f>
        <v>0.21210572982246567</v>
      </c>
      <c r="T25" s="18">
        <f>'FAC-scaled'!T25/'FAC-scaled'!$C25</f>
        <v>-0.11140086040744547</v>
      </c>
      <c r="U25" s="18">
        <f>'FAC-scaled'!U25/'FAC-scaled'!$C25</f>
        <v>-0.14345375704415309</v>
      </c>
      <c r="V25" s="18">
        <f>'FAC-scaled'!V25/'FAC-scaled'!$C25</f>
        <v>1.2571646100095441E-2</v>
      </c>
      <c r="W25" s="18">
        <f>'FAC-scaled'!W25/'FAC-scaled'!$C25</f>
        <v>0.14109569008021211</v>
      </c>
      <c r="X25" s="18">
        <f>'FAC-scaled'!X25/'FAC-scaled'!$C25</f>
        <v>0</v>
      </c>
      <c r="Y25" s="18">
        <f>'FAC-scaled'!Y25/'FAC-scaled'!$C25</f>
        <v>0</v>
      </c>
      <c r="Z25" s="18">
        <f>'FAC-scaled'!Z25/'FAC-scaled'!$C25</f>
        <v>-0.31977924021048065</v>
      </c>
      <c r="AA25" s="18">
        <f>'FAC-scaled'!AA25/'FAC-scaled'!$C25</f>
        <v>0</v>
      </c>
      <c r="AB25" s="19">
        <f>SUM('FAC-scaled'!X25:AA25)/'FAC-scaled'!$C25</f>
        <v>-0.31977924021048065</v>
      </c>
      <c r="AC25" s="4">
        <f>'FAC-scaled'!AB25/'FAC-scaled'!$C25</f>
        <v>-0.29119808013570037</v>
      </c>
      <c r="AD25" s="21">
        <f>F25</f>
        <v>-0.30080140724575499</v>
      </c>
    </row>
    <row r="26" spans="1:30">
      <c r="A26">
        <v>1</v>
      </c>
      <c r="B26">
        <v>2003</v>
      </c>
      <c r="C26" s="10">
        <f>'FAC-scaled'!C26/'FAC-scaled'!C$37-1</f>
        <v>-1.3320529926669655E-2</v>
      </c>
      <c r="D26" s="11">
        <f>'FAC-scaled'!D26/'FAC-scaled'!D$37-1</f>
        <v>-0.32085561104925908</v>
      </c>
      <c r="E26" s="11" t="e">
        <f>'FAC-scaled'!E26/'FAC-scaled'!E$37-1</f>
        <v>#DIV/0!</v>
      </c>
      <c r="F26" s="11">
        <f>'FAC-scaled'!F26/'FAC-scaled'!F$37-1</f>
        <v>-0.28516263204744874</v>
      </c>
      <c r="G26" s="11" t="e">
        <f>'FAC-scaled'!G26/'FAC-scaled'!G$37-1</f>
        <v>#DIV/0!</v>
      </c>
      <c r="H26" s="11">
        <f>'FAC-scaled'!H26/'FAC-scaled'!H$37-1</f>
        <v>-9.3595378342220537E-2</v>
      </c>
      <c r="I26" s="11">
        <f>'FAC-scaled'!I26/'FAC-scaled'!I$37-1</f>
        <v>-0.22687864835510085</v>
      </c>
      <c r="J26" s="11">
        <f>'FAC-scaled'!J26/'FAC-scaled'!J$37-1</f>
        <v>-9.8013485336819861E-2</v>
      </c>
      <c r="K26" s="11">
        <f>'FAC-scaled'!K26/'FAC-scaled'!K$37-1</f>
        <v>-0.53566240074859006</v>
      </c>
      <c r="L26" s="11">
        <f>'FAC-scaled'!L26/'FAC-scaled'!L$37-1</f>
        <v>4.1504952066289569E-2</v>
      </c>
      <c r="M26" s="12">
        <f>'FAC-scaled'!M26/'FAC-scaled'!M$37-1</f>
        <v>0.18792423893930432</v>
      </c>
      <c r="N26" s="4" t="e">
        <f>'FAC-scaled'!N26/'FAC-scaled'!N$37-1</f>
        <v>#DIV/0!</v>
      </c>
      <c r="O26" s="4" t="e">
        <f>'FAC-scaled'!O26/'FAC-scaled'!O$37-1</f>
        <v>#DIV/0!</v>
      </c>
      <c r="P26" s="4">
        <f>'FAC-scaled'!P26/'FAC-scaled'!P$37-1</f>
        <v>-0.91666666666666663</v>
      </c>
      <c r="Q26" s="4" t="e">
        <f>'FAC-scaled'!Q26/'FAC-scaled'!Q$37-1</f>
        <v>#DIV/0!</v>
      </c>
      <c r="R26" s="10">
        <f>'FAC-scaled'!R26/'FAC-scaled'!$C26</f>
        <v>-6.1789038155785396E-2</v>
      </c>
      <c r="S26" s="11">
        <f>'FAC-scaled'!S26/'FAC-scaled'!$C26</f>
        <v>0.18570600786626462</v>
      </c>
      <c r="T26" s="11">
        <f>'FAC-scaled'!T26/'FAC-scaled'!$C26</f>
        <v>-0.10231519554912445</v>
      </c>
      <c r="U26" s="11">
        <f>'FAC-scaled'!U26/'FAC-scaled'!$C26</f>
        <v>-0.12472102580232554</v>
      </c>
      <c r="V26" s="11">
        <f>'FAC-scaled'!V26/'FAC-scaled'!$C26</f>
        <v>8.7649004766018265E-3</v>
      </c>
      <c r="W26" s="11">
        <f>'FAC-scaled'!W26/'FAC-scaled'!$C26</f>
        <v>0.11855361262094266</v>
      </c>
      <c r="X26" s="11">
        <f>'FAC-scaled'!X26/'FAC-scaled'!$C26</f>
        <v>0</v>
      </c>
      <c r="Y26" s="11">
        <f>'FAC-scaled'!Y26/'FAC-scaled'!$C26</f>
        <v>0</v>
      </c>
      <c r="Z26" s="11">
        <f>'FAC-scaled'!Z26/'FAC-scaled'!$C26</f>
        <v>-0.29953085441288463</v>
      </c>
      <c r="AA26" s="11">
        <f>'FAC-scaled'!AA26/'FAC-scaled'!$C26</f>
        <v>0</v>
      </c>
      <c r="AB26" s="12">
        <f>SUM('FAC-scaled'!X26:AA26)/'FAC-scaled'!$C26</f>
        <v>-0.29953085441288463</v>
      </c>
      <c r="AC26" s="4">
        <f>'FAC-scaled'!AB26/'FAC-scaled'!$C26</f>
        <v>-0.27533159295631077</v>
      </c>
      <c r="AD26" s="21">
        <f t="shared" ref="AD26:AD41" si="1">F26</f>
        <v>-0.28516263204744874</v>
      </c>
    </row>
    <row r="27" spans="1:30">
      <c r="A27">
        <v>1</v>
      </c>
      <c r="B27">
        <v>2004</v>
      </c>
      <c r="C27" s="10">
        <f>'FAC-scaled'!C27/'FAC-scaled'!C$37-1</f>
        <v>-7.1029059730531863E-3</v>
      </c>
      <c r="D27" s="11">
        <f>'FAC-scaled'!D27/'FAC-scaled'!D$37-1</f>
        <v>-0.28144657565726561</v>
      </c>
      <c r="E27" s="11" t="e">
        <f>'FAC-scaled'!E27/'FAC-scaled'!E$37-1</f>
        <v>#DIV/0!</v>
      </c>
      <c r="F27" s="11">
        <f>'FAC-scaled'!F27/'FAC-scaled'!F$37-1</f>
        <v>-0.24813930527353312</v>
      </c>
      <c r="G27" s="11" t="e">
        <f>'FAC-scaled'!G27/'FAC-scaled'!G$37-1</f>
        <v>#DIV/0!</v>
      </c>
      <c r="H27" s="11">
        <f>'FAC-scaled'!H27/'FAC-scaled'!H$37-1</f>
        <v>-6.8052619392639069E-2</v>
      </c>
      <c r="I27" s="11">
        <f>'FAC-scaled'!I27/'FAC-scaled'!I$37-1</f>
        <v>-0.22396413145157701</v>
      </c>
      <c r="J27" s="11">
        <f>'FAC-scaled'!J27/'FAC-scaled'!J$37-1</f>
        <v>-8.3852527941262189E-2</v>
      </c>
      <c r="K27" s="11">
        <f>'FAC-scaled'!K27/'FAC-scaled'!K$37-1</f>
        <v>-0.45352491634400738</v>
      </c>
      <c r="L27" s="11">
        <f>'FAC-scaled'!L27/'FAC-scaled'!L$37-1</f>
        <v>2.5547136865754494E-2</v>
      </c>
      <c r="M27" s="12">
        <f>'FAC-scaled'!M27/'FAC-scaled'!M$37-1</f>
        <v>0.14989848868267064</v>
      </c>
      <c r="N27" s="4" t="e">
        <f>'FAC-scaled'!N27/'FAC-scaled'!N$37-1</f>
        <v>#DIV/0!</v>
      </c>
      <c r="O27" s="4" t="e">
        <f>'FAC-scaled'!O27/'FAC-scaled'!O$37-1</f>
        <v>#DIV/0!</v>
      </c>
      <c r="P27" s="4">
        <f>'FAC-scaled'!P27/'FAC-scaled'!P$37-1</f>
        <v>-0.83333333333333337</v>
      </c>
      <c r="Q27" s="4" t="e">
        <f>'FAC-scaled'!Q27/'FAC-scaled'!Q$37-1</f>
        <v>#DIV/0!</v>
      </c>
      <c r="R27" s="10">
        <f>'FAC-scaled'!R27/'FAC-scaled'!$C27</f>
        <v>-5.5650949717964505E-2</v>
      </c>
      <c r="S27" s="11">
        <f>'FAC-scaled'!S27/'FAC-scaled'!$C27</f>
        <v>0.16622102963566129</v>
      </c>
      <c r="T27" s="11">
        <f>'FAC-scaled'!T27/'FAC-scaled'!$C27</f>
        <v>-8.1684133148142532E-2</v>
      </c>
      <c r="U27" s="11">
        <f>'FAC-scaled'!U27/'FAC-scaled'!$C27</f>
        <v>-9.8594493628752833E-2</v>
      </c>
      <c r="V27" s="11">
        <f>'FAC-scaled'!V27/'FAC-scaled'!$C27</f>
        <v>5.2920861283927787E-3</v>
      </c>
      <c r="W27" s="11">
        <f>'FAC-scaled'!W27/'FAC-scaled'!$C27</f>
        <v>8.844312140495747E-2</v>
      </c>
      <c r="X27" s="11">
        <f>'FAC-scaled'!X27/'FAC-scaled'!$C27</f>
        <v>0</v>
      </c>
      <c r="Y27" s="11">
        <f>'FAC-scaled'!Y27/'FAC-scaled'!$C27</f>
        <v>0</v>
      </c>
      <c r="Z27" s="11">
        <f>'FAC-scaled'!Z27/'FAC-scaled'!$C27</f>
        <v>-0.26716154775617401</v>
      </c>
      <c r="AA27" s="11">
        <f>'FAC-scaled'!AA27/'FAC-scaled'!$C27</f>
        <v>0</v>
      </c>
      <c r="AB27" s="12">
        <f>SUM('FAC-scaled'!X27:AA27)/'FAC-scaled'!$C27</f>
        <v>-0.26716154775617401</v>
      </c>
      <c r="AC27" s="4">
        <f>'FAC-scaled'!AB27/'FAC-scaled'!$C27</f>
        <v>-0.24313488708202222</v>
      </c>
      <c r="AD27" s="21">
        <f t="shared" si="1"/>
        <v>-0.24813930527353312</v>
      </c>
    </row>
    <row r="28" spans="1:30">
      <c r="A28">
        <v>1</v>
      </c>
      <c r="B28">
        <v>2005</v>
      </c>
      <c r="C28" s="10">
        <f>'FAC-scaled'!C28/'FAC-scaled'!C$37-1</f>
        <v>-7.1029059730531863E-3</v>
      </c>
      <c r="D28" s="11">
        <f>'FAC-scaled'!D28/'FAC-scaled'!D$37-1</f>
        <v>-0.19095468374351976</v>
      </c>
      <c r="E28" s="11" t="e">
        <f>'FAC-scaled'!E28/'FAC-scaled'!E$37-1</f>
        <v>#DIV/0!</v>
      </c>
      <c r="F28" s="11">
        <f>'FAC-scaled'!F28/'FAC-scaled'!F$37-1</f>
        <v>-0.17963206563575285</v>
      </c>
      <c r="G28" s="11" t="e">
        <f>'FAC-scaled'!G28/'FAC-scaled'!G$37-1</f>
        <v>#DIV/0!</v>
      </c>
      <c r="H28" s="11">
        <f>'FAC-scaled'!H28/'FAC-scaled'!H$37-1</f>
        <v>-5.7160666495043144E-2</v>
      </c>
      <c r="I28" s="11">
        <f>'FAC-scaled'!I28/'FAC-scaled'!I$37-1</f>
        <v>-0.27941415228444899</v>
      </c>
      <c r="J28" s="11">
        <f>'FAC-scaled'!J28/'FAC-scaled'!J$37-1</f>
        <v>-6.5685758236643577E-2</v>
      </c>
      <c r="K28" s="11">
        <f>'FAC-scaled'!K28/'FAC-scaled'!K$37-1</f>
        <v>-0.33475078511734391</v>
      </c>
      <c r="L28" s="11">
        <f>'FAC-scaled'!L28/'FAC-scaled'!L$37-1</f>
        <v>1.5302084559875029E-2</v>
      </c>
      <c r="M28" s="12">
        <f>'FAC-scaled'!M28/'FAC-scaled'!M$37-1</f>
        <v>0.11879221182515076</v>
      </c>
      <c r="N28" s="4" t="e">
        <f>'FAC-scaled'!N28/'FAC-scaled'!N$37-1</f>
        <v>#DIV/0!</v>
      </c>
      <c r="O28" s="4" t="e">
        <f>'FAC-scaled'!O28/'FAC-scaled'!O$37-1</f>
        <v>#DIV/0!</v>
      </c>
      <c r="P28" s="4">
        <f>'FAC-scaled'!P28/'FAC-scaled'!P$37-1</f>
        <v>-0.75</v>
      </c>
      <c r="Q28" s="4" t="e">
        <f>'FAC-scaled'!Q28/'FAC-scaled'!Q$37-1</f>
        <v>#DIV/0!</v>
      </c>
      <c r="R28" s="10">
        <f>'FAC-scaled'!R28/'FAC-scaled'!$C28</f>
        <v>-4.914593708123334E-2</v>
      </c>
      <c r="S28" s="11">
        <f>'FAC-scaled'!S28/'FAC-scaled'!$C28</f>
        <v>0.20228337452429793</v>
      </c>
      <c r="T28" s="11">
        <f>'FAC-scaled'!T28/'FAC-scaled'!$C28</f>
        <v>-6.9525253367006309E-2</v>
      </c>
      <c r="U28" s="11">
        <f>'FAC-scaled'!U28/'FAC-scaled'!$C28</f>
        <v>-7.4337873302972313E-2</v>
      </c>
      <c r="V28" s="11">
        <f>'FAC-scaled'!V28/'FAC-scaled'!$C28</f>
        <v>3.1093296613757407E-3</v>
      </c>
      <c r="W28" s="11">
        <f>'FAC-scaled'!W28/'FAC-scaled'!$C28</f>
        <v>7.4938427630859256E-2</v>
      </c>
      <c r="X28" s="11">
        <f>'FAC-scaled'!X28/'FAC-scaled'!$C28</f>
        <v>0</v>
      </c>
      <c r="Y28" s="11">
        <f>'FAC-scaled'!Y28/'FAC-scaled'!$C28</f>
        <v>0</v>
      </c>
      <c r="Z28" s="11">
        <f>'FAC-scaled'!Z28/'FAC-scaled'!$C28</f>
        <v>-0.26138744604025865</v>
      </c>
      <c r="AA28" s="11">
        <f>'FAC-scaled'!AA28/'FAC-scaled'!$C28</f>
        <v>0</v>
      </c>
      <c r="AB28" s="12">
        <f>SUM('FAC-scaled'!X28:AA28)/'FAC-scaled'!$C28</f>
        <v>-0.26138744604025865</v>
      </c>
      <c r="AC28" s="4">
        <f>'FAC-scaled'!AB28/'FAC-scaled'!$C28</f>
        <v>-0.17406537797493898</v>
      </c>
      <c r="AD28" s="21">
        <f t="shared" si="1"/>
        <v>-0.17963206563575285</v>
      </c>
    </row>
    <row r="29" spans="1:30">
      <c r="A29">
        <v>1</v>
      </c>
      <c r="B29">
        <v>2006</v>
      </c>
      <c r="C29" s="10">
        <f>'FAC-scaled'!C29/'FAC-scaled'!C$37-1</f>
        <v>-5.9110627263279092E-3</v>
      </c>
      <c r="D29" s="11">
        <f>'FAC-scaled'!D29/'FAC-scaled'!D$37-1</f>
        <v>-0.15853972989582199</v>
      </c>
      <c r="E29" s="11" t="e">
        <f>'FAC-scaled'!E29/'FAC-scaled'!E$37-1</f>
        <v>#DIV/0!</v>
      </c>
      <c r="F29" s="11">
        <f>'FAC-scaled'!F29/'FAC-scaled'!F$37-1</f>
        <v>-0.14943512966269135</v>
      </c>
      <c r="G29" s="11" t="e">
        <f>'FAC-scaled'!G29/'FAC-scaled'!G$37-1</f>
        <v>#DIV/0!</v>
      </c>
      <c r="H29" s="11">
        <f>'FAC-scaled'!H29/'FAC-scaled'!H$37-1</f>
        <v>-3.645949828142947E-2</v>
      </c>
      <c r="I29" s="11">
        <f>'FAC-scaled'!I29/'FAC-scaled'!I$37-1</f>
        <v>-0.24192425340491397</v>
      </c>
      <c r="J29" s="11">
        <f>'FAC-scaled'!J29/'FAC-scaled'!J$37-1</f>
        <v>-4.590421200106265E-2</v>
      </c>
      <c r="K29" s="11">
        <f>'FAC-scaled'!K29/'FAC-scaled'!K$37-1</f>
        <v>-0.24328366843637694</v>
      </c>
      <c r="L29" s="11">
        <f>'FAC-scaled'!L29/'FAC-scaled'!L$37-1</f>
        <v>-4.2080210538120166E-4</v>
      </c>
      <c r="M29" s="12">
        <f>'FAC-scaled'!M29/'FAC-scaled'!M$37-1</f>
        <v>8.1219387770863349E-2</v>
      </c>
      <c r="N29" s="4" t="e">
        <f>'FAC-scaled'!N29/'FAC-scaled'!N$37-1</f>
        <v>#DIV/0!</v>
      </c>
      <c r="O29" s="4" t="e">
        <f>'FAC-scaled'!O29/'FAC-scaled'!O$37-1</f>
        <v>#DIV/0!</v>
      </c>
      <c r="P29" s="4">
        <f>'FAC-scaled'!P29/'FAC-scaled'!P$37-1</f>
        <v>-0.66666666666666674</v>
      </c>
      <c r="Q29" s="4" t="e">
        <f>'FAC-scaled'!Q29/'FAC-scaled'!Q$37-1</f>
        <v>#DIV/0!</v>
      </c>
      <c r="R29" s="10">
        <f>'FAC-scaled'!R29/'FAC-scaled'!$C29</f>
        <v>-3.7581468236446279E-2</v>
      </c>
      <c r="S29" s="11">
        <f>'FAC-scaled'!S29/'FAC-scaled'!$C29</f>
        <v>0.18568694708280223</v>
      </c>
      <c r="T29" s="11">
        <f>'FAC-scaled'!T29/'FAC-scaled'!$C29</f>
        <v>-4.9688322591908259E-2</v>
      </c>
      <c r="U29" s="11">
        <f>'FAC-scaled'!U29/'FAC-scaled'!$C29</f>
        <v>-5.3037422077073029E-2</v>
      </c>
      <c r="V29" s="11">
        <f>'FAC-scaled'!V29/'FAC-scaled'!$C29</f>
        <v>-1.336080023548855E-3</v>
      </c>
      <c r="W29" s="11">
        <f>'FAC-scaled'!W29/'FAC-scaled'!$C29</f>
        <v>5.0229447670536546E-2</v>
      </c>
      <c r="X29" s="11">
        <f>'FAC-scaled'!X29/'FAC-scaled'!$C29</f>
        <v>0</v>
      </c>
      <c r="Y29" s="11">
        <f>'FAC-scaled'!Y29/'FAC-scaled'!$C29</f>
        <v>0</v>
      </c>
      <c r="Z29" s="11">
        <f>'FAC-scaled'!Z29/'FAC-scaled'!$C29</f>
        <v>-0.23880399067944744</v>
      </c>
      <c r="AA29" s="11">
        <f>'FAC-scaled'!AA29/'FAC-scaled'!$C29</f>
        <v>0</v>
      </c>
      <c r="AB29" s="12">
        <f>SUM('FAC-scaled'!X29:AA29)/'FAC-scaled'!$C29</f>
        <v>-0.23880399067944744</v>
      </c>
      <c r="AC29" s="4">
        <f>'FAC-scaled'!AB29/'FAC-scaled'!$C29</f>
        <v>-0.14453088885508553</v>
      </c>
      <c r="AD29" s="21">
        <f t="shared" si="1"/>
        <v>-0.14943512966269135</v>
      </c>
    </row>
    <row r="30" spans="1:30">
      <c r="A30">
        <v>1</v>
      </c>
      <c r="B30">
        <v>2007</v>
      </c>
      <c r="C30" s="10">
        <f>'FAC-scaled'!C30/'FAC-scaled'!C$37-1</f>
        <v>-4.2162664395957172E-3</v>
      </c>
      <c r="D30" s="11">
        <f>'FAC-scaled'!D30/'FAC-scaled'!D$37-1</f>
        <v>-0.12095722190680447</v>
      </c>
      <c r="E30" s="11" t="e">
        <f>'FAC-scaled'!E30/'FAC-scaled'!E$37-1</f>
        <v>#DIV/0!</v>
      </c>
      <c r="F30" s="11">
        <f>'FAC-scaled'!F30/'FAC-scaled'!F$37-1</f>
        <v>-0.11108331249795644</v>
      </c>
      <c r="G30" s="11" t="e">
        <f>'FAC-scaled'!G30/'FAC-scaled'!G$37-1</f>
        <v>#DIV/0!</v>
      </c>
      <c r="H30" s="11">
        <f>'FAC-scaled'!H30/'FAC-scaled'!H$37-1</f>
        <v>-2.9744876367818085E-2</v>
      </c>
      <c r="I30" s="11">
        <f>'FAC-scaled'!I30/'FAC-scaled'!I$37-1</f>
        <v>-0.24937402918342644</v>
      </c>
      <c r="J30" s="11">
        <f>'FAC-scaled'!J30/'FAC-scaled'!J$37-1</f>
        <v>-4.4606572269372036E-2</v>
      </c>
      <c r="K30" s="11">
        <f>'FAC-scaled'!K30/'FAC-scaled'!K$37-1</f>
        <v>-0.18783639405293662</v>
      </c>
      <c r="L30" s="11">
        <f>'FAC-scaled'!L30/'FAC-scaled'!L$37-1</f>
        <v>2.2865374700220542E-3</v>
      </c>
      <c r="M30" s="12">
        <f>'FAC-scaled'!M30/'FAC-scaled'!M$37-1</f>
        <v>7.2007476904159873E-2</v>
      </c>
      <c r="N30" s="4" t="e">
        <f>'FAC-scaled'!N30/'FAC-scaled'!N$37-1</f>
        <v>#DIV/0!</v>
      </c>
      <c r="O30" s="4" t="e">
        <f>'FAC-scaled'!O30/'FAC-scaled'!O$37-1</f>
        <v>#DIV/0!</v>
      </c>
      <c r="P30" s="4">
        <f>'FAC-scaled'!P30/'FAC-scaled'!P$37-1</f>
        <v>-0.58333333333333326</v>
      </c>
      <c r="Q30" s="4" t="e">
        <f>'FAC-scaled'!Q30/'FAC-scaled'!Q$37-1</f>
        <v>#DIV/0!</v>
      </c>
      <c r="R30" s="10">
        <f>'FAC-scaled'!R30/'FAC-scaled'!$C30</f>
        <v>2.1567965454076198E-2</v>
      </c>
      <c r="S30" s="11">
        <f>'FAC-scaled'!S30/'FAC-scaled'!$C30</f>
        <v>0.60932637185324279</v>
      </c>
      <c r="T30" s="11">
        <f>'FAC-scaled'!T30/'FAC-scaled'!$C30</f>
        <v>-0.11478284899856721</v>
      </c>
      <c r="U30" s="11">
        <f>'FAC-scaled'!U30/'FAC-scaled'!$C30</f>
        <v>-0.10639212488061704</v>
      </c>
      <c r="V30" s="11">
        <f>'FAC-scaled'!V30/'FAC-scaled'!$C30</f>
        <v>-1.8476764188301877E-2</v>
      </c>
      <c r="W30" s="11">
        <f>'FAC-scaled'!W30/'FAC-scaled'!$C30</f>
        <v>7.7809292845013298E-2</v>
      </c>
      <c r="X30" s="11">
        <f>'FAC-scaled'!X30/'FAC-scaled'!$C30</f>
        <v>0</v>
      </c>
      <c r="Y30" s="11">
        <f>'FAC-scaled'!Y30/'FAC-scaled'!$C30</f>
        <v>0</v>
      </c>
      <c r="Z30" s="11">
        <f>'FAC-scaled'!Z30/'FAC-scaled'!$C30</f>
        <v>-0.57640339558836184</v>
      </c>
      <c r="AA30" s="11">
        <f>'FAC-scaled'!AA30/'FAC-scaled'!$C30</f>
        <v>0</v>
      </c>
      <c r="AB30" s="12">
        <f>SUM('FAC-scaled'!X30:AA30)/'FAC-scaled'!$C30</f>
        <v>-0.57640339558836184</v>
      </c>
      <c r="AC30" s="4">
        <f>'FAC-scaled'!AB30/'FAC-scaled'!$C30</f>
        <v>-0.1073515035035166</v>
      </c>
      <c r="AD30" s="21">
        <f t="shared" si="1"/>
        <v>-0.11108331249795644</v>
      </c>
    </row>
    <row r="31" spans="1:30">
      <c r="A31">
        <v>1</v>
      </c>
      <c r="B31">
        <v>2008</v>
      </c>
      <c r="C31" s="10">
        <f>'FAC-scaled'!C31/'FAC-scaled'!C$37-1</f>
        <v>-4.2162664395957172E-3</v>
      </c>
      <c r="D31" s="11">
        <f>'FAC-scaled'!D31/'FAC-scaled'!D$37-1</f>
        <v>-9.0000290718561193E-2</v>
      </c>
      <c r="E31" s="11" t="e">
        <f>'FAC-scaled'!E31/'FAC-scaled'!E$37-1</f>
        <v>#DIV/0!</v>
      </c>
      <c r="F31" s="11">
        <f>'FAC-scaled'!F31/'FAC-scaled'!F$37-1</f>
        <v>-7.9081354515098901E-2</v>
      </c>
      <c r="G31" s="11" t="e">
        <f>'FAC-scaled'!G31/'FAC-scaled'!G$37-1</f>
        <v>#DIV/0!</v>
      </c>
      <c r="H31" s="11">
        <f>'FAC-scaled'!H31/'FAC-scaled'!H$37-1</f>
        <v>-2.697992979584507E-3</v>
      </c>
      <c r="I31" s="11">
        <f>'FAC-scaled'!I31/'FAC-scaled'!I$37-1</f>
        <v>-0.20805999821364729</v>
      </c>
      <c r="J31" s="11">
        <f>'FAC-scaled'!J31/'FAC-scaled'!J$37-1</f>
        <v>-3.6619336558924909E-2</v>
      </c>
      <c r="K31" s="11">
        <f>'FAC-scaled'!K31/'FAC-scaled'!K$37-1</f>
        <v>-5.1243094010899326E-2</v>
      </c>
      <c r="L31" s="11">
        <f>'FAC-scaled'!L31/'FAC-scaled'!L$37-1</f>
        <v>5.2699823181185934E-3</v>
      </c>
      <c r="M31" s="12">
        <f>'FAC-scaled'!M31/'FAC-scaled'!M$37-1</f>
        <v>5.397122560236256E-2</v>
      </c>
      <c r="N31" s="4" t="e">
        <f>'FAC-scaled'!N31/'FAC-scaled'!N$37-1</f>
        <v>#DIV/0!</v>
      </c>
      <c r="O31" s="4" t="e">
        <f>'FAC-scaled'!O31/'FAC-scaled'!O$37-1</f>
        <v>#DIV/0!</v>
      </c>
      <c r="P31" s="4">
        <f>'FAC-scaled'!P31/'FAC-scaled'!P$37-1</f>
        <v>-0.5</v>
      </c>
      <c r="Q31" s="4" t="e">
        <f>'FAC-scaled'!Q31/'FAC-scaled'!Q$37-1</f>
        <v>#DIV/0!</v>
      </c>
      <c r="R31" s="10">
        <f>'FAC-scaled'!R31/'FAC-scaled'!$C31</f>
        <v>-4.7593256137785214E-2</v>
      </c>
      <c r="S31" s="11">
        <f>'FAC-scaled'!S31/'FAC-scaled'!$C31</f>
        <v>0.42342009703225891</v>
      </c>
      <c r="T31" s="11">
        <f>'FAC-scaled'!T31/'FAC-scaled'!$C31</f>
        <v>-4.1730529020584543E-2</v>
      </c>
      <c r="U31" s="11">
        <f>'FAC-scaled'!U31/'FAC-scaled'!$C31</f>
        <v>-2.4938344024860622E-2</v>
      </c>
      <c r="V31" s="11">
        <f>'FAC-scaled'!V31/'FAC-scaled'!$C31</f>
        <v>4.4474694857234579E-3</v>
      </c>
      <c r="W31" s="11">
        <f>'FAC-scaled'!W31/'FAC-scaled'!$C31</f>
        <v>4.5139096501926976E-2</v>
      </c>
      <c r="X31" s="11">
        <f>'FAC-scaled'!X31/'FAC-scaled'!$C31</f>
        <v>0</v>
      </c>
      <c r="Y31" s="11">
        <f>'FAC-scaled'!Y31/'FAC-scaled'!$C31</f>
        <v>0</v>
      </c>
      <c r="Z31" s="11">
        <f>'FAC-scaled'!Z31/'FAC-scaled'!$C31</f>
        <v>-0.43392495567121997</v>
      </c>
      <c r="AA31" s="11">
        <f>'FAC-scaled'!AA31/'FAC-scaled'!$C31</f>
        <v>0</v>
      </c>
      <c r="AB31" s="12">
        <f>SUM('FAC-scaled'!X31:AA31)/'FAC-scaled'!$C31</f>
        <v>-0.43392495567121997</v>
      </c>
      <c r="AC31" s="4">
        <f>'FAC-scaled'!AB31/'FAC-scaled'!$C31</f>
        <v>-7.5180421834540059E-2</v>
      </c>
      <c r="AD31" s="21">
        <f t="shared" si="1"/>
        <v>-7.9081354515098901E-2</v>
      </c>
    </row>
    <row r="32" spans="1:30">
      <c r="A32">
        <v>1</v>
      </c>
      <c r="B32">
        <v>2009</v>
      </c>
      <c r="C32" s="10">
        <f>'FAC-scaled'!C32/'FAC-scaled'!C$37-1</f>
        <v>-1.0524950868735505E-3</v>
      </c>
      <c r="D32" s="11">
        <f>'FAC-scaled'!D32/'FAC-scaled'!D$37-1</f>
        <v>-0.11678216736058156</v>
      </c>
      <c r="E32" s="11" t="e">
        <f>'FAC-scaled'!E32/'FAC-scaled'!E$37-1</f>
        <v>#DIV/0!</v>
      </c>
      <c r="F32" s="11">
        <f>'FAC-scaled'!F32/'FAC-scaled'!F$37-1</f>
        <v>-0.12932726726341381</v>
      </c>
      <c r="G32" s="11" t="e">
        <f>'FAC-scaled'!G32/'FAC-scaled'!G$37-1</f>
        <v>#DIV/0!</v>
      </c>
      <c r="H32" s="11">
        <f>'FAC-scaled'!H32/'FAC-scaled'!H$37-1</f>
        <v>4.8446392970902252E-4</v>
      </c>
      <c r="I32" s="11">
        <f>'FAC-scaled'!I32/'FAC-scaled'!I$37-1</f>
        <v>-0.15516574809558803</v>
      </c>
      <c r="J32" s="11">
        <f>'FAC-scaled'!J32/'FAC-scaled'!J$37-1</f>
        <v>-4.5841591699000483E-2</v>
      </c>
      <c r="K32" s="11">
        <f>'FAC-scaled'!K32/'FAC-scaled'!K$37-1</f>
        <v>-0.31085680344155109</v>
      </c>
      <c r="L32" s="11">
        <f>'FAC-scaled'!L32/'FAC-scaled'!L$37-1</f>
        <v>1.0348879505816644E-2</v>
      </c>
      <c r="M32" s="12">
        <f>'FAC-scaled'!M32/'FAC-scaled'!M$37-1</f>
        <v>3.9392494138057454E-2</v>
      </c>
      <c r="N32" s="4" t="e">
        <f>'FAC-scaled'!N32/'FAC-scaled'!N$37-1</f>
        <v>#DIV/0!</v>
      </c>
      <c r="O32" s="4" t="e">
        <f>'FAC-scaled'!O32/'FAC-scaled'!O$37-1</f>
        <v>#DIV/0!</v>
      </c>
      <c r="P32" s="4">
        <f>'FAC-scaled'!P32/'FAC-scaled'!P$37-1</f>
        <v>-0.41666666666666752</v>
      </c>
      <c r="Q32" s="4" t="e">
        <f>'FAC-scaled'!Q32/'FAC-scaled'!Q$37-1</f>
        <v>#DIV/0!</v>
      </c>
      <c r="R32" s="10">
        <f>'FAC-scaled'!R32/'FAC-scaled'!$C32</f>
        <v>-1.3162635530298034E-2</v>
      </c>
      <c r="S32" s="11">
        <f>'FAC-scaled'!S32/'FAC-scaled'!$C32</f>
        <v>8.5336780892148842E-2</v>
      </c>
      <c r="T32" s="11">
        <f>'FAC-scaled'!T32/'FAC-scaled'!$C32</f>
        <v>-3.65486667594698E-2</v>
      </c>
      <c r="U32" s="11">
        <f>'FAC-scaled'!U32/'FAC-scaled'!$C32</f>
        <v>-5.8190157495417505E-2</v>
      </c>
      <c r="V32" s="11">
        <f>'FAC-scaled'!V32/'FAC-scaled'!$C32</f>
        <v>2.7025121068561158E-3</v>
      </c>
      <c r="W32" s="11">
        <f>'FAC-scaled'!W32/'FAC-scaled'!$C32</f>
        <v>2.1376538530073499E-2</v>
      </c>
      <c r="X32" s="11">
        <f>'FAC-scaled'!X32/'FAC-scaled'!$C32</f>
        <v>0</v>
      </c>
      <c r="Y32" s="11">
        <f>'FAC-scaled'!Y32/'FAC-scaled'!$C32</f>
        <v>0</v>
      </c>
      <c r="Z32" s="11">
        <f>'FAC-scaled'!Z32/'FAC-scaled'!$C32</f>
        <v>-0.12991370877881556</v>
      </c>
      <c r="AA32" s="11">
        <f>'FAC-scaled'!AA32/'FAC-scaled'!$C32</f>
        <v>0</v>
      </c>
      <c r="AB32" s="12">
        <f>SUM('FAC-scaled'!X32:AA32)/'FAC-scaled'!$C32</f>
        <v>-0.12991370877881556</v>
      </c>
      <c r="AC32" s="4">
        <f>'FAC-scaled'!AB32/'FAC-scaled'!$C32</f>
        <v>-0.12839933703492243</v>
      </c>
      <c r="AD32" s="21">
        <f t="shared" si="1"/>
        <v>-0.12932726726341381</v>
      </c>
    </row>
    <row r="33" spans="1:30">
      <c r="A33">
        <v>1</v>
      </c>
      <c r="B33">
        <v>2010</v>
      </c>
      <c r="C33" s="10">
        <f>'FAC-scaled'!C33/'FAC-scaled'!C$37-1</f>
        <v>-1.0524950868735505E-3</v>
      </c>
      <c r="D33" s="11">
        <f>'FAC-scaled'!D33/'FAC-scaled'!D$37-1</f>
        <v>-9.7597666992911947E-2</v>
      </c>
      <c r="E33" s="11" t="e">
        <f>'FAC-scaled'!E33/'FAC-scaled'!E$37-1</f>
        <v>#DIV/0!</v>
      </c>
      <c r="F33" s="11">
        <f>'FAC-scaled'!F33/'FAC-scaled'!F$37-1</f>
        <v>-9.2368901580756502E-2</v>
      </c>
      <c r="G33" s="11" t="e">
        <f>'FAC-scaled'!G33/'FAC-scaled'!G$37-1</f>
        <v>#DIV/0!</v>
      </c>
      <c r="H33" s="11">
        <f>'FAC-scaled'!H33/'FAC-scaled'!H$37-1</f>
        <v>-1.5753374524452468E-2</v>
      </c>
      <c r="I33" s="11">
        <f>'FAC-scaled'!I33/'FAC-scaled'!I$37-1</f>
        <v>-0.13816855471157508</v>
      </c>
      <c r="J33" s="11">
        <f>'FAC-scaled'!J33/'FAC-scaled'!J$37-1</f>
        <v>-5.1019773555285086E-2</v>
      </c>
      <c r="K33" s="11">
        <f>'FAC-scaled'!K33/'FAC-scaled'!K$37-1</f>
        <v>-0.1877651191290407</v>
      </c>
      <c r="L33" s="11">
        <f>'FAC-scaled'!L33/'FAC-scaled'!L$37-1</f>
        <v>2.343549162319003E-2</v>
      </c>
      <c r="M33" s="12">
        <f>'FAC-scaled'!M33/'FAC-scaled'!M$37-1</f>
        <v>3.7480064507856792E-2</v>
      </c>
      <c r="N33" s="4" t="e">
        <f>'FAC-scaled'!N33/'FAC-scaled'!N$37-1</f>
        <v>#DIV/0!</v>
      </c>
      <c r="O33" s="4" t="e">
        <f>'FAC-scaled'!O33/'FAC-scaled'!O$37-1</f>
        <v>#DIV/0!</v>
      </c>
      <c r="P33" s="4">
        <f>'FAC-scaled'!P33/'FAC-scaled'!P$37-1</f>
        <v>-0.33333333333333337</v>
      </c>
      <c r="Q33" s="4" t="e">
        <f>'FAC-scaled'!Q33/'FAC-scaled'!Q$37-1</f>
        <v>#DIV/0!</v>
      </c>
      <c r="R33" s="10">
        <f>'FAC-scaled'!R33/'FAC-scaled'!$C33</f>
        <v>-1.4357383725340744E-2</v>
      </c>
      <c r="S33" s="11">
        <f>'FAC-scaled'!S33/'FAC-scaled'!$C33</f>
        <v>8.2711038783474633E-2</v>
      </c>
      <c r="T33" s="11">
        <f>'FAC-scaled'!T33/'FAC-scaled'!$C33</f>
        <v>-4.0266969429768783E-2</v>
      </c>
      <c r="U33" s="11">
        <f>'FAC-scaled'!U33/'FAC-scaled'!$C33</f>
        <v>-3.5413989229069964E-2</v>
      </c>
      <c r="V33" s="11">
        <f>'FAC-scaled'!V33/'FAC-scaled'!$C33</f>
        <v>6.3640075988826705E-3</v>
      </c>
      <c r="W33" s="11">
        <f>'FAC-scaled'!W33/'FAC-scaled'!$C33</f>
        <v>2.0582368434266873E-2</v>
      </c>
      <c r="X33" s="11">
        <f>'FAC-scaled'!X33/'FAC-scaled'!$C33</f>
        <v>0</v>
      </c>
      <c r="Y33" s="11">
        <f>'FAC-scaled'!Y33/'FAC-scaled'!$C33</f>
        <v>0</v>
      </c>
      <c r="Z33" s="11">
        <f>'FAC-scaled'!Z33/'FAC-scaled'!$C33</f>
        <v>-0.11098239612012871</v>
      </c>
      <c r="AA33" s="11">
        <f>'FAC-scaled'!AA33/'FAC-scaled'!$C33</f>
        <v>0</v>
      </c>
      <c r="AB33" s="12">
        <f>SUM('FAC-scaled'!X33:AA33)/'FAC-scaled'!$C33</f>
        <v>-0.11098239612012871</v>
      </c>
      <c r="AC33" s="4">
        <f>'FAC-scaled'!AB33/'FAC-scaled'!$C33</f>
        <v>-9.1363323687684059E-2</v>
      </c>
      <c r="AD33" s="21">
        <f t="shared" si="1"/>
        <v>-9.2368901580756502E-2</v>
      </c>
    </row>
    <row r="34" spans="1:30">
      <c r="A34">
        <v>1</v>
      </c>
      <c r="B34">
        <v>2011</v>
      </c>
      <c r="C34" s="10">
        <f>'FAC-scaled'!C34/'FAC-scaled'!C$37-1</f>
        <v>-7.2120967348510145E-4</v>
      </c>
      <c r="D34" s="11">
        <f>'FAC-scaled'!D34/'FAC-scaled'!D$37-1</f>
        <v>-7.082318697891743E-2</v>
      </c>
      <c r="E34" s="11" t="e">
        <f>'FAC-scaled'!E34/'FAC-scaled'!E$37-1</f>
        <v>#DIV/0!</v>
      </c>
      <c r="F34" s="11">
        <f>'FAC-scaled'!F34/'FAC-scaled'!F$37-1</f>
        <v>-6.8818383768142422E-2</v>
      </c>
      <c r="G34" s="11" t="e">
        <f>'FAC-scaled'!G34/'FAC-scaled'!G$37-1</f>
        <v>#DIV/0!</v>
      </c>
      <c r="H34" s="11">
        <f>'FAC-scaled'!H34/'FAC-scaled'!H$37-1</f>
        <v>-3.2322829744312442E-2</v>
      </c>
      <c r="I34" s="11">
        <f>'FAC-scaled'!I34/'FAC-scaled'!I$37-1</f>
        <v>-6.7487075556575959E-2</v>
      </c>
      <c r="J34" s="11">
        <f>'FAC-scaled'!J34/'FAC-scaled'!J$37-1</f>
        <v>-4.622988322776711E-2</v>
      </c>
      <c r="K34" s="11">
        <f>'FAC-scaled'!K34/'FAC-scaled'!K$37-1</f>
        <v>2.8298920653693216E-2</v>
      </c>
      <c r="L34" s="11">
        <f>'FAC-scaled'!L34/'FAC-scaled'!L$37-1</f>
        <v>3.775164310091994E-2</v>
      </c>
      <c r="M34" s="12">
        <f>'FAC-scaled'!M34/'FAC-scaled'!M$37-1</f>
        <v>2.3730631527936197E-2</v>
      </c>
      <c r="N34" s="4" t="e">
        <f>'FAC-scaled'!N34/'FAC-scaled'!N$37-1</f>
        <v>#DIV/0!</v>
      </c>
      <c r="O34" s="4" t="e">
        <f>'FAC-scaled'!O34/'FAC-scaled'!O$37-1</f>
        <v>#DIV/0!</v>
      </c>
      <c r="P34" s="4">
        <f>'FAC-scaled'!P34/'FAC-scaled'!P$37-1</f>
        <v>-0.25000000000000089</v>
      </c>
      <c r="Q34" s="4" t="e">
        <f>'FAC-scaled'!Q34/'FAC-scaled'!Q$37-1</f>
        <v>#DIV/0!</v>
      </c>
      <c r="R34" s="10">
        <f>'FAC-scaled'!R34/'FAC-scaled'!$C34</f>
        <v>-1.773818075965054E-2</v>
      </c>
      <c r="S34" s="11">
        <f>'FAC-scaled'!S34/'FAC-scaled'!$C34</f>
        <v>2.980522780908678E-2</v>
      </c>
      <c r="T34" s="11">
        <f>'FAC-scaled'!T34/'FAC-scaled'!$C34</f>
        <v>-3.1775591083912008E-2</v>
      </c>
      <c r="U34" s="11">
        <f>'FAC-scaled'!U34/'FAC-scaled'!$C34</f>
        <v>4.453614160336284E-3</v>
      </c>
      <c r="V34" s="11">
        <f>'FAC-scaled'!V34/'FAC-scaled'!$C34</f>
        <v>9.6128556452510314E-3</v>
      </c>
      <c r="W34" s="11">
        <f>'FAC-scaled'!W34/'FAC-scaled'!$C34</f>
        <v>1.2431859157928184E-2</v>
      </c>
      <c r="X34" s="11">
        <f>'FAC-scaled'!X34/'FAC-scaled'!$C34</f>
        <v>0</v>
      </c>
      <c r="Y34" s="11">
        <f>'FAC-scaled'!Y34/'FAC-scaled'!$C34</f>
        <v>0</v>
      </c>
      <c r="Z34" s="11">
        <f>'FAC-scaled'!Z34/'FAC-scaled'!$C34</f>
        <v>-7.4805707803221072E-2</v>
      </c>
      <c r="AA34" s="11">
        <f>'FAC-scaled'!AA34/'FAC-scaled'!$C34</f>
        <v>0</v>
      </c>
      <c r="AB34" s="12">
        <f>SUM('FAC-scaled'!X34:AA34)/'FAC-scaled'!$C34</f>
        <v>-7.4805707803221072E-2</v>
      </c>
      <c r="AC34" s="4">
        <f>'FAC-scaled'!AB34/'FAC-scaled'!$C34</f>
        <v>-6.8015922874181289E-2</v>
      </c>
      <c r="AD34" s="21">
        <f t="shared" si="1"/>
        <v>-6.8818383768142422E-2</v>
      </c>
    </row>
    <row r="35" spans="1:30">
      <c r="A35">
        <v>1</v>
      </c>
      <c r="B35">
        <v>2012</v>
      </c>
      <c r="C35" s="10">
        <f>'FAC-scaled'!C35/'FAC-scaled'!C$37-1</f>
        <v>-2.4646992771948373E-4</v>
      </c>
      <c r="D35" s="11">
        <f>'FAC-scaled'!D35/'FAC-scaled'!D$37-1</f>
        <v>-5.4934828544246583E-2</v>
      </c>
      <c r="E35" s="11" t="e">
        <f>'FAC-scaled'!E35/'FAC-scaled'!E$37-1</f>
        <v>#DIV/0!</v>
      </c>
      <c r="F35" s="11">
        <f>'FAC-scaled'!F35/'FAC-scaled'!F$37-1</f>
        <v>-3.600990337401333E-2</v>
      </c>
      <c r="G35" s="11" t="e">
        <f>'FAC-scaled'!G35/'FAC-scaled'!G$37-1</f>
        <v>#DIV/0!</v>
      </c>
      <c r="H35" s="11">
        <f>'FAC-scaled'!H35/'FAC-scaled'!H$37-1</f>
        <v>-3.4401453994509112E-2</v>
      </c>
      <c r="I35" s="11">
        <f>'FAC-scaled'!I35/'FAC-scaled'!I$37-1</f>
        <v>-5.0752881118989124E-2</v>
      </c>
      <c r="J35" s="11">
        <f>'FAC-scaled'!J35/'FAC-scaled'!J$37-1</f>
        <v>-3.8403517266909382E-2</v>
      </c>
      <c r="K35" s="11">
        <f>'FAC-scaled'!K35/'FAC-scaled'!K$37-1</f>
        <v>6.6360366257440795E-2</v>
      </c>
      <c r="L35" s="11">
        <f>'FAC-scaled'!L35/'FAC-scaled'!L$37-1</f>
        <v>4.1819663369976112E-2</v>
      </c>
      <c r="M35" s="12">
        <f>'FAC-scaled'!M35/'FAC-scaled'!M$37-1</f>
        <v>2.3531676586936889E-2</v>
      </c>
      <c r="N35" s="4" t="e">
        <f>'FAC-scaled'!N35/'FAC-scaled'!N$37-1</f>
        <v>#DIV/0!</v>
      </c>
      <c r="O35" s="4" t="e">
        <f>'FAC-scaled'!O35/'FAC-scaled'!O$37-1</f>
        <v>#DIV/0!</v>
      </c>
      <c r="P35" s="4">
        <f>'FAC-scaled'!P35/'FAC-scaled'!P$37-1</f>
        <v>-0.16666666666666752</v>
      </c>
      <c r="Q35" s="4" t="e">
        <f>'FAC-scaled'!Q35/'FAC-scaled'!Q$37-1</f>
        <v>#DIV/0!</v>
      </c>
      <c r="R35" s="10">
        <f>'FAC-scaled'!R35/'FAC-scaled'!$C35</f>
        <v>-1.5497369227580778E-2</v>
      </c>
      <c r="S35" s="11">
        <f>'FAC-scaled'!S35/'FAC-scaled'!$C35</f>
        <v>2.5544925894268856E-2</v>
      </c>
      <c r="T35" s="11">
        <f>'FAC-scaled'!T35/'FAC-scaled'!$C35</f>
        <v>-2.7136178475281821E-2</v>
      </c>
      <c r="U35" s="11">
        <f>'FAC-scaled'!U35/'FAC-scaled'!$C35</f>
        <v>1.0863958604400164E-2</v>
      </c>
      <c r="V35" s="11">
        <f>'FAC-scaled'!V35/'FAC-scaled'!$C35</f>
        <v>1.1274213571820086E-2</v>
      </c>
      <c r="W35" s="11">
        <f>'FAC-scaled'!W35/'FAC-scaled'!$C35</f>
        <v>1.3222888515513301E-2</v>
      </c>
      <c r="X35" s="11">
        <f>'FAC-scaled'!X35/'FAC-scaled'!$C35</f>
        <v>0</v>
      </c>
      <c r="Y35" s="11">
        <f>'FAC-scaled'!Y35/'FAC-scaled'!$C35</f>
        <v>0</v>
      </c>
      <c r="Z35" s="11">
        <f>'FAC-scaled'!Z35/'FAC-scaled'!$C35</f>
        <v>-5.3887899785414368E-2</v>
      </c>
      <c r="AA35" s="11">
        <f>'FAC-scaled'!AA35/'FAC-scaled'!$C35</f>
        <v>0</v>
      </c>
      <c r="AB35" s="12">
        <f>SUM('FAC-scaled'!X35:AA35)/'FAC-scaled'!$C35</f>
        <v>-5.3887899785414368E-2</v>
      </c>
      <c r="AC35" s="4">
        <f>'FAC-scaled'!AB35/'FAC-scaled'!$C35</f>
        <v>-3.5615460902274562E-2</v>
      </c>
      <c r="AD35" s="21">
        <f t="shared" si="1"/>
        <v>-3.600990337401333E-2</v>
      </c>
    </row>
    <row r="36" spans="1:30">
      <c r="A36">
        <v>1</v>
      </c>
      <c r="B36">
        <v>2013</v>
      </c>
      <c r="C36" s="10">
        <f>'FAC-scaled'!C36/'FAC-scaled'!C$37-1</f>
        <v>-2.4646992771948373E-4</v>
      </c>
      <c r="D36" s="11">
        <f>'FAC-scaled'!D36/'FAC-scaled'!D$37-1</f>
        <v>-3.2503629310745241E-2</v>
      </c>
      <c r="E36" s="11" t="e">
        <f>'FAC-scaled'!E36/'FAC-scaled'!E$37-1</f>
        <v>#DIV/0!</v>
      </c>
      <c r="F36" s="11">
        <f>'FAC-scaled'!F36/'FAC-scaled'!F$37-1</f>
        <v>-3.2977751737115479E-2</v>
      </c>
      <c r="G36" s="11" t="e">
        <f>'FAC-scaled'!G36/'FAC-scaled'!G$37-1</f>
        <v>#DIV/0!</v>
      </c>
      <c r="H36" s="11">
        <f>'FAC-scaled'!H36/'FAC-scaled'!H$37-1</f>
        <v>-1.2982488721663854E-2</v>
      </c>
      <c r="I36" s="11">
        <f>'FAC-scaled'!I36/'FAC-scaled'!I$37-1</f>
        <v>-1.0030998411333591E-2</v>
      </c>
      <c r="J36" s="11">
        <f>'FAC-scaled'!J36/'FAC-scaled'!J$37-1</f>
        <v>-1.0078152942243901E-2</v>
      </c>
      <c r="K36" s="11">
        <f>'FAC-scaled'!K36/'FAC-scaled'!K$37-1</f>
        <v>3.3224973382445455E-2</v>
      </c>
      <c r="L36" s="11">
        <f>'FAC-scaled'!L36/'FAC-scaled'!L$37-1</f>
        <v>-7.0018124630126799E-3</v>
      </c>
      <c r="M36" s="12">
        <f>'FAC-scaled'!M36/'FAC-scaled'!M$37-1</f>
        <v>-1.8020902877408096E-3</v>
      </c>
      <c r="N36" s="4" t="e">
        <f>'FAC-scaled'!N36/'FAC-scaled'!N$37-1</f>
        <v>#DIV/0!</v>
      </c>
      <c r="O36" s="4" t="e">
        <f>'FAC-scaled'!O36/'FAC-scaled'!O$37-1</f>
        <v>#DIV/0!</v>
      </c>
      <c r="P36" s="4">
        <f>'FAC-scaled'!P36/'FAC-scaled'!P$37-1</f>
        <v>-8.333333333333337E-2</v>
      </c>
      <c r="Q36" s="4" t="e">
        <f>'FAC-scaled'!Q36/'FAC-scaled'!Q$37-1</f>
        <v>#DIV/0!</v>
      </c>
      <c r="R36" s="10">
        <f>'FAC-scaled'!R36/'FAC-scaled'!$C36</f>
        <v>-7.1050571004676981E-3</v>
      </c>
      <c r="S36" s="11">
        <f>'FAC-scaled'!S36/'FAC-scaled'!$C36</f>
        <v>6.22360639371151E-3</v>
      </c>
      <c r="T36" s="11">
        <f>'FAC-scaled'!T36/'FAC-scaled'!$C36</f>
        <v>-8.0128659729526985E-3</v>
      </c>
      <c r="U36" s="11">
        <f>'FAC-scaled'!U36/'FAC-scaled'!$C36</f>
        <v>5.3392359951387599E-3</v>
      </c>
      <c r="V36" s="11">
        <f>'FAC-scaled'!V36/'FAC-scaled'!$C36</f>
        <v>-1.7045668891786522E-3</v>
      </c>
      <c r="W36" s="11">
        <f>'FAC-scaled'!W36/'FAC-scaled'!$C36</f>
        <v>-1.0087015927724805E-3</v>
      </c>
      <c r="X36" s="11">
        <f>'FAC-scaled'!X36/'FAC-scaled'!$C36</f>
        <v>0</v>
      </c>
      <c r="Y36" s="11">
        <f>'FAC-scaled'!Y36/'FAC-scaled'!$C36</f>
        <v>0</v>
      </c>
      <c r="Z36" s="11">
        <f>'FAC-scaled'!Z36/'FAC-scaled'!$C36</f>
        <v>-2.6311039429996037E-2</v>
      </c>
      <c r="AA36" s="11">
        <f>'FAC-scaled'!AA36/'FAC-scaled'!$C36</f>
        <v>0</v>
      </c>
      <c r="AB36" s="12">
        <f>SUM('FAC-scaled'!X36:AA36)/'FAC-scaled'!$C36</f>
        <v>-2.6311039429996037E-2</v>
      </c>
      <c r="AC36" s="4">
        <f>'FAC-scaled'!AB36/'FAC-scaled'!$C36</f>
        <v>-3.2579388596517288E-2</v>
      </c>
      <c r="AD36" s="21">
        <f t="shared" si="1"/>
        <v>-3.2977751737115479E-2</v>
      </c>
    </row>
    <row r="37" spans="1:30">
      <c r="A37">
        <v>1</v>
      </c>
      <c r="B37">
        <v>2014</v>
      </c>
      <c r="C37" s="10">
        <f>'FAC-scaled'!C37/'FAC-scaled'!C$37-1</f>
        <v>0</v>
      </c>
      <c r="D37" s="11">
        <f>'FAC-scaled'!D37/'FAC-scaled'!D$37-1</f>
        <v>0</v>
      </c>
      <c r="E37" s="11" t="e">
        <f>'FAC-scaled'!E37/'FAC-scaled'!E$37-1</f>
        <v>#DIV/0!</v>
      </c>
      <c r="F37" s="11">
        <f>'FAC-scaled'!F37/'FAC-scaled'!F$37-1</f>
        <v>0</v>
      </c>
      <c r="G37" s="11" t="e">
        <f>'FAC-scaled'!G37/'FAC-scaled'!G$37-1</f>
        <v>#DIV/0!</v>
      </c>
      <c r="H37" s="11">
        <f>'FAC-scaled'!H37/'FAC-scaled'!H$37-1</f>
        <v>0</v>
      </c>
      <c r="I37" s="11">
        <f>'FAC-scaled'!I37/'FAC-scaled'!I$37-1</f>
        <v>0</v>
      </c>
      <c r="J37" s="11">
        <f>'FAC-scaled'!J37/'FAC-scaled'!J$37-1</f>
        <v>0</v>
      </c>
      <c r="K37" s="11">
        <f>'FAC-scaled'!K37/'FAC-scaled'!K$37-1</f>
        <v>0</v>
      </c>
      <c r="L37" s="11">
        <f>'FAC-scaled'!L37/'FAC-scaled'!L$37-1</f>
        <v>0</v>
      </c>
      <c r="M37" s="12">
        <f>'FAC-scaled'!M37/'FAC-scaled'!M$37-1</f>
        <v>0</v>
      </c>
      <c r="N37" s="4" t="e">
        <f>'FAC-scaled'!N37/'FAC-scaled'!N$37-1</f>
        <v>#DIV/0!</v>
      </c>
      <c r="O37" s="4" t="e">
        <f>'FAC-scaled'!O37/'FAC-scaled'!O$37-1</f>
        <v>#DIV/0!</v>
      </c>
      <c r="P37" s="4">
        <f>'FAC-scaled'!P37/'FAC-scaled'!P$37-1</f>
        <v>0</v>
      </c>
      <c r="Q37" s="4" t="e">
        <f>'FAC-scaled'!Q37/'FAC-scaled'!Q$37-1</f>
        <v>#DIV/0!</v>
      </c>
      <c r="R37" s="10">
        <f>'FAC-scaled'!R37/'FAC-scaled'!$C37</f>
        <v>0</v>
      </c>
      <c r="S37" s="11">
        <f>'FAC-scaled'!S37/'FAC-scaled'!$C37</f>
        <v>0</v>
      </c>
      <c r="T37" s="11">
        <f>'FAC-scaled'!T37/'FAC-scaled'!$C37</f>
        <v>0</v>
      </c>
      <c r="U37" s="11">
        <f>'FAC-scaled'!U37/'FAC-scaled'!$C37</f>
        <v>0</v>
      </c>
      <c r="V37" s="11">
        <f>'FAC-scaled'!V37/'FAC-scaled'!$C37</f>
        <v>0</v>
      </c>
      <c r="W37" s="11">
        <f>'FAC-scaled'!W37/'FAC-scaled'!$C37</f>
        <v>0</v>
      </c>
      <c r="X37" s="11">
        <f>'FAC-scaled'!X37/'FAC-scaled'!$C37</f>
        <v>0</v>
      </c>
      <c r="Y37" s="11">
        <f>'FAC-scaled'!Y37/'FAC-scaled'!$C37</f>
        <v>0</v>
      </c>
      <c r="Z37" s="11">
        <f>'FAC-scaled'!Z37/'FAC-scaled'!$C37</f>
        <v>0</v>
      </c>
      <c r="AA37" s="11">
        <f>'FAC-scaled'!AA37/'FAC-scaled'!$C37</f>
        <v>0</v>
      </c>
      <c r="AB37" s="12">
        <f>SUM('FAC-scaled'!X37:AA37)/'FAC-scaled'!$C37</f>
        <v>0</v>
      </c>
      <c r="AC37" s="4">
        <f>'FAC-scaled'!AB37/'FAC-scaled'!$C37</f>
        <v>0</v>
      </c>
      <c r="AD37" s="21">
        <f t="shared" si="1"/>
        <v>0</v>
      </c>
    </row>
    <row r="38" spans="1:30">
      <c r="A38">
        <v>1</v>
      </c>
      <c r="B38">
        <v>2015</v>
      </c>
      <c r="C38" s="10">
        <f>'FAC-scaled'!C38/'FAC-scaled'!C$37-1</f>
        <v>0</v>
      </c>
      <c r="D38" s="11">
        <f>'FAC-scaled'!D38/'FAC-scaled'!D$37-1</f>
        <v>-2.071886836292991E-2</v>
      </c>
      <c r="E38" s="11" t="e">
        <f>'FAC-scaled'!E38/'FAC-scaled'!E$37-1</f>
        <v>#DIV/0!</v>
      </c>
      <c r="F38" s="11">
        <f>'FAC-scaled'!F38/'FAC-scaled'!F$37-1</f>
        <v>-7.3006950221292222E-2</v>
      </c>
      <c r="G38" s="11" t="e">
        <f>'FAC-scaled'!G38/'FAC-scaled'!G$37-1</f>
        <v>#DIV/0!</v>
      </c>
      <c r="H38" s="11">
        <f>'FAC-scaled'!H38/'FAC-scaled'!H$37-1</f>
        <v>2.6641553252886307E-3</v>
      </c>
      <c r="I38" s="11">
        <f>'FAC-scaled'!I38/'FAC-scaled'!I$37-1</f>
        <v>7.497942524719714E-2</v>
      </c>
      <c r="J38" s="11">
        <f>'FAC-scaled'!J38/'FAC-scaled'!J$37-1</f>
        <v>9.3876569605948479E-3</v>
      </c>
      <c r="K38" s="11">
        <f>'FAC-scaled'!K38/'FAC-scaled'!K$37-1</f>
        <v>-0.27465720586896447</v>
      </c>
      <c r="L38" s="11">
        <f>'FAC-scaled'!L38/'FAC-scaled'!L$37-1</f>
        <v>-8.2028247514365216E-4</v>
      </c>
      <c r="M38" s="12">
        <f>'FAC-scaled'!M38/'FAC-scaled'!M$37-1</f>
        <v>2.8621232965910792E-3</v>
      </c>
      <c r="N38" s="4" t="e">
        <f>'FAC-scaled'!N38/'FAC-scaled'!N$37-1</f>
        <v>#DIV/0!</v>
      </c>
      <c r="O38" s="4" t="e">
        <f>'FAC-scaled'!O38/'FAC-scaled'!O$37-1</f>
        <v>#DIV/0!</v>
      </c>
      <c r="P38" s="4">
        <f>'FAC-scaled'!P38/'FAC-scaled'!P$37-1</f>
        <v>0</v>
      </c>
      <c r="Q38" s="4" t="e">
        <f>'FAC-scaled'!Q38/'FAC-scaled'!Q$37-1</f>
        <v>#DIV/0!</v>
      </c>
      <c r="R38" s="10">
        <f>'FAC-scaled'!R38/'FAC-scaled'!$C38</f>
        <v>3.081609772912421E-3</v>
      </c>
      <c r="S38" s="11">
        <f>'FAC-scaled'!S38/'FAC-scaled'!$C38</f>
        <v>-3.2910732605694264E-2</v>
      </c>
      <c r="T38" s="11">
        <f>'FAC-scaled'!T38/'FAC-scaled'!$C38</f>
        <v>7.2892760466560895E-3</v>
      </c>
      <c r="U38" s="11">
        <f>'FAC-scaled'!U38/'FAC-scaled'!$C38</f>
        <v>-4.83387120533742E-2</v>
      </c>
      <c r="V38" s="11">
        <f>'FAC-scaled'!V38/'FAC-scaled'!$C38</f>
        <v>-1.7270207896362863E-4</v>
      </c>
      <c r="W38" s="11">
        <f>'FAC-scaled'!W38/'FAC-scaled'!$C38</f>
        <v>1.446047863177995E-3</v>
      </c>
      <c r="X38" s="11">
        <f>'FAC-scaled'!X38/'FAC-scaled'!$C38</f>
        <v>0</v>
      </c>
      <c r="Y38" s="11">
        <f>'FAC-scaled'!Y38/'FAC-scaled'!$C38</f>
        <v>0</v>
      </c>
      <c r="Z38" s="11">
        <f>'FAC-scaled'!Z38/'FAC-scaled'!$C38</f>
        <v>0</v>
      </c>
      <c r="AA38" s="11">
        <f>'FAC-scaled'!AA38/'FAC-scaled'!$C38</f>
        <v>-3.4781201985712158E-3</v>
      </c>
      <c r="AB38" s="12">
        <f>SUM('FAC-scaled'!X38:AA38)/'FAC-scaled'!$C38</f>
        <v>-3.4781201985712158E-3</v>
      </c>
      <c r="AC38" s="4">
        <f>'FAC-scaled'!AB38/'FAC-scaled'!$C38</f>
        <v>-7.6534076302586795E-2</v>
      </c>
      <c r="AD38" s="21">
        <f t="shared" si="1"/>
        <v>-7.3006950221292222E-2</v>
      </c>
    </row>
    <row r="39" spans="1:30">
      <c r="A39">
        <v>1</v>
      </c>
      <c r="B39">
        <v>2016</v>
      </c>
      <c r="C39" s="10">
        <f>'FAC-scaled'!C39/'FAC-scaled'!C$37-1</f>
        <v>0</v>
      </c>
      <c r="D39" s="11">
        <f>'FAC-scaled'!D39/'FAC-scaled'!D$37-1</f>
        <v>-2.2052873712284815E-2</v>
      </c>
      <c r="E39" s="11" t="e">
        <f>'FAC-scaled'!E39/'FAC-scaled'!E$37-1</f>
        <v>#DIV/0!</v>
      </c>
      <c r="F39" s="11">
        <f>'FAC-scaled'!F39/'FAC-scaled'!F$37-1</f>
        <v>-9.3447896549973097E-2</v>
      </c>
      <c r="G39" s="11" t="e">
        <f>'FAC-scaled'!G39/'FAC-scaled'!G$37-1</f>
        <v>#DIV/0!</v>
      </c>
      <c r="H39" s="11">
        <f>'FAC-scaled'!H39/'FAC-scaled'!H$37-1</f>
        <v>2.3324369023185465E-3</v>
      </c>
      <c r="I39" s="11">
        <f>'FAC-scaled'!I39/'FAC-scaled'!I$37-1</f>
        <v>9.792024442345082E-2</v>
      </c>
      <c r="J39" s="11">
        <f>'FAC-scaled'!J39/'FAC-scaled'!J$37-1</f>
        <v>1.2258201550970016E-2</v>
      </c>
      <c r="K39" s="11">
        <f>'FAC-scaled'!K39/'FAC-scaled'!K$37-1</f>
        <v>-0.34500805446660532</v>
      </c>
      <c r="L39" s="11">
        <f>'FAC-scaled'!L39/'FAC-scaled'!L$37-1</f>
        <v>-1.0380731806496457E-2</v>
      </c>
      <c r="M39" s="12">
        <f>'FAC-scaled'!M39/'FAC-scaled'!M$37-1</f>
        <v>7.3274547787320898E-3</v>
      </c>
      <c r="N39" s="4" t="e">
        <f>'FAC-scaled'!N39/'FAC-scaled'!N$37-1</f>
        <v>#DIV/0!</v>
      </c>
      <c r="O39" s="4" t="e">
        <f>'FAC-scaled'!O39/'FAC-scaled'!O$37-1</f>
        <v>#DIV/0!</v>
      </c>
      <c r="P39" s="4">
        <f>'FAC-scaled'!P39/'FAC-scaled'!P$37-1</f>
        <v>0</v>
      </c>
      <c r="Q39" s="4" t="e">
        <f>'FAC-scaled'!Q39/'FAC-scaled'!Q$37-1</f>
        <v>#DIV/0!</v>
      </c>
      <c r="R39" s="10">
        <f>'FAC-scaled'!R39/'FAC-scaled'!$C39</f>
        <v>4.8028562083792647E-3</v>
      </c>
      <c r="S39" s="11">
        <f>'FAC-scaled'!S39/'FAC-scaled'!$C39</f>
        <v>-4.1964784185810518E-2</v>
      </c>
      <c r="T39" s="11">
        <f>'FAC-scaled'!T39/'FAC-scaled'!$C39</f>
        <v>1.0509014910386298E-2</v>
      </c>
      <c r="U39" s="11">
        <f>'FAC-scaled'!U39/'FAC-scaled'!$C39</f>
        <v>-6.158536446815905E-2</v>
      </c>
      <c r="V39" s="11">
        <f>'FAC-scaled'!V39/'FAC-scaled'!$C39</f>
        <v>-2.5028520053670309E-3</v>
      </c>
      <c r="W39" s="11">
        <f>'FAC-scaled'!W39/'FAC-scaled'!$C39</f>
        <v>3.6574636688458425E-3</v>
      </c>
      <c r="X39" s="11">
        <f>'FAC-scaled'!X39/'FAC-scaled'!$C39</f>
        <v>0</v>
      </c>
      <c r="Y39" s="11">
        <f>'FAC-scaled'!Y39/'FAC-scaled'!$C39</f>
        <v>0</v>
      </c>
      <c r="Z39" s="11">
        <f>'FAC-scaled'!Z39/'FAC-scaled'!$C39</f>
        <v>0</v>
      </c>
      <c r="AA39" s="11">
        <f>'FAC-scaled'!AA39/'FAC-scaled'!$C39</f>
        <v>-6.8660254294636916E-3</v>
      </c>
      <c r="AB39" s="12">
        <f>SUM('FAC-scaled'!X39:AA39)/'FAC-scaled'!$C39</f>
        <v>-6.8660254294636916E-3</v>
      </c>
      <c r="AC39" s="4">
        <f>'FAC-scaled'!AB39/'FAC-scaled'!$C39</f>
        <v>-0.10070654499464791</v>
      </c>
      <c r="AD39" s="21">
        <f t="shared" si="1"/>
        <v>-9.3447896549973097E-2</v>
      </c>
    </row>
    <row r="40" spans="1:30">
      <c r="A40">
        <v>1</v>
      </c>
      <c r="B40">
        <v>2017</v>
      </c>
      <c r="C40" s="10">
        <f>'FAC-scaled'!C40/'FAC-scaled'!C$37-1</f>
        <v>0</v>
      </c>
      <c r="D40" s="11">
        <f>'FAC-scaled'!D40/'FAC-scaled'!D$37-1</f>
        <v>-2.4836777802305199E-2</v>
      </c>
      <c r="E40" s="11" t="e">
        <f>'FAC-scaled'!E40/'FAC-scaled'!E$37-1</f>
        <v>#DIV/0!</v>
      </c>
      <c r="F40" s="11">
        <f>'FAC-scaled'!F40/'FAC-scaled'!F$37-1</f>
        <v>-8.0358962414545099E-2</v>
      </c>
      <c r="G40" s="11" t="e">
        <f>'FAC-scaled'!G40/'FAC-scaled'!G$37-1</f>
        <v>#DIV/0!</v>
      </c>
      <c r="H40" s="11">
        <f>'FAC-scaled'!H40/'FAC-scaled'!H$37-1</f>
        <v>9.461761518130718E-3</v>
      </c>
      <c r="I40" s="11">
        <f>'FAC-scaled'!I40/'FAC-scaled'!I$37-1</f>
        <v>0.12511473177915877</v>
      </c>
      <c r="J40" s="11">
        <f>'FAC-scaled'!J40/'FAC-scaled'!J$37-1</f>
        <v>2.0523173638716585E-2</v>
      </c>
      <c r="K40" s="11">
        <f>'FAC-scaled'!K40/'FAC-scaled'!K$37-1</f>
        <v>-0.25659000324953074</v>
      </c>
      <c r="L40" s="11">
        <f>'FAC-scaled'!L40/'FAC-scaled'!L$37-1</f>
        <v>-9.8411946012335605E-3</v>
      </c>
      <c r="M40" s="12">
        <f>'FAC-scaled'!M40/'FAC-scaled'!M$37-1</f>
        <v>9.0993508428056646E-3</v>
      </c>
      <c r="N40" s="4" t="e">
        <f>'FAC-scaled'!N40/'FAC-scaled'!N$37-1</f>
        <v>#DIV/0!</v>
      </c>
      <c r="O40" s="4" t="e">
        <f>'FAC-scaled'!O40/'FAC-scaled'!O$37-1</f>
        <v>#DIV/0!</v>
      </c>
      <c r="P40" s="4">
        <f>'FAC-scaled'!P40/'FAC-scaled'!P$37-1</f>
        <v>0</v>
      </c>
      <c r="Q40" s="4" t="e">
        <f>'FAC-scaled'!Q40/'FAC-scaled'!Q$37-1</f>
        <v>#DIV/0!</v>
      </c>
      <c r="R40" s="10">
        <f>'FAC-scaled'!R40/'FAC-scaled'!$C40</f>
        <v>9.1431876582356263E-3</v>
      </c>
      <c r="S40" s="11">
        <f>'FAC-scaled'!S40/'FAC-scaled'!$C40</f>
        <v>-5.4438387379413422E-2</v>
      </c>
      <c r="T40" s="11">
        <f>'FAC-scaled'!T40/'FAC-scaled'!$C40</f>
        <v>1.6785421512916739E-2</v>
      </c>
      <c r="U40" s="11">
        <f>'FAC-scaled'!U40/'FAC-scaled'!$C40</f>
        <v>-4.4405968773398509E-2</v>
      </c>
      <c r="V40" s="11">
        <f>'FAC-scaled'!V40/'FAC-scaled'!$C40</f>
        <v>-2.382314585544389E-3</v>
      </c>
      <c r="W40" s="11">
        <f>'FAC-scaled'!W40/'FAC-scaled'!$C40</f>
        <v>4.6676856480309835E-3</v>
      </c>
      <c r="X40" s="11">
        <f>'FAC-scaled'!X40/'FAC-scaled'!$C40</f>
        <v>0</v>
      </c>
      <c r="Y40" s="11">
        <f>'FAC-scaled'!Y40/'FAC-scaled'!$C40</f>
        <v>0</v>
      </c>
      <c r="Z40" s="11">
        <f>'FAC-scaled'!Z40/'FAC-scaled'!$C40</f>
        <v>0</v>
      </c>
      <c r="AA40" s="11">
        <f>'FAC-scaled'!AA40/'FAC-scaled'!$C40</f>
        <v>-1.0313794814573623E-2</v>
      </c>
      <c r="AB40" s="12">
        <f>SUM('FAC-scaled'!X40:AA40)/'FAC-scaled'!$C40</f>
        <v>-1.0313794814573623E-2</v>
      </c>
      <c r="AC40" s="4">
        <f>'FAC-scaled'!AB40/'FAC-scaled'!$C40</f>
        <v>-9.1484563035597793E-2</v>
      </c>
      <c r="AD40" s="21">
        <f t="shared" si="1"/>
        <v>-8.0358962414545099E-2</v>
      </c>
    </row>
    <row r="41" spans="1:30">
      <c r="A41">
        <v>1</v>
      </c>
      <c r="B41">
        <v>2018</v>
      </c>
      <c r="C41" s="13">
        <f>'FAC-scaled'!C41/'FAC-scaled'!C$37-1</f>
        <v>0</v>
      </c>
      <c r="D41" s="14">
        <f>'FAC-scaled'!D41/'FAC-scaled'!D$37-1</f>
        <v>-4.3825886325941976E-2</v>
      </c>
      <c r="E41" s="14" t="e">
        <f>'FAC-scaled'!E41/'FAC-scaled'!E$37-1</f>
        <v>#DIV/0!</v>
      </c>
      <c r="F41" s="14">
        <f>'FAC-scaled'!F41/'FAC-scaled'!F$37-1</f>
        <v>-8.1271890391692914E-2</v>
      </c>
      <c r="G41" s="14" t="e">
        <f>'FAC-scaled'!G41/'FAC-scaled'!G$37-1</f>
        <v>#DIV/0!</v>
      </c>
      <c r="H41" s="14">
        <f>'FAC-scaled'!H41/'FAC-scaled'!H$37-1</f>
        <v>2.3321077159823567E-3</v>
      </c>
      <c r="I41" s="14">
        <f>'FAC-scaled'!I41/'FAC-scaled'!I$37-1</f>
        <v>0.17117271110350196</v>
      </c>
      <c r="J41" s="14">
        <f>'FAC-scaled'!J41/'FAC-scaled'!J$37-1</f>
        <v>2.5948447786015238E-2</v>
      </c>
      <c r="K41" s="14">
        <f>'FAC-scaled'!K41/'FAC-scaled'!K$37-1</f>
        <v>-0.1726344646628204</v>
      </c>
      <c r="L41" s="14">
        <f>'FAC-scaled'!L41/'FAC-scaled'!L$37-1</f>
        <v>-1.1957133626572247E-2</v>
      </c>
      <c r="M41" s="15">
        <f>'FAC-scaled'!M41/'FAC-scaled'!M$37-1</f>
        <v>1.1512851771397159E-2</v>
      </c>
      <c r="N41" s="4" t="e">
        <f>'FAC-scaled'!N41/'FAC-scaled'!N$37-1</f>
        <v>#DIV/0!</v>
      </c>
      <c r="O41" s="4" t="e">
        <f>'FAC-scaled'!O41/'FAC-scaled'!O$37-1</f>
        <v>#DIV/0!</v>
      </c>
      <c r="P41" s="4">
        <f>'FAC-scaled'!P41/'FAC-scaled'!P$37-1</f>
        <v>0</v>
      </c>
      <c r="Q41" s="4" t="e">
        <f>'FAC-scaled'!Q41/'FAC-scaled'!Q$37-1</f>
        <v>#DIV/0!</v>
      </c>
      <c r="R41" s="13">
        <f>'FAC-scaled'!R41/'FAC-scaled'!$C41</f>
        <v>9.063873137582874E-3</v>
      </c>
      <c r="S41" s="14">
        <f>'FAC-scaled'!S41/'FAC-scaled'!$C41</f>
        <v>-7.2742459825168096E-2</v>
      </c>
      <c r="T41" s="14">
        <f>'FAC-scaled'!T41/'FAC-scaled'!$C41</f>
        <v>2.2552672985055255E-2</v>
      </c>
      <c r="U41" s="14">
        <f>'FAC-scaled'!U41/'FAC-scaled'!$C41</f>
        <v>-2.9560012665333535E-2</v>
      </c>
      <c r="V41" s="14">
        <f>'FAC-scaled'!V41/'FAC-scaled'!$C41</f>
        <v>-3.0650017389098278E-3</v>
      </c>
      <c r="W41" s="14">
        <f>'FAC-scaled'!W41/'FAC-scaled'!$C41</f>
        <v>5.8368301015489857E-3</v>
      </c>
      <c r="X41" s="14">
        <f>'FAC-scaled'!X41/'FAC-scaled'!$C41</f>
        <v>0</v>
      </c>
      <c r="Y41" s="14">
        <f>'FAC-scaled'!Y41/'FAC-scaled'!$C41</f>
        <v>0</v>
      </c>
      <c r="Z41" s="14">
        <f>'FAC-scaled'!Z41/'FAC-scaled'!$C41</f>
        <v>0</v>
      </c>
      <c r="AA41" s="14">
        <f>'FAC-scaled'!AA41/'FAC-scaled'!$C41</f>
        <v>-1.3971169732313219E-2</v>
      </c>
      <c r="AB41" s="15">
        <f>SUM('FAC-scaled'!X41:AA41)/'FAC-scaled'!$C41</f>
        <v>-1.3971169732313219E-2</v>
      </c>
      <c r="AC41" s="4">
        <f>'FAC-scaled'!AB41/'FAC-scaled'!$C41</f>
        <v>-9.5942714231463944E-2</v>
      </c>
      <c r="AD41" s="21">
        <f t="shared" si="1"/>
        <v>-8.1271890391692914E-2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K3" workbookViewId="0">
      <selection activeCell="X23" sqref="X23"/>
    </sheetView>
  </sheetViews>
  <sheetFormatPr defaultRowHeight="15"/>
  <cols>
    <col min="1" max="1" width="47.5703125" style="45" hidden="1" customWidth="1"/>
    <col min="2" max="2" width="7.7109375" style="45" hidden="1" customWidth="1"/>
    <col min="3" max="3" width="24.7109375" style="45" hidden="1" customWidth="1"/>
    <col min="4" max="4" width="12.85546875" style="45" hidden="1" customWidth="1"/>
    <col min="5" max="5" width="15.28515625" style="45" hidden="1" customWidth="1"/>
    <col min="6" max="6" width="16.42578125" style="45" hidden="1" customWidth="1"/>
    <col min="7" max="7" width="12.85546875" style="45" hidden="1" customWidth="1"/>
    <col min="8" max="8" width="15.5703125" style="45" hidden="1" customWidth="1"/>
    <col min="9" max="9" width="13.42578125" style="45" hidden="1" customWidth="1"/>
    <col min="10" max="10" width="0" style="45" hidden="1" customWidth="1"/>
    <col min="11" max="11" width="9.140625" style="45"/>
    <col min="12" max="12" width="47.5703125" style="45" bestFit="1" customWidth="1"/>
    <col min="13" max="13" width="7.7109375" style="45" customWidth="1"/>
    <col min="14" max="14" width="24.7109375" style="45" bestFit="1" customWidth="1"/>
    <col min="15" max="15" width="12.85546875" style="45" customWidth="1"/>
    <col min="16" max="16" width="15.28515625" style="45" customWidth="1"/>
    <col min="17" max="17" width="16.42578125" style="45" customWidth="1"/>
    <col min="18" max="18" width="12.85546875" style="45" customWidth="1"/>
    <col min="19" max="19" width="15.5703125" style="45" customWidth="1"/>
    <col min="20" max="20" width="13.42578125" style="45" customWidth="1"/>
    <col min="21" max="16384" width="9.140625" style="45"/>
  </cols>
  <sheetData>
    <row r="1" spans="1:20" hidden="1"/>
    <row r="2" spans="1:20" hidden="1"/>
    <row r="3" spans="1:20">
      <c r="A3" s="48" t="s">
        <v>53</v>
      </c>
      <c r="L3" s="48" t="s">
        <v>53</v>
      </c>
    </row>
    <row r="4" spans="1:20">
      <c r="A4" s="45" t="s">
        <v>33</v>
      </c>
      <c r="B4" s="55" t="s">
        <v>51</v>
      </c>
      <c r="L4" s="45" t="s">
        <v>33</v>
      </c>
      <c r="M4" s="55" t="s">
        <v>51</v>
      </c>
    </row>
    <row r="5" spans="1:20">
      <c r="A5" s="49"/>
      <c r="B5" s="48"/>
      <c r="L5" s="49"/>
      <c r="M5" s="48"/>
    </row>
    <row r="6" spans="1:20" ht="15.75" thickBot="1">
      <c r="A6" s="57"/>
      <c r="B6" s="58"/>
      <c r="C6" s="56"/>
      <c r="D6" s="56"/>
      <c r="E6" s="56"/>
      <c r="F6" s="56"/>
      <c r="G6" s="56"/>
      <c r="H6" s="56"/>
      <c r="I6" s="56"/>
      <c r="L6" s="57"/>
      <c r="M6" s="58"/>
      <c r="N6" s="56"/>
      <c r="O6" s="56"/>
      <c r="P6" s="56"/>
      <c r="Q6" s="56"/>
      <c r="R6" s="56"/>
      <c r="S6" s="56"/>
      <c r="T6" s="56"/>
    </row>
    <row r="7" spans="1:20" ht="15.75" thickTop="1">
      <c r="E7" s="75" t="s">
        <v>35</v>
      </c>
      <c r="F7" s="75"/>
      <c r="G7" s="75"/>
      <c r="H7" s="75" t="s">
        <v>36</v>
      </c>
      <c r="I7" s="75"/>
      <c r="P7" s="75" t="s">
        <v>35</v>
      </c>
      <c r="Q7" s="75"/>
      <c r="R7" s="75"/>
      <c r="S7" s="75" t="s">
        <v>36</v>
      </c>
      <c r="T7" s="75"/>
    </row>
    <row r="8" spans="1:20">
      <c r="A8" s="63" t="s">
        <v>37</v>
      </c>
      <c r="B8" s="64" t="s">
        <v>38</v>
      </c>
      <c r="C8" s="63" t="s">
        <v>39</v>
      </c>
      <c r="D8" s="63" t="s">
        <v>40</v>
      </c>
      <c r="E8" s="63">
        <v>2010</v>
      </c>
      <c r="F8" s="63">
        <v>2014</v>
      </c>
      <c r="G8" s="63" t="s">
        <v>41</v>
      </c>
      <c r="H8" s="63" t="s">
        <v>42</v>
      </c>
      <c r="I8" s="63" t="s">
        <v>41</v>
      </c>
      <c r="L8" s="63" t="s">
        <v>37</v>
      </c>
      <c r="M8" s="64" t="s">
        <v>38</v>
      </c>
      <c r="N8" s="63" t="s">
        <v>39</v>
      </c>
      <c r="O8" s="63" t="s">
        <v>40</v>
      </c>
      <c r="P8" s="63">
        <v>2014</v>
      </c>
      <c r="Q8" s="63">
        <v>2018</v>
      </c>
      <c r="R8" s="63" t="s">
        <v>41</v>
      </c>
      <c r="S8" s="63" t="s">
        <v>42</v>
      </c>
      <c r="T8" s="63" t="s">
        <v>41</v>
      </c>
    </row>
    <row r="9" spans="1:20">
      <c r="A9" s="45" t="s">
        <v>46</v>
      </c>
      <c r="B9" s="50" t="s">
        <v>43</v>
      </c>
      <c r="C9" s="46" t="s">
        <v>9</v>
      </c>
      <c r="D9" s="47"/>
      <c r="E9" s="53"/>
      <c r="F9" s="53">
        <f>P9</f>
        <v>99723136.004940897</v>
      </c>
      <c r="G9" s="51" t="e">
        <f>F9/E9-1</f>
        <v>#DIV/0!</v>
      </c>
      <c r="H9" s="53"/>
      <c r="I9" s="54">
        <f>H9/E$18</f>
        <v>0</v>
      </c>
      <c r="L9" s="45" t="s">
        <v>46</v>
      </c>
      <c r="M9" s="50" t="s">
        <v>43</v>
      </c>
      <c r="N9" s="46" t="s">
        <v>9</v>
      </c>
      <c r="O9" s="47">
        <v>0.32640000000000002</v>
      </c>
      <c r="P9" s="53">
        <f>'FAC-scaled'!H16</f>
        <v>99723136.004940897</v>
      </c>
      <c r="Q9" s="53">
        <f>'FAC-scaled'!H20</f>
        <v>98585681.144329697</v>
      </c>
      <c r="R9" s="51">
        <f>Q9/P9-1</f>
        <v>-1.1406128067962484E-2</v>
      </c>
      <c r="S9" s="53">
        <f>'FAC-scaled'!R20</f>
        <v>157812963.445324</v>
      </c>
      <c r="T9" s="54">
        <f>S9/P$18</f>
        <v>3.069612080819201E-2</v>
      </c>
    </row>
    <row r="10" spans="1:20">
      <c r="A10" s="45" t="s">
        <v>48</v>
      </c>
      <c r="B10" s="50" t="s">
        <v>43</v>
      </c>
      <c r="C10" s="46" t="s">
        <v>10</v>
      </c>
      <c r="D10" s="47"/>
      <c r="E10" s="3"/>
      <c r="F10" s="53">
        <f t="shared" ref="F10:F19" si="0">P10</f>
        <v>1.0329468979120999</v>
      </c>
      <c r="G10" s="51" t="e">
        <f t="shared" ref="G10:G15" si="1">F10/E10-1</f>
        <v>#DIV/0!</v>
      </c>
      <c r="H10" s="53"/>
      <c r="I10" s="54">
        <f t="shared" ref="I10:I17" si="2">H10/E$18</f>
        <v>0</v>
      </c>
      <c r="L10" s="45" t="s">
        <v>48</v>
      </c>
      <c r="M10" s="50" t="s">
        <v>43</v>
      </c>
      <c r="N10" s="46" t="s">
        <v>10</v>
      </c>
      <c r="O10" s="47">
        <v>-0.77569999999999995</v>
      </c>
      <c r="P10" s="3">
        <f>'FAC-scaled'!I16</f>
        <v>1.0329468979120999</v>
      </c>
      <c r="Q10" s="3">
        <f>'FAC-scaled'!I20</f>
        <v>1.3660652480453599</v>
      </c>
      <c r="R10" s="51">
        <f t="shared" ref="R10:R15" si="3">Q10/P10-1</f>
        <v>0.32249319960841505</v>
      </c>
      <c r="S10" s="53">
        <f>'FAC-scaled'!S20</f>
        <v>16399231.9463509</v>
      </c>
      <c r="T10" s="54">
        <f t="shared" ref="T10:T17" si="4">S10/P$18</f>
        <v>3.1898064265243639E-3</v>
      </c>
    </row>
    <row r="11" spans="1:20">
      <c r="A11" s="45" t="s">
        <v>47</v>
      </c>
      <c r="B11" s="50" t="s">
        <v>43</v>
      </c>
      <c r="C11" s="46" t="s">
        <v>11</v>
      </c>
      <c r="D11" s="47"/>
      <c r="E11" s="53"/>
      <c r="F11" s="53">
        <f t="shared" si="0"/>
        <v>11892499.3379947</v>
      </c>
      <c r="G11" s="51" t="e">
        <f t="shared" si="1"/>
        <v>#DIV/0!</v>
      </c>
      <c r="H11" s="53"/>
      <c r="I11" s="54">
        <f t="shared" si="2"/>
        <v>0</v>
      </c>
      <c r="L11" s="45" t="s">
        <v>47</v>
      </c>
      <c r="M11" s="50" t="s">
        <v>43</v>
      </c>
      <c r="N11" s="46" t="s">
        <v>11</v>
      </c>
      <c r="O11" s="47">
        <v>0.72670000000000001</v>
      </c>
      <c r="P11" s="53">
        <f>'FAC-scaled'!J16</f>
        <v>11892499.3379947</v>
      </c>
      <c r="Q11" s="53">
        <f>'FAC-scaled'!J20</f>
        <v>12266704.4358395</v>
      </c>
      <c r="R11" s="51">
        <f t="shared" si="3"/>
        <v>3.1465639577483273E-2</v>
      </c>
      <c r="S11" s="53">
        <f>'FAC-scaled'!T20</f>
        <v>273954384.507716</v>
      </c>
      <c r="T11" s="54">
        <f t="shared" si="4"/>
        <v>5.3286730691780214E-2</v>
      </c>
    </row>
    <row r="12" spans="1:20">
      <c r="A12" s="45" t="s">
        <v>49</v>
      </c>
      <c r="B12" s="50" t="s">
        <v>43</v>
      </c>
      <c r="C12" s="46" t="s">
        <v>12</v>
      </c>
      <c r="D12" s="47"/>
      <c r="E12" s="3"/>
      <c r="F12" s="53">
        <f t="shared" si="0"/>
        <v>3.5010484992334701</v>
      </c>
      <c r="G12" s="51" t="e">
        <f t="shared" si="1"/>
        <v>#DIV/0!</v>
      </c>
      <c r="H12" s="53"/>
      <c r="I12" s="54">
        <f t="shared" si="2"/>
        <v>0</v>
      </c>
      <c r="L12" s="45" t="s">
        <v>49</v>
      </c>
      <c r="M12" s="50" t="s">
        <v>43</v>
      </c>
      <c r="N12" s="46" t="s">
        <v>12</v>
      </c>
      <c r="O12" s="47">
        <v>0.2077</v>
      </c>
      <c r="P12" s="3">
        <f>'FAC-scaled'!K16</f>
        <v>3.5010484992334701</v>
      </c>
      <c r="Q12" s="3">
        <f>'FAC-scaled'!K20</f>
        <v>2.9246689722489401</v>
      </c>
      <c r="R12" s="51">
        <f t="shared" si="3"/>
        <v>-0.1646305462808425</v>
      </c>
      <c r="S12" s="53">
        <f>'FAC-scaled'!U20</f>
        <v>-170287043.407502</v>
      </c>
      <c r="T12" s="54">
        <f t="shared" si="4"/>
        <v>-3.3122447880002716E-2</v>
      </c>
    </row>
    <row r="13" spans="1:20">
      <c r="A13" s="45" t="s">
        <v>50</v>
      </c>
      <c r="B13" s="50"/>
      <c r="C13" s="46" t="s">
        <v>1</v>
      </c>
      <c r="D13" s="47"/>
      <c r="E13" s="52"/>
      <c r="F13" s="53">
        <f t="shared" si="0"/>
        <v>14.701587169785601</v>
      </c>
      <c r="G13" s="51" t="e">
        <f t="shared" si="1"/>
        <v>#DIV/0!</v>
      </c>
      <c r="H13" s="53"/>
      <c r="I13" s="54">
        <f t="shared" si="2"/>
        <v>0</v>
      </c>
      <c r="L13" s="45" t="s">
        <v>50</v>
      </c>
      <c r="M13" s="50"/>
      <c r="N13" s="46" t="s">
        <v>1</v>
      </c>
      <c r="O13" s="47">
        <v>1.0800000000000001E-2</v>
      </c>
      <c r="P13" s="52">
        <f>'FAC-scaled'!L16</f>
        <v>14.701587169785601</v>
      </c>
      <c r="Q13" s="52">
        <f>'FAC-scaled'!L20</f>
        <v>14.2022270986061</v>
      </c>
      <c r="R13" s="51">
        <f t="shared" si="3"/>
        <v>-3.3966405491631213E-2</v>
      </c>
      <c r="S13" s="53">
        <f>'FAC-scaled'!V20</f>
        <v>-59747438.295018502</v>
      </c>
      <c r="T13" s="54">
        <f t="shared" si="4"/>
        <v>-1.1621444422842358E-2</v>
      </c>
    </row>
    <row r="14" spans="1:20">
      <c r="A14" s="45" t="s">
        <v>52</v>
      </c>
      <c r="B14" s="50"/>
      <c r="C14" s="46" t="s">
        <v>2</v>
      </c>
      <c r="D14" s="47"/>
      <c r="E14" s="3"/>
      <c r="F14" s="53">
        <f t="shared" si="0"/>
        <v>0.42221579151279998</v>
      </c>
      <c r="G14" s="51" t="e">
        <f t="shared" si="1"/>
        <v>#DIV/0!</v>
      </c>
      <c r="H14" s="53"/>
      <c r="I14" s="54">
        <f t="shared" si="2"/>
        <v>0</v>
      </c>
      <c r="L14" s="45" t="s">
        <v>52</v>
      </c>
      <c r="M14" s="50"/>
      <c r="N14" s="46" t="s">
        <v>2</v>
      </c>
      <c r="O14" s="47">
        <v>0.91579999999999995</v>
      </c>
      <c r="P14" s="3">
        <f>'FAC-scaled'!M16</f>
        <v>0.42221579151279998</v>
      </c>
      <c r="Q14" s="3">
        <f>'FAC-scaled'!M20</f>
        <v>0.42447109086372198</v>
      </c>
      <c r="R14" s="51">
        <f t="shared" si="3"/>
        <v>5.3415798183229501E-3</v>
      </c>
      <c r="S14" s="53">
        <f>'FAC-scaled'!W20</f>
        <v>3700956.74678685</v>
      </c>
      <c r="T14" s="54">
        <f t="shared" si="4"/>
        <v>7.1987125091039887E-4</v>
      </c>
    </row>
    <row r="15" spans="1:20">
      <c r="A15" s="45" t="s">
        <v>30</v>
      </c>
      <c r="B15" s="50"/>
      <c r="C15" s="46" t="s">
        <v>3</v>
      </c>
      <c r="D15" s="47"/>
      <c r="E15" s="53"/>
      <c r="F15" s="53">
        <f t="shared" si="0"/>
        <v>11.999999999999901</v>
      </c>
      <c r="G15" s="51" t="e">
        <f t="shared" si="1"/>
        <v>#DIV/0!</v>
      </c>
      <c r="H15" s="53"/>
      <c r="I15" s="54">
        <f t="shared" si="2"/>
        <v>0</v>
      </c>
      <c r="L15" s="45" t="s">
        <v>30</v>
      </c>
      <c r="M15" s="50"/>
      <c r="N15" s="46" t="s">
        <v>3</v>
      </c>
      <c r="O15" s="47">
        <v>1.9800000000000002E-2</v>
      </c>
      <c r="P15" s="53">
        <f>'FAC-scaled'!N16</f>
        <v>11.999999999999901</v>
      </c>
      <c r="Q15" s="53">
        <f>'FAC-scaled'!N20</f>
        <v>11.9987516133688</v>
      </c>
      <c r="R15" s="51">
        <f t="shared" si="3"/>
        <v>-1.0403221925836537E-4</v>
      </c>
      <c r="S15" s="53">
        <f>'FAC-scaled'!X20</f>
        <v>0</v>
      </c>
      <c r="T15" s="54">
        <f t="shared" si="4"/>
        <v>0</v>
      </c>
    </row>
    <row r="16" spans="1:20">
      <c r="A16" s="63" t="s">
        <v>30</v>
      </c>
      <c r="B16" s="64"/>
      <c r="C16" s="65" t="s">
        <v>4</v>
      </c>
      <c r="D16" s="66"/>
      <c r="E16" s="67"/>
      <c r="F16" s="67">
        <f t="shared" si="0"/>
        <v>0</v>
      </c>
      <c r="G16" s="51"/>
      <c r="H16" s="67"/>
      <c r="I16" s="68">
        <f t="shared" si="2"/>
        <v>0</v>
      </c>
      <c r="L16" s="63" t="s">
        <v>30</v>
      </c>
      <c r="M16" s="64"/>
      <c r="N16" s="65" t="s">
        <v>4</v>
      </c>
      <c r="O16" s="66">
        <v>-4.9200000000000001E-2</v>
      </c>
      <c r="P16" s="67">
        <f>'FAC-scaled'!O16</f>
        <v>0</v>
      </c>
      <c r="Q16" s="67">
        <f>'FAC-scaled'!O20</f>
        <v>3.9995838711229399</v>
      </c>
      <c r="R16" s="51"/>
      <c r="S16" s="67">
        <f>'FAC-scaled'!Y20</f>
        <v>-1222746998.3910401</v>
      </c>
      <c r="T16" s="68">
        <f t="shared" si="4"/>
        <v>-0.23783590879382632</v>
      </c>
    </row>
    <row r="17" spans="1:20">
      <c r="B17" s="50"/>
      <c r="C17" s="46"/>
      <c r="D17" s="47"/>
      <c r="E17" s="52"/>
      <c r="F17" s="53">
        <f t="shared" si="0"/>
        <v>0</v>
      </c>
      <c r="G17" s="70" t="s">
        <v>34</v>
      </c>
      <c r="H17" s="69">
        <f>SUM(H9:H16)</f>
        <v>0</v>
      </c>
      <c r="I17" s="71">
        <f t="shared" si="2"/>
        <v>0</v>
      </c>
      <c r="M17" s="50"/>
      <c r="N17" s="46"/>
      <c r="O17" s="47"/>
      <c r="P17" s="52"/>
      <c r="Q17" s="52"/>
      <c r="R17" s="70" t="s">
        <v>34</v>
      </c>
      <c r="S17" s="69">
        <f>SUM(S9:S16)</f>
        <v>-1000913943.4473828</v>
      </c>
      <c r="T17" s="71">
        <f t="shared" si="4"/>
        <v>-0.19468727191926441</v>
      </c>
    </row>
    <row r="18" spans="1:20">
      <c r="B18" s="50"/>
      <c r="C18" s="46" t="s">
        <v>44</v>
      </c>
      <c r="D18" s="47"/>
      <c r="E18" s="53">
        <f>'FAC-scaled'!F12</f>
        <v>4503785857.3867998</v>
      </c>
      <c r="F18" s="53">
        <f t="shared" si="0"/>
        <v>5141137032.6379404</v>
      </c>
      <c r="G18" s="51">
        <f>F18/E18-1</f>
        <v>0.14151453808706305</v>
      </c>
      <c r="H18" s="53"/>
      <c r="I18" s="54"/>
      <c r="M18" s="50"/>
      <c r="N18" s="46" t="s">
        <v>44</v>
      </c>
      <c r="O18" s="47"/>
      <c r="P18" s="53">
        <f>'FAC-scaled'!F16</f>
        <v>5141137032.6379404</v>
      </c>
      <c r="Q18" s="53">
        <f>'FAC-scaled'!F20</f>
        <v>4140679419.5848498</v>
      </c>
      <c r="R18" s="54">
        <f>Q18/P18-1</f>
        <v>-0.19459851132187223</v>
      </c>
      <c r="S18" s="53"/>
      <c r="T18" s="54"/>
    </row>
    <row r="19" spans="1:20" ht="15.75" thickBot="1">
      <c r="A19" s="56"/>
      <c r="B19" s="56"/>
      <c r="C19" s="59" t="s">
        <v>45</v>
      </c>
      <c r="D19" s="56"/>
      <c r="E19" s="60">
        <f>'FAC-scaled'!F16</f>
        <v>5141137032.6379404</v>
      </c>
      <c r="F19" s="60">
        <f t="shared" si="0"/>
        <v>4521001987.0145998</v>
      </c>
      <c r="G19" s="61">
        <f>F19/E19-1</f>
        <v>-0.12062215842263724</v>
      </c>
      <c r="H19" s="60"/>
      <c r="I19" s="62"/>
      <c r="L19" s="56"/>
      <c r="M19" s="56"/>
      <c r="N19" s="59" t="s">
        <v>45</v>
      </c>
      <c r="O19" s="56"/>
      <c r="P19" s="60">
        <f>'FAC-scaled'!D16</f>
        <v>4521001987.0145998</v>
      </c>
      <c r="Q19" s="60">
        <f>'FAC-scaled'!D20</f>
        <v>4006900562.6269999</v>
      </c>
      <c r="R19" s="62">
        <f>Q19/P19-1</f>
        <v>-0.11371404521922845</v>
      </c>
      <c r="S19" s="60"/>
      <c r="T19" s="62"/>
    </row>
    <row r="20" spans="1:20" ht="15.75" thickTop="1"/>
    <row r="21" spans="1:20" hidden="1"/>
    <row r="22" spans="1:20" hidden="1"/>
    <row r="24" spans="1:20">
      <c r="A24" s="48" t="s">
        <v>54</v>
      </c>
      <c r="L24" s="48" t="s">
        <v>54</v>
      </c>
    </row>
    <row r="25" spans="1:20">
      <c r="A25" s="45" t="s">
        <v>33</v>
      </c>
      <c r="B25" s="55" t="s">
        <v>51</v>
      </c>
      <c r="L25" s="45" t="s">
        <v>33</v>
      </c>
      <c r="M25" s="55" t="s">
        <v>51</v>
      </c>
    </row>
    <row r="26" spans="1:20">
      <c r="A26" s="49"/>
      <c r="B26" s="48"/>
      <c r="L26" s="49"/>
      <c r="M26" s="48"/>
    </row>
    <row r="27" spans="1:20" ht="15.75" thickBot="1">
      <c r="A27" s="57"/>
      <c r="B27" s="58"/>
      <c r="C27" s="56"/>
      <c r="D27" s="56"/>
      <c r="E27" s="56"/>
      <c r="F27" s="56"/>
      <c r="G27" s="56"/>
      <c r="H27" s="56"/>
      <c r="I27" s="56"/>
      <c r="L27" s="57"/>
      <c r="M27" s="58"/>
      <c r="N27" s="56"/>
      <c r="O27" s="56"/>
      <c r="P27" s="56"/>
      <c r="Q27" s="56"/>
      <c r="R27" s="56"/>
      <c r="S27" s="56"/>
      <c r="T27" s="56"/>
    </row>
    <row r="28" spans="1:20" ht="15.75" thickTop="1">
      <c r="E28" s="75" t="s">
        <v>35</v>
      </c>
      <c r="F28" s="75"/>
      <c r="G28" s="75"/>
      <c r="H28" s="75" t="s">
        <v>36</v>
      </c>
      <c r="I28" s="75"/>
      <c r="P28" s="75" t="s">
        <v>35</v>
      </c>
      <c r="Q28" s="75"/>
      <c r="R28" s="75"/>
      <c r="S28" s="75" t="s">
        <v>36</v>
      </c>
      <c r="T28" s="75"/>
    </row>
    <row r="29" spans="1:20">
      <c r="A29" s="63" t="s">
        <v>37</v>
      </c>
      <c r="B29" s="64" t="s">
        <v>38</v>
      </c>
      <c r="C29" s="63" t="s">
        <v>39</v>
      </c>
      <c r="D29" s="63" t="s">
        <v>40</v>
      </c>
      <c r="E29" s="63">
        <v>2010</v>
      </c>
      <c r="F29" s="63">
        <v>2014</v>
      </c>
      <c r="G29" s="63" t="s">
        <v>41</v>
      </c>
      <c r="H29" s="63" t="s">
        <v>42</v>
      </c>
      <c r="I29" s="63" t="s">
        <v>41</v>
      </c>
      <c r="L29" s="63" t="s">
        <v>37</v>
      </c>
      <c r="M29" s="64" t="s">
        <v>38</v>
      </c>
      <c r="N29" s="63" t="s">
        <v>39</v>
      </c>
      <c r="O29" s="63" t="s">
        <v>40</v>
      </c>
      <c r="P29" s="63">
        <v>2014</v>
      </c>
      <c r="Q29" s="63">
        <v>2018</v>
      </c>
      <c r="R29" s="63" t="s">
        <v>41</v>
      </c>
      <c r="S29" s="63" t="s">
        <v>42</v>
      </c>
      <c r="T29" s="63" t="s">
        <v>41</v>
      </c>
    </row>
    <row r="30" spans="1:20">
      <c r="A30" s="45" t="s">
        <v>46</v>
      </c>
      <c r="B30" s="50" t="s">
        <v>43</v>
      </c>
      <c r="C30" s="46" t="s">
        <v>9</v>
      </c>
      <c r="D30" s="47"/>
      <c r="E30" s="53"/>
      <c r="F30" s="53">
        <f>P30</f>
        <v>383718493.32441002</v>
      </c>
      <c r="G30" s="51" t="e">
        <f>F30/E30-1</f>
        <v>#DIV/0!</v>
      </c>
      <c r="H30" s="53"/>
      <c r="I30" s="54">
        <f>H30/E$18</f>
        <v>0</v>
      </c>
      <c r="L30" s="45" t="s">
        <v>46</v>
      </c>
      <c r="M30" s="50" t="s">
        <v>43</v>
      </c>
      <c r="N30" s="46" t="s">
        <v>9</v>
      </c>
      <c r="O30" s="47">
        <v>0.32640000000000002</v>
      </c>
      <c r="P30" s="53">
        <f>'FAC-scaled'!H37</f>
        <v>383718493.32441002</v>
      </c>
      <c r="Q30" s="53">
        <f>'FAC-scaled'!H41</f>
        <v>384613366.18345702</v>
      </c>
      <c r="R30" s="51">
        <f>Q30/P30-1</f>
        <v>2.3321077159823567E-3</v>
      </c>
      <c r="S30" s="53">
        <f>'FAC-scaled'!R41</f>
        <v>43909900.9893848</v>
      </c>
      <c r="T30" s="54">
        <f>S30/P$18</f>
        <v>8.5408929407303578E-3</v>
      </c>
    </row>
    <row r="31" spans="1:20">
      <c r="A31" s="45" t="s">
        <v>48</v>
      </c>
      <c r="B31" s="50" t="s">
        <v>43</v>
      </c>
      <c r="C31" s="46" t="s">
        <v>10</v>
      </c>
      <c r="D31" s="47"/>
      <c r="E31" s="3"/>
      <c r="F31" s="53">
        <f t="shared" ref="F31:F40" si="5">P31</f>
        <v>1.67560758587992</v>
      </c>
      <c r="G31" s="51" t="e">
        <f t="shared" ref="G31:G36" si="6">F31/E31-1</f>
        <v>#DIV/0!</v>
      </c>
      <c r="H31" s="53"/>
      <c r="I31" s="54">
        <f t="shared" ref="I31:I38" si="7">H31/E$18</f>
        <v>0</v>
      </c>
      <c r="L31" s="45" t="s">
        <v>48</v>
      </c>
      <c r="M31" s="50" t="s">
        <v>43</v>
      </c>
      <c r="N31" s="46" t="s">
        <v>10</v>
      </c>
      <c r="O31" s="47">
        <v>-0.77569999999999995</v>
      </c>
      <c r="P31" s="3">
        <f>'FAC-scaled'!I37</f>
        <v>1.67560758587992</v>
      </c>
      <c r="Q31" s="3">
        <f>'FAC-scaled'!I41</f>
        <v>1.96242587910058</v>
      </c>
      <c r="R31" s="51">
        <f t="shared" ref="R31:R36" si="8">Q31/P31-1</f>
        <v>0.17117271110350196</v>
      </c>
      <c r="S31" s="53">
        <f>'FAC-scaled'!S41</f>
        <v>-352400586.38985199</v>
      </c>
      <c r="T31" s="54">
        <f t="shared" ref="T31:T38" si="9">S31/P$18</f>
        <v>-6.8545262293666906E-2</v>
      </c>
    </row>
    <row r="32" spans="1:20">
      <c r="A32" s="45" t="s">
        <v>47</v>
      </c>
      <c r="B32" s="50" t="s">
        <v>43</v>
      </c>
      <c r="C32" s="46" t="s">
        <v>11</v>
      </c>
      <c r="D32" s="47"/>
      <c r="E32" s="53"/>
      <c r="F32" s="53">
        <f t="shared" si="5"/>
        <v>21825586.012691099</v>
      </c>
      <c r="G32" s="51" t="e">
        <f t="shared" si="6"/>
        <v>#DIV/0!</v>
      </c>
      <c r="H32" s="53"/>
      <c r="I32" s="54">
        <f t="shared" si="7"/>
        <v>0</v>
      </c>
      <c r="L32" s="45" t="s">
        <v>47</v>
      </c>
      <c r="M32" s="50" t="s">
        <v>43</v>
      </c>
      <c r="N32" s="46" t="s">
        <v>11</v>
      </c>
      <c r="O32" s="47">
        <v>0.72670000000000001</v>
      </c>
      <c r="P32" s="53">
        <f>'FAC-scaled'!J37</f>
        <v>21825586.012691099</v>
      </c>
      <c r="Q32" s="53">
        <f>'FAC-scaled'!J41</f>
        <v>22391926.091740601</v>
      </c>
      <c r="R32" s="51">
        <f t="shared" si="8"/>
        <v>2.5948447786015238E-2</v>
      </c>
      <c r="S32" s="53">
        <f>'FAC-scaled'!T41</f>
        <v>109256343.594835</v>
      </c>
      <c r="T32" s="54">
        <f t="shared" si="9"/>
        <v>2.1251396899408276E-2</v>
      </c>
    </row>
    <row r="33" spans="1:20">
      <c r="A33" s="45" t="s">
        <v>49</v>
      </c>
      <c r="B33" s="50" t="s">
        <v>43</v>
      </c>
      <c r="C33" s="46" t="s">
        <v>12</v>
      </c>
      <c r="D33" s="47"/>
      <c r="E33" s="3"/>
      <c r="F33" s="53">
        <f t="shared" si="5"/>
        <v>3.5242168362998898</v>
      </c>
      <c r="G33" s="51" t="e">
        <f t="shared" si="6"/>
        <v>#DIV/0!</v>
      </c>
      <c r="H33" s="53"/>
      <c r="I33" s="54">
        <f t="shared" si="7"/>
        <v>0</v>
      </c>
      <c r="L33" s="45" t="s">
        <v>49</v>
      </c>
      <c r="M33" s="50" t="s">
        <v>43</v>
      </c>
      <c r="N33" s="46" t="s">
        <v>12</v>
      </c>
      <c r="O33" s="47">
        <v>0.2077</v>
      </c>
      <c r="P33" s="3">
        <f>'FAC-scaled'!K37</f>
        <v>3.5242168362998898</v>
      </c>
      <c r="Q33" s="3">
        <f>'FAC-scaled'!K41</f>
        <v>2.9158155494095599</v>
      </c>
      <c r="R33" s="51">
        <f t="shared" si="8"/>
        <v>-0.1726344646628204</v>
      </c>
      <c r="S33" s="53">
        <f>'FAC-scaled'!U41</f>
        <v>-143203375.607472</v>
      </c>
      <c r="T33" s="54">
        <f t="shared" si="9"/>
        <v>-2.7854417164600204E-2</v>
      </c>
    </row>
    <row r="34" spans="1:20">
      <c r="A34" s="45" t="s">
        <v>50</v>
      </c>
      <c r="B34" s="50"/>
      <c r="C34" s="46" t="s">
        <v>1</v>
      </c>
      <c r="D34" s="47"/>
      <c r="E34" s="52"/>
      <c r="F34" s="53">
        <f t="shared" si="5"/>
        <v>23.345598548046301</v>
      </c>
      <c r="G34" s="51" t="e">
        <f t="shared" si="6"/>
        <v>#DIV/0!</v>
      </c>
      <c r="H34" s="53"/>
      <c r="I34" s="54">
        <f t="shared" si="7"/>
        <v>0</v>
      </c>
      <c r="L34" s="45" t="s">
        <v>50</v>
      </c>
      <c r="M34" s="50"/>
      <c r="N34" s="46" t="s">
        <v>1</v>
      </c>
      <c r="O34" s="47">
        <v>1.0800000000000001E-2</v>
      </c>
      <c r="P34" s="52">
        <f>'FAC-scaled'!L37</f>
        <v>23.345598548046301</v>
      </c>
      <c r="Q34" s="52">
        <f>'FAC-scaled'!L41</f>
        <v>23.066452106614999</v>
      </c>
      <c r="R34" s="51">
        <f t="shared" si="8"/>
        <v>-1.1957133626572247E-2</v>
      </c>
      <c r="S34" s="53">
        <f>'FAC-scaled'!V41</f>
        <v>-14848389.9592303</v>
      </c>
      <c r="T34" s="54">
        <f t="shared" si="9"/>
        <v>-2.8881529251149965E-3</v>
      </c>
    </row>
    <row r="35" spans="1:20">
      <c r="A35" s="45" t="s">
        <v>52</v>
      </c>
      <c r="B35" s="50"/>
      <c r="C35" s="46" t="s">
        <v>2</v>
      </c>
      <c r="D35" s="47"/>
      <c r="E35" s="3"/>
      <c r="F35" s="53">
        <f t="shared" si="5"/>
        <v>0.56219653825235305</v>
      </c>
      <c r="G35" s="51" t="e">
        <f t="shared" si="6"/>
        <v>#DIV/0!</v>
      </c>
      <c r="H35" s="53"/>
      <c r="I35" s="54">
        <f t="shared" si="7"/>
        <v>0</v>
      </c>
      <c r="L35" s="45" t="s">
        <v>52</v>
      </c>
      <c r="M35" s="50"/>
      <c r="N35" s="46" t="s">
        <v>2</v>
      </c>
      <c r="O35" s="47">
        <v>0.91579999999999995</v>
      </c>
      <c r="P35" s="3">
        <f>'FAC-scaled'!M37</f>
        <v>0.56219653825235305</v>
      </c>
      <c r="Q35" s="3">
        <f>'FAC-scaled'!M41</f>
        <v>0.56866902366364502</v>
      </c>
      <c r="R35" s="51">
        <f t="shared" si="8"/>
        <v>1.1512851771397159E-2</v>
      </c>
      <c r="S35" s="53">
        <f>'FAC-scaled'!W41</f>
        <v>28276502.545933101</v>
      </c>
      <c r="T35" s="54">
        <f t="shared" si="9"/>
        <v>5.5000484068840902E-3</v>
      </c>
    </row>
    <row r="36" spans="1:20">
      <c r="A36" s="45" t="s">
        <v>30</v>
      </c>
      <c r="B36" s="50"/>
      <c r="C36" s="46" t="s">
        <v>5</v>
      </c>
      <c r="D36" s="47"/>
      <c r="E36" s="53"/>
      <c r="F36" s="53">
        <f t="shared" si="5"/>
        <v>12</v>
      </c>
      <c r="G36" s="51" t="e">
        <f t="shared" si="6"/>
        <v>#DIV/0!</v>
      </c>
      <c r="H36" s="53"/>
      <c r="I36" s="54">
        <f t="shared" si="7"/>
        <v>0</v>
      </c>
      <c r="L36" s="45" t="s">
        <v>30</v>
      </c>
      <c r="M36" s="50"/>
      <c r="N36" s="46" t="s">
        <v>5</v>
      </c>
      <c r="O36" s="47">
        <v>2.6700000000000002E-2</v>
      </c>
      <c r="P36" s="53">
        <f>'FAC-scaled'!P37</f>
        <v>12</v>
      </c>
      <c r="Q36" s="53">
        <f>'FAC-scaled'!P41</f>
        <v>12</v>
      </c>
      <c r="R36" s="51">
        <f t="shared" si="8"/>
        <v>0</v>
      </c>
      <c r="S36" s="53">
        <f>'FAC-scaled'!Z41</f>
        <v>0</v>
      </c>
      <c r="T36" s="54">
        <f t="shared" si="9"/>
        <v>0</v>
      </c>
    </row>
    <row r="37" spans="1:20">
      <c r="A37" s="63" t="s">
        <v>30</v>
      </c>
      <c r="B37" s="64"/>
      <c r="C37" s="65" t="s">
        <v>6</v>
      </c>
      <c r="D37" s="66"/>
      <c r="E37" s="67"/>
      <c r="F37" s="67">
        <f t="shared" si="5"/>
        <v>0</v>
      </c>
      <c r="G37" s="51"/>
      <c r="H37" s="67"/>
      <c r="I37" s="68">
        <f t="shared" si="7"/>
        <v>0</v>
      </c>
      <c r="L37" s="63" t="s">
        <v>30</v>
      </c>
      <c r="M37" s="64"/>
      <c r="N37" s="65" t="s">
        <v>6</v>
      </c>
      <c r="O37" s="66">
        <v>-3.5000000000000001E-3</v>
      </c>
      <c r="P37" s="67">
        <f>'FAC-scaled'!Q37</f>
        <v>0</v>
      </c>
      <c r="Q37" s="67">
        <f>'FAC-scaled'!Q41</f>
        <v>4</v>
      </c>
      <c r="R37" s="51"/>
      <c r="S37" s="67">
        <f>'FAC-scaled'!AA41</f>
        <v>-67683281.786903098</v>
      </c>
      <c r="T37" s="68">
        <f t="shared" si="9"/>
        <v>-1.3165041382329096E-2</v>
      </c>
    </row>
    <row r="38" spans="1:20">
      <c r="B38" s="50"/>
      <c r="C38" s="46"/>
      <c r="D38" s="47"/>
      <c r="E38" s="52"/>
      <c r="F38" s="53">
        <f t="shared" si="5"/>
        <v>0</v>
      </c>
      <c r="G38" s="70" t="s">
        <v>34</v>
      </c>
      <c r="H38" s="69">
        <f>SUM(H30:H37)</f>
        <v>0</v>
      </c>
      <c r="I38" s="71">
        <f t="shared" si="7"/>
        <v>0</v>
      </c>
      <c r="M38" s="50"/>
      <c r="N38" s="46"/>
      <c r="O38" s="47"/>
      <c r="P38" s="52"/>
      <c r="Q38" s="52"/>
      <c r="R38" s="70" t="s">
        <v>34</v>
      </c>
      <c r="S38" s="69">
        <f>SUM(S30:S37)</f>
        <v>-396692886.61330444</v>
      </c>
      <c r="T38" s="71">
        <f t="shared" si="9"/>
        <v>-7.7160535518688469E-2</v>
      </c>
    </row>
    <row r="39" spans="1:20">
      <c r="B39" s="50"/>
      <c r="C39" s="46" t="s">
        <v>44</v>
      </c>
      <c r="D39" s="47"/>
      <c r="E39" s="53"/>
      <c r="F39" s="53">
        <f t="shared" si="5"/>
        <v>4849564944.4678802</v>
      </c>
      <c r="G39" s="51" t="e">
        <f>F39/E39-1</f>
        <v>#DIV/0!</v>
      </c>
      <c r="H39" s="53"/>
      <c r="I39" s="54"/>
      <c r="M39" s="50"/>
      <c r="N39" s="46" t="s">
        <v>44</v>
      </c>
      <c r="O39" s="47"/>
      <c r="P39" s="53">
        <f>'FAC-scaled'!F37</f>
        <v>4849564944.4678802</v>
      </c>
      <c r="Q39" s="53">
        <f>'FAC-scaled'!F41</f>
        <v>4455431633.8536901</v>
      </c>
      <c r="R39" s="54">
        <f>Q39/P39-1</f>
        <v>-8.1271890391692914E-2</v>
      </c>
      <c r="S39" s="53"/>
      <c r="T39" s="54"/>
    </row>
    <row r="40" spans="1:20" ht="15.75" thickBot="1">
      <c r="A40" s="56"/>
      <c r="B40" s="56"/>
      <c r="C40" s="59" t="s">
        <v>45</v>
      </c>
      <c r="D40" s="56"/>
      <c r="E40" s="60"/>
      <c r="F40" s="60">
        <f t="shared" si="5"/>
        <v>4844496422.5409002</v>
      </c>
      <c r="G40" s="61" t="e">
        <f>F40/E40-1</f>
        <v>#DIV/0!</v>
      </c>
      <c r="H40" s="60"/>
      <c r="I40" s="62"/>
      <c r="L40" s="56"/>
      <c r="M40" s="56"/>
      <c r="N40" s="59" t="s">
        <v>45</v>
      </c>
      <c r="O40" s="56"/>
      <c r="P40" s="60">
        <f>'FAC-scaled'!D37</f>
        <v>4844496422.5409002</v>
      </c>
      <c r="Q40" s="60">
        <f>'FAC-scaled'!D41</f>
        <v>4632182073.0201902</v>
      </c>
      <c r="R40" s="62">
        <f>Q40/P40-1</f>
        <v>-4.3825886325941976E-2</v>
      </c>
      <c r="S40" s="60"/>
      <c r="T40" s="62"/>
    </row>
    <row r="41" spans="1:20" ht="15.75" thickTop="1"/>
  </sheetData>
  <mergeCells count="8">
    <mergeCell ref="E7:G7"/>
    <mergeCell ref="H7:I7"/>
    <mergeCell ref="P7:R7"/>
    <mergeCell ref="S7:T7"/>
    <mergeCell ref="E28:G28"/>
    <mergeCell ref="H28:I28"/>
    <mergeCell ref="P28:R28"/>
    <mergeCell ref="S28:T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</vt:lpstr>
      <vt:lpstr>FAC-Percents</vt:lpstr>
      <vt:lpstr>FAC-Summary</vt:lpstr>
      <vt:lpstr>FAC-scaled</vt:lpstr>
      <vt:lpstr>FAC-scaled-Percents</vt:lpstr>
      <vt:lpstr>FAC-scaled-Summary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2019-11-08T21:34:22Z</dcterms:modified>
</cp:coreProperties>
</file>