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8" i="2" l="1"/>
  <c r="CN19" i="2" s="1"/>
  <c r="CK18" i="2"/>
  <c r="CH18" i="2"/>
  <c r="CH19" i="2" s="1"/>
  <c r="CB18" i="2"/>
  <c r="CB19" i="2" s="1"/>
  <c r="BV18" i="2"/>
  <c r="BV19" i="2" s="1"/>
  <c r="BS18" i="2"/>
  <c r="CN15" i="2"/>
  <c r="BV15" i="2"/>
  <c r="BY18" i="2" l="1"/>
  <c r="CE18" i="2"/>
  <c r="CH20" i="2"/>
  <c r="CG19" i="2"/>
  <c r="CF19" i="2"/>
  <c r="CE19" i="2"/>
  <c r="BV20" i="2"/>
  <c r="BU19" i="2"/>
  <c r="BT19" i="2"/>
  <c r="BS19" i="2"/>
  <c r="CB20" i="2"/>
  <c r="BY19" i="2"/>
  <c r="CA19" i="2"/>
  <c r="BZ19" i="2"/>
  <c r="CN20" i="2"/>
  <c r="CM19" i="2"/>
  <c r="CK19" i="2"/>
  <c r="CL19" i="2"/>
  <c r="BT18" i="2"/>
  <c r="BZ18" i="2"/>
  <c r="CF18" i="2"/>
  <c r="CL18" i="2"/>
  <c r="BU18" i="2"/>
  <c r="CA18" i="2"/>
  <c r="CG18" i="2"/>
  <c r="CM18" i="2"/>
  <c r="CN21" i="2" l="1"/>
  <c r="CM20" i="2"/>
  <c r="CL20" i="2"/>
  <c r="CK20" i="2"/>
  <c r="CB21" i="2"/>
  <c r="BY20" i="2"/>
  <c r="CA20" i="2"/>
  <c r="BZ20" i="2"/>
  <c r="BV21" i="2"/>
  <c r="BU20" i="2"/>
  <c r="BT20" i="2"/>
  <c r="BS20" i="2"/>
  <c r="CH21" i="2"/>
  <c r="CG20" i="2"/>
  <c r="CE20" i="2"/>
  <c r="CF20" i="2"/>
  <c r="CH22" i="2" l="1"/>
  <c r="CE21" i="2"/>
  <c r="CG21" i="2"/>
  <c r="CF21" i="2"/>
  <c r="BV22" i="2"/>
  <c r="BU21" i="2"/>
  <c r="BT21" i="2"/>
  <c r="BS21" i="2"/>
  <c r="CB22" i="2"/>
  <c r="CA21" i="2"/>
  <c r="BY21" i="2"/>
  <c r="BZ21" i="2"/>
  <c r="CN22" i="2"/>
  <c r="CM21" i="2"/>
  <c r="CL21" i="2"/>
  <c r="CK21" i="2"/>
  <c r="CL22" i="2" l="1"/>
  <c r="CN23" i="2"/>
  <c r="CM22" i="2"/>
  <c r="CK22" i="2"/>
  <c r="CA22" i="2"/>
  <c r="BZ22" i="2"/>
  <c r="CB23" i="2"/>
  <c r="BY22" i="2"/>
  <c r="BU22" i="2"/>
  <c r="BS22" i="2"/>
  <c r="BV23" i="2"/>
  <c r="BT22" i="2"/>
  <c r="CH23" i="2"/>
  <c r="CG22" i="2"/>
  <c r="CE22" i="2"/>
  <c r="CF22" i="2"/>
  <c r="BT23" i="2" l="1"/>
  <c r="BS23" i="2"/>
  <c r="BU23" i="2"/>
  <c r="BV24" i="2"/>
  <c r="BZ23" i="2"/>
  <c r="CA23" i="2"/>
  <c r="BY23" i="2"/>
  <c r="CB24" i="2"/>
  <c r="CN24" i="2"/>
  <c r="CL23" i="2"/>
  <c r="CM23" i="2"/>
  <c r="CK23" i="2"/>
  <c r="CF23" i="2"/>
  <c r="CH24" i="2"/>
  <c r="CG23" i="2"/>
  <c r="CE23" i="2"/>
  <c r="BV25" i="2" l="1"/>
  <c r="BT24" i="2"/>
  <c r="BS24" i="2"/>
  <c r="BU24" i="2"/>
  <c r="CB25" i="2"/>
  <c r="BZ24" i="2"/>
  <c r="CA24" i="2"/>
  <c r="BY24" i="2"/>
  <c r="CH25" i="2"/>
  <c r="CF24" i="2"/>
  <c r="CG24" i="2"/>
  <c r="CE24" i="2"/>
  <c r="CN25" i="2"/>
  <c r="CL24" i="2"/>
  <c r="CK24" i="2"/>
  <c r="CM24" i="2"/>
  <c r="CN26" i="2" l="1"/>
  <c r="CL25" i="2"/>
  <c r="CM25" i="2"/>
  <c r="CK25" i="2"/>
  <c r="CH26" i="2"/>
  <c r="CF25" i="2"/>
  <c r="CG25" i="2"/>
  <c r="CE25" i="2"/>
  <c r="CB26" i="2"/>
  <c r="BZ25" i="2"/>
  <c r="CA25" i="2"/>
  <c r="BY25" i="2"/>
  <c r="BV26" i="2"/>
  <c r="BT25" i="2"/>
  <c r="BU25" i="2"/>
  <c r="BS25" i="2"/>
  <c r="BV27" i="2" l="1"/>
  <c r="BT26" i="2"/>
  <c r="BU26" i="2"/>
  <c r="BS26" i="2"/>
  <c r="CB27" i="2"/>
  <c r="BZ26" i="2"/>
  <c r="CA26" i="2"/>
  <c r="BY26" i="2"/>
  <c r="CH27" i="2"/>
  <c r="CG26" i="2"/>
  <c r="CF26" i="2"/>
  <c r="CE26" i="2"/>
  <c r="CN27" i="2"/>
  <c r="CM26" i="2"/>
  <c r="CL26" i="2"/>
  <c r="CK26" i="2"/>
  <c r="CN28" i="2" l="1"/>
  <c r="CM27" i="2"/>
  <c r="CL27" i="2"/>
  <c r="CK27" i="2"/>
  <c r="CH28" i="2"/>
  <c r="CG27" i="2"/>
  <c r="CF27" i="2"/>
  <c r="CE27" i="2"/>
  <c r="CB28" i="2"/>
  <c r="CA27" i="2"/>
  <c r="BZ27" i="2"/>
  <c r="BY27" i="2"/>
  <c r="BV28" i="2"/>
  <c r="BU27" i="2"/>
  <c r="BT27" i="2"/>
  <c r="BS27" i="2"/>
  <c r="BV29" i="2" l="1"/>
  <c r="BU28" i="2"/>
  <c r="BT28" i="2"/>
  <c r="BS28" i="2"/>
  <c r="CB29" i="2"/>
  <c r="CA28" i="2"/>
  <c r="BZ28" i="2"/>
  <c r="BY28" i="2"/>
  <c r="CH29" i="2"/>
  <c r="CG28" i="2"/>
  <c r="CF28" i="2"/>
  <c r="CE28" i="2"/>
  <c r="CN29" i="2"/>
  <c r="CM28" i="2"/>
  <c r="CL28" i="2"/>
  <c r="CK28" i="2"/>
  <c r="CH30" i="2" l="1"/>
  <c r="CG29" i="2"/>
  <c r="CF29" i="2"/>
  <c r="CE29" i="2"/>
  <c r="CN30" i="2"/>
  <c r="CM29" i="2"/>
  <c r="CL29" i="2"/>
  <c r="CK29" i="2"/>
  <c r="CB30" i="2"/>
  <c r="CA29" i="2"/>
  <c r="BZ29" i="2"/>
  <c r="BY29" i="2"/>
  <c r="BV30" i="2"/>
  <c r="BU29" i="2"/>
  <c r="BT29" i="2"/>
  <c r="BS29" i="2"/>
  <c r="BV31" i="2" l="1"/>
  <c r="BU30" i="2"/>
  <c r="BT30" i="2"/>
  <c r="BS30" i="2"/>
  <c r="CB31" i="2"/>
  <c r="CA30" i="2"/>
  <c r="BZ30" i="2"/>
  <c r="BY30" i="2"/>
  <c r="CN31" i="2"/>
  <c r="CM30" i="2"/>
  <c r="CL30" i="2"/>
  <c r="CK30" i="2"/>
  <c r="CH31" i="2"/>
  <c r="CG30" i="2"/>
  <c r="CF30" i="2"/>
  <c r="CE30" i="2"/>
  <c r="CH32" i="2" l="1"/>
  <c r="CG31" i="2"/>
  <c r="CF31" i="2"/>
  <c r="CE31" i="2"/>
  <c r="CN32" i="2"/>
  <c r="CM31" i="2"/>
  <c r="CL31" i="2"/>
  <c r="CK31" i="2"/>
  <c r="CB32" i="2"/>
  <c r="CA31" i="2"/>
  <c r="BZ31" i="2"/>
  <c r="BY31" i="2"/>
  <c r="BV32" i="2"/>
  <c r="BU31" i="2"/>
  <c r="BT31" i="2"/>
  <c r="BS31" i="2"/>
  <c r="BV33" i="2" l="1"/>
  <c r="BU32" i="2"/>
  <c r="BT32" i="2"/>
  <c r="BS32" i="2"/>
  <c r="CB33" i="2"/>
  <c r="CA32" i="2"/>
  <c r="BZ32" i="2"/>
  <c r="BY32" i="2"/>
  <c r="CN33" i="2"/>
  <c r="CM32" i="2"/>
  <c r="CL32" i="2"/>
  <c r="CK32" i="2"/>
  <c r="CH33" i="2"/>
  <c r="CG32" i="2"/>
  <c r="CF32" i="2"/>
  <c r="CE32" i="2"/>
  <c r="CH34" i="2" l="1"/>
  <c r="CG33" i="2"/>
  <c r="CF33" i="2"/>
  <c r="CE33" i="2"/>
  <c r="CN34" i="2"/>
  <c r="CM33" i="2"/>
  <c r="CL33" i="2"/>
  <c r="CK33" i="2"/>
  <c r="CB34" i="2"/>
  <c r="CA33" i="2"/>
  <c r="BZ33" i="2"/>
  <c r="BY33" i="2"/>
  <c r="BV34" i="2"/>
  <c r="BU33" i="2"/>
  <c r="BT33" i="2"/>
  <c r="BS33" i="2"/>
  <c r="BV35" i="2" l="1"/>
  <c r="BU34" i="2"/>
  <c r="BT34" i="2"/>
  <c r="BS34" i="2"/>
  <c r="CB35" i="2"/>
  <c r="CA34" i="2"/>
  <c r="BZ34" i="2"/>
  <c r="BY34" i="2"/>
  <c r="CN35" i="2"/>
  <c r="CM34" i="2"/>
  <c r="CL34" i="2"/>
  <c r="CK34" i="2"/>
  <c r="CH35" i="2"/>
  <c r="CG34" i="2"/>
  <c r="CF34" i="2"/>
  <c r="CE34" i="2"/>
  <c r="CH36" i="2" l="1"/>
  <c r="CG35" i="2"/>
  <c r="CF35" i="2"/>
  <c r="CE35" i="2"/>
  <c r="CN36" i="2"/>
  <c r="CM35" i="2"/>
  <c r="CL35" i="2"/>
  <c r="CK35" i="2"/>
  <c r="CB36" i="2"/>
  <c r="CA35" i="2"/>
  <c r="BZ35" i="2"/>
  <c r="BY35" i="2"/>
  <c r="BV36" i="2"/>
  <c r="BU35" i="2"/>
  <c r="BT35" i="2"/>
  <c r="BS35" i="2"/>
  <c r="BV37" i="2" l="1"/>
  <c r="BU36" i="2"/>
  <c r="BT36" i="2"/>
  <c r="BS36" i="2"/>
  <c r="CB37" i="2"/>
  <c r="CA36" i="2"/>
  <c r="BZ36" i="2"/>
  <c r="BY36" i="2"/>
  <c r="CN37" i="2"/>
  <c r="CM36" i="2"/>
  <c r="CL36" i="2"/>
  <c r="CK36" i="2"/>
  <c r="CH37" i="2"/>
  <c r="CG36" i="2"/>
  <c r="CF36" i="2"/>
  <c r="CE36" i="2"/>
  <c r="CH38" i="2" l="1"/>
  <c r="CG37" i="2"/>
  <c r="CF37" i="2"/>
  <c r="CE37" i="2"/>
  <c r="CN38" i="2"/>
  <c r="CM37" i="2"/>
  <c r="CL37" i="2"/>
  <c r="CK37" i="2"/>
  <c r="CB38" i="2"/>
  <c r="CA37" i="2"/>
  <c r="BZ37" i="2"/>
  <c r="BY37" i="2"/>
  <c r="BV38" i="2"/>
  <c r="BU37" i="2"/>
  <c r="BT37" i="2"/>
  <c r="BS37" i="2"/>
  <c r="BV39" i="2" l="1"/>
  <c r="BU38" i="2"/>
  <c r="BT38" i="2"/>
  <c r="BS38" i="2"/>
  <c r="CB39" i="2"/>
  <c r="CA38" i="2"/>
  <c r="BZ38" i="2"/>
  <c r="BY38" i="2"/>
  <c r="CN39" i="2"/>
  <c r="CM38" i="2"/>
  <c r="CL38" i="2"/>
  <c r="CK38" i="2"/>
  <c r="CH39" i="2"/>
  <c r="CG38" i="2"/>
  <c r="CF38" i="2"/>
  <c r="CE38" i="2"/>
  <c r="CH40" i="2" l="1"/>
  <c r="CG39" i="2"/>
  <c r="CF39" i="2"/>
  <c r="CE39" i="2"/>
  <c r="CN40" i="2"/>
  <c r="CM39" i="2"/>
  <c r="CL39" i="2"/>
  <c r="CK39" i="2"/>
  <c r="CB40" i="2"/>
  <c r="CA39" i="2"/>
  <c r="BZ39" i="2"/>
  <c r="BY39" i="2"/>
  <c r="BV40" i="2"/>
  <c r="BU39" i="2"/>
  <c r="BT39" i="2"/>
  <c r="BS39" i="2"/>
  <c r="BV41" i="2" l="1"/>
  <c r="BU40" i="2"/>
  <c r="BT40" i="2"/>
  <c r="BS40" i="2"/>
  <c r="CB41" i="2"/>
  <c r="CA40" i="2"/>
  <c r="BZ40" i="2"/>
  <c r="BY40" i="2"/>
  <c r="CN41" i="2"/>
  <c r="CM40" i="2"/>
  <c r="CL40" i="2"/>
  <c r="CK40" i="2"/>
  <c r="CH41" i="2"/>
  <c r="CG40" i="2"/>
  <c r="CF40" i="2"/>
  <c r="CE40" i="2"/>
  <c r="CH42" i="2" l="1"/>
  <c r="CG41" i="2"/>
  <c r="CF41" i="2"/>
  <c r="CE41" i="2"/>
  <c r="CN42" i="2"/>
  <c r="CM41" i="2"/>
  <c r="CL41" i="2"/>
  <c r="CK41" i="2"/>
  <c r="CB42" i="2"/>
  <c r="CA41" i="2"/>
  <c r="BZ41" i="2"/>
  <c r="BY41" i="2"/>
  <c r="BV42" i="2"/>
  <c r="BU41" i="2"/>
  <c r="BT41" i="2"/>
  <c r="BS41" i="2"/>
  <c r="BV43" i="2" l="1"/>
  <c r="BU42" i="2"/>
  <c r="BT42" i="2"/>
  <c r="BS42" i="2"/>
  <c r="CB43" i="2"/>
  <c r="CA42" i="2"/>
  <c r="BZ42" i="2"/>
  <c r="BY42" i="2"/>
  <c r="CN43" i="2"/>
  <c r="CM42" i="2"/>
  <c r="CL42" i="2"/>
  <c r="CK42" i="2"/>
  <c r="CH43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<sst xmlns="http://schemas.openxmlformats.org/spreadsheetml/2006/main" count="277" uniqueCount="173">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</sst>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28"/>
  <sheetViews>
    <sheetView tabSelected="1" topLeftCell="Y16" zoomScale="80" zoomScaleNormal="80" workbookViewId="0">
      <selection activeCell="Y18" sqref="Y18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2" x14ac:dyDescent="0.35">
      <c r="B1" s="4" t="s">
        <v>0</v>
      </c>
      <c r="C1" s="6">
        <v>3</v>
      </c>
      <c r="E1" s="53" t="s">
        <v>78</v>
      </c>
      <c r="F1" s="53"/>
      <c r="G1" s="14">
        <v>7.0000000000000007E-2</v>
      </c>
      <c r="I1" s="53" t="s">
        <v>79</v>
      </c>
      <c r="J1" s="53"/>
      <c r="K1" s="53"/>
      <c r="L1" s="15">
        <v>7256200.8565999996</v>
      </c>
      <c r="O1" s="41"/>
      <c r="P1" s="36" t="s">
        <v>142</v>
      </c>
      <c r="Q1" s="24">
        <v>0</v>
      </c>
      <c r="S1" s="53" t="s">
        <v>89</v>
      </c>
      <c r="T1" s="53"/>
      <c r="U1" s="53"/>
      <c r="V1" s="24">
        <v>8809340386.1000004</v>
      </c>
    </row>
    <row r="2" spans="2:92" x14ac:dyDescent="0.35">
      <c r="B2" s="4" t="s">
        <v>1</v>
      </c>
      <c r="C2" s="6">
        <v>3</v>
      </c>
      <c r="E2" s="53"/>
      <c r="F2" s="53"/>
      <c r="G2" s="25"/>
      <c r="I2" s="53" t="s">
        <v>80</v>
      </c>
      <c r="J2" s="53"/>
      <c r="K2" s="53"/>
      <c r="L2" s="23">
        <f>L1*0.25</f>
        <v>1814050.2141499999</v>
      </c>
      <c r="O2" s="41"/>
      <c r="P2" s="36" t="s">
        <v>84</v>
      </c>
      <c r="Q2" s="24">
        <v>19867.2</v>
      </c>
      <c r="S2" s="53" t="s">
        <v>90</v>
      </c>
      <c r="T2" s="53"/>
      <c r="U2" s="53"/>
      <c r="V2" s="27">
        <v>348494.96600000001</v>
      </c>
      <c r="W2" t="s">
        <v>99</v>
      </c>
    </row>
    <row r="3" spans="2:92" x14ac:dyDescent="0.35">
      <c r="B3" s="4" t="s">
        <v>2</v>
      </c>
      <c r="C3" s="6">
        <v>44</v>
      </c>
      <c r="F3" s="37" t="s">
        <v>113</v>
      </c>
      <c r="I3" s="53" t="s">
        <v>28</v>
      </c>
      <c r="J3" s="53"/>
      <c r="K3" s="53"/>
      <c r="L3" s="10">
        <v>8.9999999999999993E-3</v>
      </c>
      <c r="O3" s="41"/>
      <c r="P3" s="36" t="s">
        <v>85</v>
      </c>
      <c r="Q3" s="24">
        <v>43560</v>
      </c>
      <c r="S3" s="53" t="s">
        <v>91</v>
      </c>
      <c r="T3" s="53"/>
      <c r="U3" s="53"/>
      <c r="V3" s="28">
        <v>2066077.2990000001</v>
      </c>
      <c r="W3" t="s">
        <v>99</v>
      </c>
      <c r="BS3" s="13"/>
      <c r="BU3" s="36" t="s">
        <v>165</v>
      </c>
      <c r="BV3" s="6">
        <v>6189</v>
      </c>
    </row>
    <row r="4" spans="2:92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3" t="s">
        <v>157</v>
      </c>
      <c r="J4" s="53"/>
      <c r="K4" s="53"/>
      <c r="L4" s="15">
        <v>0.75</v>
      </c>
      <c r="O4" s="41"/>
      <c r="P4" s="36" t="s">
        <v>136</v>
      </c>
      <c r="Q4" s="24">
        <v>601000</v>
      </c>
      <c r="S4" s="53" t="s">
        <v>98</v>
      </c>
      <c r="T4" s="53"/>
      <c r="U4" s="53"/>
      <c r="V4" s="27">
        <f>0.86*2489249.757</f>
        <v>2140754.7910200004</v>
      </c>
      <c r="W4" t="s">
        <v>99</v>
      </c>
      <c r="BU4" s="36"/>
      <c r="BV4" s="25"/>
    </row>
    <row r="5" spans="2:92" x14ac:dyDescent="0.35">
      <c r="B5" s="4"/>
      <c r="F5" s="36" t="s">
        <v>106</v>
      </c>
      <c r="G5" s="6">
        <v>3726</v>
      </c>
      <c r="I5" s="53" t="s">
        <v>88</v>
      </c>
      <c r="J5" s="53"/>
      <c r="K5" s="53"/>
      <c r="L5" s="15">
        <v>0.5</v>
      </c>
      <c r="O5" s="41"/>
      <c r="P5" s="36" t="s">
        <v>137</v>
      </c>
      <c r="Q5" s="24">
        <v>15025</v>
      </c>
      <c r="S5" s="53" t="s">
        <v>97</v>
      </c>
      <c r="T5" s="53"/>
      <c r="U5" s="53"/>
      <c r="V5" s="27">
        <f>0.17*2489249.757</f>
        <v>423172.45869000006</v>
      </c>
      <c r="W5" t="s">
        <v>99</v>
      </c>
      <c r="BU5" s="36" t="s">
        <v>166</v>
      </c>
      <c r="BV5" s="6">
        <v>6951</v>
      </c>
    </row>
    <row r="6" spans="2:92" x14ac:dyDescent="0.35">
      <c r="F6" s="36" t="s">
        <v>107</v>
      </c>
      <c r="G6" s="6">
        <v>4765</v>
      </c>
      <c r="I6" s="53" t="s">
        <v>151</v>
      </c>
      <c r="J6" s="53"/>
      <c r="K6" s="53"/>
      <c r="L6" s="15">
        <v>1</v>
      </c>
      <c r="O6" s="41"/>
      <c r="P6" s="36" t="s">
        <v>138</v>
      </c>
      <c r="Q6" s="26">
        <v>0.95</v>
      </c>
      <c r="S6" s="53" t="s">
        <v>92</v>
      </c>
      <c r="T6" s="53"/>
      <c r="U6" s="53"/>
      <c r="V6" s="27">
        <f>(18000/25)*8.8*2.20462</f>
        <v>13968.472320000001</v>
      </c>
      <c r="W6" t="s">
        <v>94</v>
      </c>
      <c r="BU6" s="36"/>
      <c r="BV6" s="25"/>
    </row>
    <row r="7" spans="2:92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3" t="s">
        <v>95</v>
      </c>
      <c r="T7" s="53"/>
      <c r="U7" s="53"/>
      <c r="V7" s="27">
        <f>V4*V6</f>
        <v>29903074042.27026</v>
      </c>
      <c r="W7" t="s">
        <v>93</v>
      </c>
      <c r="BU7" s="36" t="s">
        <v>167</v>
      </c>
      <c r="BV7" s="6">
        <v>7618</v>
      </c>
    </row>
    <row r="8" spans="2:92" x14ac:dyDescent="0.35">
      <c r="F8" s="36" t="s">
        <v>109</v>
      </c>
      <c r="G8" s="6">
        <v>5974</v>
      </c>
      <c r="I8" s="53" t="s">
        <v>159</v>
      </c>
      <c r="J8" s="53"/>
      <c r="K8" s="53"/>
      <c r="L8" s="49">
        <v>15.24</v>
      </c>
      <c r="O8" s="41"/>
      <c r="P8" s="36" t="s">
        <v>86</v>
      </c>
      <c r="Q8" s="26">
        <v>10</v>
      </c>
      <c r="S8" s="53" t="s">
        <v>96</v>
      </c>
      <c r="T8" s="53"/>
      <c r="U8" s="53"/>
      <c r="V8" s="27">
        <f>V5*V6</f>
        <v>5911072775.7976093</v>
      </c>
      <c r="W8" t="s">
        <v>93</v>
      </c>
      <c r="BU8" s="36"/>
      <c r="BV8" s="25"/>
    </row>
    <row r="9" spans="2:92" x14ac:dyDescent="0.35">
      <c r="F9" s="36" t="s">
        <v>110</v>
      </c>
      <c r="G9" s="6">
        <v>5009</v>
      </c>
      <c r="I9" s="53" t="s">
        <v>160</v>
      </c>
      <c r="J9" s="53"/>
      <c r="K9" s="53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168</v>
      </c>
      <c r="BV9" s="6">
        <v>6653</v>
      </c>
    </row>
    <row r="10" spans="2:92" x14ac:dyDescent="0.35">
      <c r="F10" s="36" t="s">
        <v>111</v>
      </c>
      <c r="G10" s="6">
        <v>4359</v>
      </c>
      <c r="I10" s="53" t="s">
        <v>161</v>
      </c>
      <c r="J10" s="53"/>
      <c r="K10" s="53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2" x14ac:dyDescent="0.35">
      <c r="F11" s="36" t="s">
        <v>112</v>
      </c>
      <c r="G11" s="6">
        <v>3780</v>
      </c>
      <c r="I11" s="53" t="s">
        <v>162</v>
      </c>
      <c r="J11" s="53"/>
      <c r="K11" s="53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2" x14ac:dyDescent="0.35">
      <c r="F12" s="36"/>
      <c r="G12" s="25"/>
      <c r="H12" s="25"/>
      <c r="I12" s="54" t="s">
        <v>163</v>
      </c>
      <c r="J12" s="54"/>
      <c r="K12" s="54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2" x14ac:dyDescent="0.35">
      <c r="F13" s="36"/>
    </row>
    <row r="14" spans="2:92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2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3" t="s">
        <v>154</v>
      </c>
      <c r="BI15" s="53"/>
      <c r="BJ15" s="48">
        <v>16054000</v>
      </c>
      <c r="BN15" s="53" t="s">
        <v>154</v>
      </c>
      <c r="BO15" s="53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2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3" t="s">
        <v>155</v>
      </c>
      <c r="BG16" s="53"/>
      <c r="BH16" s="53"/>
      <c r="BI16" s="53"/>
      <c r="BJ16" s="53"/>
      <c r="BL16" s="53" t="s">
        <v>156</v>
      </c>
      <c r="BM16" s="53"/>
      <c r="BN16" s="53"/>
      <c r="BO16" s="53"/>
      <c r="BP16" s="53"/>
      <c r="BT16" s="51" t="s">
        <v>169</v>
      </c>
      <c r="BU16" s="51"/>
      <c r="BV16" s="52"/>
      <c r="BZ16" s="51" t="s">
        <v>170</v>
      </c>
      <c r="CA16" s="51"/>
      <c r="CB16" s="52"/>
      <c r="CF16" s="51" t="s">
        <v>171</v>
      </c>
      <c r="CG16" s="51"/>
      <c r="CH16" s="52"/>
      <c r="CL16" s="51" t="s">
        <v>172</v>
      </c>
      <c r="CM16" s="51"/>
      <c r="CN16" s="52"/>
    </row>
    <row r="17" spans="2:92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2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928.34999999999991</v>
      </c>
      <c r="BT18" s="46">
        <f>0.5*BV18</f>
        <v>3094.5</v>
      </c>
      <c r="BU18" s="46">
        <f>0.35*BV18</f>
        <v>2166.1499999999996</v>
      </c>
      <c r="BV18" s="52">
        <f>BV3</f>
        <v>6189</v>
      </c>
      <c r="BX18" s="4">
        <v>2020</v>
      </c>
      <c r="BY18" s="46">
        <f>0.15*CB18</f>
        <v>1042.6499999999999</v>
      </c>
      <c r="BZ18" s="46">
        <f>0.5*CB18</f>
        <v>3475.5</v>
      </c>
      <c r="CA18" s="46">
        <f>0.35*CB18</f>
        <v>2432.85</v>
      </c>
      <c r="CB18" s="52">
        <f>BV5</f>
        <v>6951</v>
      </c>
      <c r="CD18" s="4">
        <v>2020</v>
      </c>
      <c r="CE18" s="46">
        <f>0.15*CH18</f>
        <v>1142.7</v>
      </c>
      <c r="CF18" s="46">
        <f>0.5*CH18</f>
        <v>3809</v>
      </c>
      <c r="CG18" s="46">
        <f>0.35*CH18</f>
        <v>2666.2999999999997</v>
      </c>
      <c r="CH18" s="52">
        <f>BV7</f>
        <v>7618</v>
      </c>
      <c r="CJ18" s="4">
        <v>2020</v>
      </c>
      <c r="CK18" s="46">
        <f>0.15*CN18</f>
        <v>997.94999999999993</v>
      </c>
      <c r="CL18" s="46">
        <f>0.5*CN18</f>
        <v>3326.5</v>
      </c>
      <c r="CM18" s="46">
        <f>0.35*CN18</f>
        <v>2328.5499999999997</v>
      </c>
      <c r="CN18" s="52">
        <f>BV9</f>
        <v>6653</v>
      </c>
    </row>
    <row r="19" spans="2:92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  <c r="BR19" s="4">
        <v>2021</v>
      </c>
      <c r="BS19" s="46">
        <f t="shared" ref="BS19:BS43" si="36">0.15*BV19</f>
        <v>936.70514999999978</v>
      </c>
      <c r="BT19" s="46">
        <f t="shared" ref="BT19:BT43" si="37">0.5*BV19</f>
        <v>3122.3504999999996</v>
      </c>
      <c r="BU19" s="46">
        <f t="shared" ref="BU19:BU43" si="38">0.35*BV19</f>
        <v>2185.6453499999993</v>
      </c>
      <c r="BV19" s="12">
        <f t="shared" ref="BV19:BV43" si="39">BV18*(1+$L$3)</f>
        <v>6244.7009999999991</v>
      </c>
      <c r="BX19" s="4">
        <v>2021</v>
      </c>
      <c r="BY19" s="46">
        <f t="shared" ref="BY19:BY43" si="40">0.15*CB19</f>
        <v>1052.0338499999998</v>
      </c>
      <c r="BZ19" s="46">
        <f t="shared" ref="BZ19:BZ43" si="41">0.5*CB19</f>
        <v>3506.7794999999996</v>
      </c>
      <c r="CA19" s="46">
        <f t="shared" ref="CA19:CA43" si="42">0.35*CB19</f>
        <v>2454.7456499999994</v>
      </c>
      <c r="CB19" s="12">
        <f>CB18*(1+$L$3)</f>
        <v>7013.5589999999993</v>
      </c>
      <c r="CD19" s="4">
        <v>2021</v>
      </c>
      <c r="CE19" s="46">
        <f t="shared" ref="CE19:CE43" si="43">0.15*CH19</f>
        <v>1152.9842999999998</v>
      </c>
      <c r="CF19" s="46">
        <f t="shared" ref="CF19:CF43" si="44">0.5*CH19</f>
        <v>3843.2809999999995</v>
      </c>
      <c r="CG19" s="46">
        <f t="shared" ref="CG19:CG43" si="45">0.35*CH19</f>
        <v>2690.2966999999994</v>
      </c>
      <c r="CH19" s="12">
        <f t="shared" ref="CH19:CH43" si="46">CH18*(1+$L$3)</f>
        <v>7686.561999999999</v>
      </c>
      <c r="CJ19" s="4">
        <v>2021</v>
      </c>
      <c r="CK19" s="46">
        <f t="shared" ref="CK19:CK43" si="47">0.15*CN19</f>
        <v>1006.9315499999999</v>
      </c>
      <c r="CL19" s="46">
        <f t="shared" ref="CL19:CL43" si="48">0.5*CN19</f>
        <v>3356.4384999999997</v>
      </c>
      <c r="CM19" s="46">
        <f t="shared" ref="CM19:CM43" si="49">0.35*CN19</f>
        <v>2349.5069499999995</v>
      </c>
      <c r="CN19" s="12">
        <f>CN18*(1+$L$3)</f>
        <v>6712.8769999999995</v>
      </c>
    </row>
    <row r="20" spans="2:92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50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51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52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53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  <c r="BR20" s="4">
        <v>2022</v>
      </c>
      <c r="BS20" s="46">
        <f t="shared" si="36"/>
        <v>945.1354963499997</v>
      </c>
      <c r="BT20" s="46">
        <f t="shared" si="37"/>
        <v>3150.4516544999992</v>
      </c>
      <c r="BU20" s="46">
        <f t="shared" si="38"/>
        <v>2205.3161581499994</v>
      </c>
      <c r="BV20" s="12">
        <f t="shared" si="39"/>
        <v>6300.9033089999984</v>
      </c>
      <c r="BX20" s="4">
        <v>2022</v>
      </c>
      <c r="BY20" s="46">
        <f t="shared" si="40"/>
        <v>1061.5021546499997</v>
      </c>
      <c r="BZ20" s="46">
        <f t="shared" si="41"/>
        <v>3538.3405154999991</v>
      </c>
      <c r="CA20" s="46">
        <f t="shared" si="42"/>
        <v>2476.8383608499994</v>
      </c>
      <c r="CB20" s="12">
        <f t="shared" ref="CB20:CB43" si="54">CB19*(1+$L$3)</f>
        <v>7076.6810309999983</v>
      </c>
      <c r="CD20" s="4">
        <v>2022</v>
      </c>
      <c r="CE20" s="46">
        <f t="shared" si="43"/>
        <v>1163.3611586999996</v>
      </c>
      <c r="CF20" s="46">
        <f t="shared" si="44"/>
        <v>3877.8705289999989</v>
      </c>
      <c r="CG20" s="46">
        <f t="shared" si="45"/>
        <v>2714.5093702999989</v>
      </c>
      <c r="CH20" s="12">
        <f t="shared" si="46"/>
        <v>7755.7410579999978</v>
      </c>
      <c r="CJ20" s="4">
        <v>2022</v>
      </c>
      <c r="CK20" s="46">
        <f t="shared" si="47"/>
        <v>1015.9939339499998</v>
      </c>
      <c r="CL20" s="46">
        <f t="shared" si="48"/>
        <v>3386.6464464999995</v>
      </c>
      <c r="CM20" s="46">
        <f t="shared" si="49"/>
        <v>2370.6525125499993</v>
      </c>
      <c r="CN20" s="12">
        <f t="shared" ref="CN20:CN43" si="55">CN19*(1+$L$3)</f>
        <v>6773.2928929999989</v>
      </c>
    </row>
    <row r="21" spans="2:92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50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51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52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53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  <c r="BR21" s="4">
        <v>2023</v>
      </c>
      <c r="BS21" s="46">
        <f t="shared" si="36"/>
        <v>953.64171581714959</v>
      </c>
      <c r="BT21" s="46">
        <f t="shared" si="37"/>
        <v>3178.8057193904988</v>
      </c>
      <c r="BU21" s="46">
        <f t="shared" si="38"/>
        <v>2225.164003573349</v>
      </c>
      <c r="BV21" s="12">
        <f t="shared" si="39"/>
        <v>6357.6114387809976</v>
      </c>
      <c r="BX21" s="4">
        <v>2023</v>
      </c>
      <c r="BY21" s="46">
        <f t="shared" si="40"/>
        <v>1071.0556740418494</v>
      </c>
      <c r="BZ21" s="46">
        <f t="shared" si="41"/>
        <v>3570.1855801394986</v>
      </c>
      <c r="CA21" s="46">
        <f t="shared" si="42"/>
        <v>2499.1299060976489</v>
      </c>
      <c r="CB21" s="12">
        <f t="shared" si="54"/>
        <v>7140.3711602789972</v>
      </c>
      <c r="CD21" s="4">
        <v>2023</v>
      </c>
      <c r="CE21" s="46">
        <f t="shared" si="43"/>
        <v>1173.8314091282996</v>
      </c>
      <c r="CF21" s="46">
        <f t="shared" si="44"/>
        <v>3912.7713637609986</v>
      </c>
      <c r="CG21" s="46">
        <f t="shared" si="45"/>
        <v>2738.939954632699</v>
      </c>
      <c r="CH21" s="12">
        <f t="shared" si="46"/>
        <v>7825.5427275219972</v>
      </c>
      <c r="CJ21" s="4">
        <v>2023</v>
      </c>
      <c r="CK21" s="46">
        <f t="shared" si="47"/>
        <v>1025.1378793555498</v>
      </c>
      <c r="CL21" s="46">
        <f t="shared" si="48"/>
        <v>3417.1262645184993</v>
      </c>
      <c r="CM21" s="46">
        <f t="shared" si="49"/>
        <v>2391.9883851629493</v>
      </c>
      <c r="CN21" s="12">
        <f t="shared" si="55"/>
        <v>6834.2525290369986</v>
      </c>
    </row>
    <row r="22" spans="2:92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50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51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52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53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  <c r="BR22" s="4">
        <v>2024</v>
      </c>
      <c r="BS22" s="46">
        <f t="shared" si="36"/>
        <v>962.22449125950379</v>
      </c>
      <c r="BT22" s="46">
        <f t="shared" si="37"/>
        <v>3207.4149708650129</v>
      </c>
      <c r="BU22" s="46">
        <f t="shared" si="38"/>
        <v>2245.1904796055087</v>
      </c>
      <c r="BV22" s="12">
        <f t="shared" si="39"/>
        <v>6414.8299417300259</v>
      </c>
      <c r="BX22" s="4">
        <v>2024</v>
      </c>
      <c r="BY22" s="46">
        <f t="shared" si="40"/>
        <v>1080.6951751082261</v>
      </c>
      <c r="BZ22" s="46">
        <f t="shared" si="41"/>
        <v>3602.3172503607539</v>
      </c>
      <c r="CA22" s="46">
        <f t="shared" si="42"/>
        <v>2521.6220752525273</v>
      </c>
      <c r="CB22" s="12">
        <f t="shared" si="54"/>
        <v>7204.6345007215077</v>
      </c>
      <c r="CD22" s="4">
        <v>2024</v>
      </c>
      <c r="CE22" s="46">
        <f t="shared" si="43"/>
        <v>1184.395891810454</v>
      </c>
      <c r="CF22" s="46">
        <f t="shared" si="44"/>
        <v>3947.9863060348471</v>
      </c>
      <c r="CG22" s="46">
        <f t="shared" si="45"/>
        <v>2763.5904142243926</v>
      </c>
      <c r="CH22" s="12">
        <f t="shared" si="46"/>
        <v>7895.9726120696942</v>
      </c>
      <c r="CJ22" s="4">
        <v>2024</v>
      </c>
      <c r="CK22" s="46">
        <f t="shared" si="47"/>
        <v>1034.3641202697497</v>
      </c>
      <c r="CL22" s="46">
        <f t="shared" si="48"/>
        <v>3447.8804008991656</v>
      </c>
      <c r="CM22" s="46">
        <f t="shared" si="49"/>
        <v>2413.5162806294156</v>
      </c>
      <c r="CN22" s="12">
        <f t="shared" si="55"/>
        <v>6895.7608017983312</v>
      </c>
    </row>
    <row r="23" spans="2:92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50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51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52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53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  <c r="BR23" s="4">
        <v>2025</v>
      </c>
      <c r="BS23" s="46">
        <f t="shared" si="36"/>
        <v>970.8845116808393</v>
      </c>
      <c r="BT23" s="46">
        <f t="shared" si="37"/>
        <v>3236.281705602798</v>
      </c>
      <c r="BU23" s="46">
        <f t="shared" si="38"/>
        <v>2265.3971939219582</v>
      </c>
      <c r="BV23" s="12">
        <f>BV22*(1+$L$3)</f>
        <v>6472.5634112055959</v>
      </c>
      <c r="BX23" s="4">
        <v>2025</v>
      </c>
      <c r="BY23" s="46">
        <f t="shared" si="40"/>
        <v>1090.4214316842001</v>
      </c>
      <c r="BZ23" s="46">
        <f t="shared" si="41"/>
        <v>3634.7381056140002</v>
      </c>
      <c r="CA23" s="46">
        <f t="shared" si="42"/>
        <v>2544.3166739297999</v>
      </c>
      <c r="CB23" s="12">
        <f t="shared" si="54"/>
        <v>7269.4762112280005</v>
      </c>
      <c r="CD23" s="4">
        <v>2025</v>
      </c>
      <c r="CE23" s="46">
        <f t="shared" si="43"/>
        <v>1195.0554548367479</v>
      </c>
      <c r="CF23" s="46">
        <f t="shared" si="44"/>
        <v>3983.5181827891602</v>
      </c>
      <c r="CG23" s="46">
        <f t="shared" si="45"/>
        <v>2788.462727952412</v>
      </c>
      <c r="CH23" s="12">
        <f t="shared" si="46"/>
        <v>7967.0363655783203</v>
      </c>
      <c r="CJ23" s="4">
        <v>2025</v>
      </c>
      <c r="CK23" s="46">
        <f t="shared" si="47"/>
        <v>1043.6733973521773</v>
      </c>
      <c r="CL23" s="46">
        <f t="shared" si="48"/>
        <v>3478.9113245072576</v>
      </c>
      <c r="CM23" s="46">
        <f t="shared" si="49"/>
        <v>2435.2379271550803</v>
      </c>
      <c r="CN23" s="12">
        <f t="shared" si="55"/>
        <v>6957.8226490145153</v>
      </c>
    </row>
    <row r="24" spans="2:92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50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51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52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53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  <c r="BR24" s="4">
        <v>2026</v>
      </c>
      <c r="BS24" s="46">
        <f t="shared" si="36"/>
        <v>979.62247228596686</v>
      </c>
      <c r="BT24" s="46">
        <f t="shared" si="37"/>
        <v>3265.408240953223</v>
      </c>
      <c r="BU24" s="46">
        <f t="shared" si="38"/>
        <v>2285.785768667256</v>
      </c>
      <c r="BV24" s="12">
        <f t="shared" si="39"/>
        <v>6530.8164819064459</v>
      </c>
      <c r="BX24" s="4">
        <v>2026</v>
      </c>
      <c r="BY24" s="46">
        <f t="shared" si="40"/>
        <v>1100.2352245693578</v>
      </c>
      <c r="BZ24" s="46">
        <f t="shared" si="41"/>
        <v>3667.4507485645258</v>
      </c>
      <c r="CA24" s="46">
        <f t="shared" si="42"/>
        <v>2567.215523995168</v>
      </c>
      <c r="CB24" s="12">
        <f t="shared" si="54"/>
        <v>7334.9014971290517</v>
      </c>
      <c r="CD24" s="4">
        <v>2026</v>
      </c>
      <c r="CE24" s="46">
        <f t="shared" si="43"/>
        <v>1205.8109539302786</v>
      </c>
      <c r="CF24" s="46">
        <f t="shared" si="44"/>
        <v>4019.3698464342624</v>
      </c>
      <c r="CG24" s="46">
        <f t="shared" si="45"/>
        <v>2813.5588925039833</v>
      </c>
      <c r="CH24" s="12">
        <f t="shared" si="46"/>
        <v>8038.7396928685248</v>
      </c>
      <c r="CJ24" s="4">
        <v>2026</v>
      </c>
      <c r="CK24" s="46">
        <f t="shared" si="47"/>
        <v>1053.0664579283466</v>
      </c>
      <c r="CL24" s="46">
        <f t="shared" si="48"/>
        <v>3510.2215264278225</v>
      </c>
      <c r="CM24" s="46">
        <f t="shared" si="49"/>
        <v>2457.1550684994754</v>
      </c>
      <c r="CN24" s="12">
        <f t="shared" si="55"/>
        <v>7020.443052855645</v>
      </c>
    </row>
    <row r="25" spans="2:92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50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51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52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53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  <c r="BR25" s="4">
        <v>2027</v>
      </c>
      <c r="BS25" s="46">
        <f t="shared" si="36"/>
        <v>988.43907453654049</v>
      </c>
      <c r="BT25" s="46">
        <f t="shared" si="37"/>
        <v>3294.7969151218017</v>
      </c>
      <c r="BU25" s="46">
        <f t="shared" si="38"/>
        <v>2306.3578405852609</v>
      </c>
      <c r="BV25" s="12">
        <f t="shared" si="39"/>
        <v>6589.5938302436034</v>
      </c>
      <c r="BX25" s="4">
        <v>2027</v>
      </c>
      <c r="BY25" s="46">
        <f t="shared" si="40"/>
        <v>1110.1373415904818</v>
      </c>
      <c r="BZ25" s="46">
        <f t="shared" si="41"/>
        <v>3700.4578053016062</v>
      </c>
      <c r="CA25" s="46">
        <f t="shared" si="42"/>
        <v>2590.3204637111244</v>
      </c>
      <c r="CB25" s="12">
        <f t="shared" si="54"/>
        <v>7400.9156106032124</v>
      </c>
      <c r="CD25" s="4">
        <v>2027</v>
      </c>
      <c r="CE25" s="46">
        <f t="shared" si="43"/>
        <v>1216.663252515651</v>
      </c>
      <c r="CF25" s="46">
        <f t="shared" si="44"/>
        <v>4055.5441750521704</v>
      </c>
      <c r="CG25" s="46">
        <f t="shared" si="45"/>
        <v>2838.8809225365189</v>
      </c>
      <c r="CH25" s="12">
        <f t="shared" si="46"/>
        <v>8111.0883501043409</v>
      </c>
      <c r="CJ25" s="4">
        <v>2027</v>
      </c>
      <c r="CK25" s="46">
        <f t="shared" si="47"/>
        <v>1062.5440560497016</v>
      </c>
      <c r="CL25" s="46">
        <f t="shared" si="48"/>
        <v>3541.8135201656723</v>
      </c>
      <c r="CM25" s="46">
        <f t="shared" si="49"/>
        <v>2479.2694641159705</v>
      </c>
      <c r="CN25" s="12">
        <f t="shared" si="55"/>
        <v>7083.6270403313447</v>
      </c>
    </row>
    <row r="26" spans="2:92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50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51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52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53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  <c r="BR26" s="4">
        <v>2028</v>
      </c>
      <c r="BS26" s="46">
        <f t="shared" si="36"/>
        <v>997.33502620736931</v>
      </c>
      <c r="BT26" s="46">
        <f t="shared" si="37"/>
        <v>3324.4500873578977</v>
      </c>
      <c r="BU26" s="46">
        <f t="shared" si="38"/>
        <v>2327.1150611505282</v>
      </c>
      <c r="BV26" s="12">
        <f t="shared" si="39"/>
        <v>6648.9001747157954</v>
      </c>
      <c r="BX26" s="4">
        <v>2028</v>
      </c>
      <c r="BY26" s="46">
        <f t="shared" si="40"/>
        <v>1120.128577664796</v>
      </c>
      <c r="BZ26" s="46">
        <f t="shared" si="41"/>
        <v>3733.76192554932</v>
      </c>
      <c r="CA26" s="46">
        <f t="shared" si="42"/>
        <v>2613.633347884524</v>
      </c>
      <c r="CB26" s="12">
        <f t="shared" si="54"/>
        <v>7467.5238510986401</v>
      </c>
      <c r="CD26" s="4">
        <v>2028</v>
      </c>
      <c r="CE26" s="46">
        <f t="shared" si="43"/>
        <v>1227.6132217882919</v>
      </c>
      <c r="CF26" s="46">
        <f t="shared" si="44"/>
        <v>4092.0440726276397</v>
      </c>
      <c r="CG26" s="46">
        <f t="shared" si="45"/>
        <v>2864.4308508393478</v>
      </c>
      <c r="CH26" s="12">
        <f t="shared" si="46"/>
        <v>8184.0881452552794</v>
      </c>
      <c r="CJ26" s="4">
        <v>2028</v>
      </c>
      <c r="CK26" s="46">
        <f t="shared" si="47"/>
        <v>1072.1069525541488</v>
      </c>
      <c r="CL26" s="46">
        <f t="shared" si="48"/>
        <v>3573.6898418471628</v>
      </c>
      <c r="CM26" s="46">
        <f t="shared" si="49"/>
        <v>2501.582889293014</v>
      </c>
      <c r="CN26" s="12">
        <f t="shared" si="55"/>
        <v>7147.3796836943256</v>
      </c>
    </row>
    <row r="27" spans="2:92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50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51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52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53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  <c r="BR27" s="4">
        <v>2029</v>
      </c>
      <c r="BS27" s="46">
        <f t="shared" si="36"/>
        <v>1006.3110414432355</v>
      </c>
      <c r="BT27" s="46">
        <f t="shared" si="37"/>
        <v>3354.3701381441183</v>
      </c>
      <c r="BU27" s="46">
        <f t="shared" si="38"/>
        <v>2348.0590967008825</v>
      </c>
      <c r="BV27" s="12">
        <f t="shared" si="39"/>
        <v>6708.7402762882366</v>
      </c>
      <c r="BX27" s="4">
        <v>2029</v>
      </c>
      <c r="BY27" s="46">
        <f t="shared" si="40"/>
        <v>1130.209734863779</v>
      </c>
      <c r="BZ27" s="46">
        <f t="shared" si="41"/>
        <v>3767.3657828792634</v>
      </c>
      <c r="CA27" s="46">
        <f t="shared" si="42"/>
        <v>2637.1560480154844</v>
      </c>
      <c r="CB27" s="12">
        <f t="shared" si="54"/>
        <v>7534.7315657585268</v>
      </c>
      <c r="CD27" s="4">
        <v>2029</v>
      </c>
      <c r="CE27" s="46">
        <f t="shared" si="43"/>
        <v>1238.6617407843864</v>
      </c>
      <c r="CF27" s="46">
        <f t="shared" si="44"/>
        <v>4128.8724692812884</v>
      </c>
      <c r="CG27" s="46">
        <f t="shared" si="45"/>
        <v>2890.2107284969015</v>
      </c>
      <c r="CH27" s="12">
        <f t="shared" si="46"/>
        <v>8257.7449385625769</v>
      </c>
      <c r="CJ27" s="4">
        <v>2029</v>
      </c>
      <c r="CK27" s="46">
        <f t="shared" si="47"/>
        <v>1081.7559151271359</v>
      </c>
      <c r="CL27" s="46">
        <f t="shared" si="48"/>
        <v>3605.853050423787</v>
      </c>
      <c r="CM27" s="46">
        <f t="shared" si="49"/>
        <v>2524.0971352966508</v>
      </c>
      <c r="CN27" s="12">
        <f t="shared" si="55"/>
        <v>7211.7061008475739</v>
      </c>
    </row>
    <row r="28" spans="2:92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50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51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52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53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  <c r="BR28" s="4">
        <v>2030</v>
      </c>
      <c r="BS28" s="46">
        <f t="shared" si="36"/>
        <v>1015.3678408162244</v>
      </c>
      <c r="BT28" s="46">
        <f t="shared" si="37"/>
        <v>3384.559469387415</v>
      </c>
      <c r="BU28" s="46">
        <f t="shared" si="38"/>
        <v>2369.1916285711904</v>
      </c>
      <c r="BV28" s="12">
        <f t="shared" si="39"/>
        <v>6769.11893877483</v>
      </c>
      <c r="BX28" s="4">
        <v>2030</v>
      </c>
      <c r="BY28" s="46">
        <f t="shared" si="40"/>
        <v>1140.3816224775528</v>
      </c>
      <c r="BZ28" s="46">
        <f t="shared" si="41"/>
        <v>3801.2720749251762</v>
      </c>
      <c r="CA28" s="46">
        <f t="shared" si="42"/>
        <v>2660.8904524476234</v>
      </c>
      <c r="CB28" s="12">
        <f t="shared" si="54"/>
        <v>7602.5441498503524</v>
      </c>
      <c r="CD28" s="4">
        <v>2030</v>
      </c>
      <c r="CE28" s="46">
        <f t="shared" si="43"/>
        <v>1249.8096964514457</v>
      </c>
      <c r="CF28" s="46">
        <f t="shared" si="44"/>
        <v>4166.0323215048193</v>
      </c>
      <c r="CG28" s="46">
        <f t="shared" si="45"/>
        <v>2916.2226250533731</v>
      </c>
      <c r="CH28" s="12">
        <f t="shared" si="46"/>
        <v>8332.0646430096385</v>
      </c>
      <c r="CJ28" s="4">
        <v>2030</v>
      </c>
      <c r="CK28" s="46">
        <f t="shared" si="47"/>
        <v>1091.4917183632801</v>
      </c>
      <c r="CL28" s="46">
        <f t="shared" si="48"/>
        <v>3638.3057278776005</v>
      </c>
      <c r="CM28" s="46">
        <f t="shared" si="49"/>
        <v>2546.8140095143203</v>
      </c>
      <c r="CN28" s="12">
        <f t="shared" si="55"/>
        <v>7276.611455755201</v>
      </c>
    </row>
    <row r="29" spans="2:92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50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51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52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53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  <c r="BR29" s="4">
        <v>2031</v>
      </c>
      <c r="BS29" s="46">
        <f t="shared" si="36"/>
        <v>1024.5061513835703</v>
      </c>
      <c r="BT29" s="46">
        <f t="shared" si="37"/>
        <v>3415.0205046119013</v>
      </c>
      <c r="BU29" s="46">
        <f t="shared" si="38"/>
        <v>2390.5143532283309</v>
      </c>
      <c r="BV29" s="12">
        <f t="shared" si="39"/>
        <v>6830.0410092238026</v>
      </c>
      <c r="BX29" s="4">
        <v>2031</v>
      </c>
      <c r="BY29" s="46">
        <f t="shared" si="40"/>
        <v>1150.6450570798506</v>
      </c>
      <c r="BZ29" s="46">
        <f t="shared" si="41"/>
        <v>3835.4835235995024</v>
      </c>
      <c r="CA29" s="46">
        <f t="shared" si="42"/>
        <v>2684.8384665196513</v>
      </c>
      <c r="CB29" s="12">
        <f t="shared" si="54"/>
        <v>7670.9670471990048</v>
      </c>
      <c r="CD29" s="4">
        <v>2031</v>
      </c>
      <c r="CE29" s="46">
        <f t="shared" si="43"/>
        <v>1261.0579837195085</v>
      </c>
      <c r="CF29" s="46">
        <f t="shared" si="44"/>
        <v>4203.526612398362</v>
      </c>
      <c r="CG29" s="46">
        <f t="shared" si="45"/>
        <v>2942.4686286788533</v>
      </c>
      <c r="CH29" s="12">
        <f t="shared" si="46"/>
        <v>8407.053224796724</v>
      </c>
      <c r="CJ29" s="4">
        <v>2031</v>
      </c>
      <c r="CK29" s="46">
        <f t="shared" si="47"/>
        <v>1101.3151438285495</v>
      </c>
      <c r="CL29" s="46">
        <f t="shared" si="48"/>
        <v>3671.0504794284984</v>
      </c>
      <c r="CM29" s="46">
        <f t="shared" si="49"/>
        <v>2569.7353355999489</v>
      </c>
      <c r="CN29" s="12">
        <f t="shared" si="55"/>
        <v>7342.1009588569968</v>
      </c>
    </row>
    <row r="30" spans="2:92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50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51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52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53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  <c r="BR30" s="4">
        <v>2032</v>
      </c>
      <c r="BS30" s="46">
        <f t="shared" si="36"/>
        <v>1033.7267067460225</v>
      </c>
      <c r="BT30" s="46">
        <f t="shared" si="37"/>
        <v>3445.7556891534082</v>
      </c>
      <c r="BU30" s="46">
        <f t="shared" si="38"/>
        <v>2412.0289824073857</v>
      </c>
      <c r="BV30" s="12">
        <f t="shared" si="39"/>
        <v>6891.5113783068164</v>
      </c>
      <c r="BX30" s="4">
        <v>2032</v>
      </c>
      <c r="BY30" s="46">
        <f t="shared" si="40"/>
        <v>1161.0008625935693</v>
      </c>
      <c r="BZ30" s="46">
        <f t="shared" si="41"/>
        <v>3870.0028753118977</v>
      </c>
      <c r="CA30" s="46">
        <f t="shared" si="42"/>
        <v>2709.0020127183284</v>
      </c>
      <c r="CB30" s="12">
        <f t="shared" si="54"/>
        <v>7740.0057506237954</v>
      </c>
      <c r="CD30" s="4">
        <v>2032</v>
      </c>
      <c r="CE30" s="46">
        <f t="shared" si="43"/>
        <v>1272.4075055729838</v>
      </c>
      <c r="CF30" s="46">
        <f t="shared" si="44"/>
        <v>4241.3583519099466</v>
      </c>
      <c r="CG30" s="46">
        <f t="shared" si="45"/>
        <v>2968.9508463369625</v>
      </c>
      <c r="CH30" s="12">
        <f t="shared" si="46"/>
        <v>8482.7167038198932</v>
      </c>
      <c r="CJ30" s="4">
        <v>2032</v>
      </c>
      <c r="CK30" s="46">
        <f t="shared" si="47"/>
        <v>1111.2269801230063</v>
      </c>
      <c r="CL30" s="46">
        <f t="shared" si="48"/>
        <v>3704.0899337433543</v>
      </c>
      <c r="CM30" s="46">
        <f t="shared" si="49"/>
        <v>2592.862953620348</v>
      </c>
      <c r="CN30" s="12">
        <f t="shared" si="55"/>
        <v>7408.1798674867086</v>
      </c>
    </row>
    <row r="31" spans="2:92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50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51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52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53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  <c r="BR31" s="4">
        <v>2033</v>
      </c>
      <c r="BS31" s="46">
        <f t="shared" si="36"/>
        <v>1043.0302471067366</v>
      </c>
      <c r="BT31" s="46">
        <f t="shared" si="37"/>
        <v>3476.7674903557886</v>
      </c>
      <c r="BU31" s="46">
        <f t="shared" si="38"/>
        <v>2433.737243249052</v>
      </c>
      <c r="BV31" s="12">
        <f t="shared" si="39"/>
        <v>6953.5349807115772</v>
      </c>
      <c r="BX31" s="4">
        <v>2033</v>
      </c>
      <c r="BY31" s="46">
        <f t="shared" si="40"/>
        <v>1171.4498703569113</v>
      </c>
      <c r="BZ31" s="46">
        <f t="shared" si="41"/>
        <v>3904.8329011897044</v>
      </c>
      <c r="CA31" s="46">
        <f t="shared" si="42"/>
        <v>2733.3830308327929</v>
      </c>
      <c r="CB31" s="12">
        <f t="shared" si="54"/>
        <v>7809.6658023794089</v>
      </c>
      <c r="CD31" s="4">
        <v>2033</v>
      </c>
      <c r="CE31" s="46">
        <f t="shared" si="43"/>
        <v>1283.8591731231406</v>
      </c>
      <c r="CF31" s="46">
        <f t="shared" si="44"/>
        <v>4279.5305770771356</v>
      </c>
      <c r="CG31" s="46">
        <f t="shared" si="45"/>
        <v>2995.6714039539947</v>
      </c>
      <c r="CH31" s="12">
        <f t="shared" si="46"/>
        <v>8559.0611541542712</v>
      </c>
      <c r="CJ31" s="4">
        <v>2033</v>
      </c>
      <c r="CK31" s="46">
        <f t="shared" si="47"/>
        <v>1121.228022944113</v>
      </c>
      <c r="CL31" s="46">
        <f t="shared" si="48"/>
        <v>3737.4267431470439</v>
      </c>
      <c r="CM31" s="46">
        <f t="shared" si="49"/>
        <v>2616.1987202029304</v>
      </c>
      <c r="CN31" s="12">
        <f t="shared" si="55"/>
        <v>7474.8534862940878</v>
      </c>
    </row>
    <row r="32" spans="2:92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50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51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52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53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  <c r="BR32" s="4">
        <v>2034</v>
      </c>
      <c r="BS32" s="46">
        <f t="shared" si="36"/>
        <v>1052.4175193306971</v>
      </c>
      <c r="BT32" s="46">
        <f t="shared" si="37"/>
        <v>3508.0583977689903</v>
      </c>
      <c r="BU32" s="46">
        <f t="shared" si="38"/>
        <v>2455.6408784382929</v>
      </c>
      <c r="BV32" s="12">
        <f t="shared" si="39"/>
        <v>7016.1167955379806</v>
      </c>
      <c r="BX32" s="4">
        <v>2034</v>
      </c>
      <c r="BY32" s="46">
        <f t="shared" si="40"/>
        <v>1181.9929191901233</v>
      </c>
      <c r="BZ32" s="46">
        <f t="shared" si="41"/>
        <v>3939.9763973004115</v>
      </c>
      <c r="CA32" s="46">
        <f t="shared" si="42"/>
        <v>2757.9834781102877</v>
      </c>
      <c r="CB32" s="12">
        <f t="shared" si="54"/>
        <v>7879.9527946008229</v>
      </c>
      <c r="CD32" s="4">
        <v>2034</v>
      </c>
      <c r="CE32" s="46">
        <f t="shared" si="43"/>
        <v>1295.4139056812489</v>
      </c>
      <c r="CF32" s="46">
        <f t="shared" si="44"/>
        <v>4318.0463522708296</v>
      </c>
      <c r="CG32" s="46">
        <f t="shared" si="45"/>
        <v>3022.6324465895805</v>
      </c>
      <c r="CH32" s="12">
        <f t="shared" si="46"/>
        <v>8636.0927045416593</v>
      </c>
      <c r="CJ32" s="4">
        <v>2034</v>
      </c>
      <c r="CK32" s="46">
        <f t="shared" si="47"/>
        <v>1131.3190751506099</v>
      </c>
      <c r="CL32" s="46">
        <f t="shared" si="48"/>
        <v>3771.0635838353669</v>
      </c>
      <c r="CM32" s="46">
        <f t="shared" si="49"/>
        <v>2639.7445086847565</v>
      </c>
      <c r="CN32" s="12">
        <f t="shared" si="55"/>
        <v>7542.1271676707338</v>
      </c>
    </row>
    <row r="33" spans="2:92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50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51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52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53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  <c r="BR33" s="4">
        <v>2035</v>
      </c>
      <c r="BS33" s="46">
        <f t="shared" si="36"/>
        <v>1061.8892770046732</v>
      </c>
      <c r="BT33" s="46">
        <f t="shared" si="37"/>
        <v>3539.630923348911</v>
      </c>
      <c r="BU33" s="46">
        <f t="shared" si="38"/>
        <v>2477.7416463442373</v>
      </c>
      <c r="BV33" s="12">
        <f t="shared" si="39"/>
        <v>7079.261846697822</v>
      </c>
      <c r="BX33" s="4">
        <v>2035</v>
      </c>
      <c r="BY33" s="46">
        <f t="shared" si="40"/>
        <v>1192.6308554628342</v>
      </c>
      <c r="BZ33" s="46">
        <f t="shared" si="41"/>
        <v>3975.4361848761146</v>
      </c>
      <c r="CA33" s="46">
        <f t="shared" si="42"/>
        <v>2782.8053294132801</v>
      </c>
      <c r="CB33" s="12">
        <f t="shared" si="54"/>
        <v>7950.8723697522291</v>
      </c>
      <c r="CD33" s="4">
        <v>2035</v>
      </c>
      <c r="CE33" s="46">
        <f t="shared" si="43"/>
        <v>1307.0726308323799</v>
      </c>
      <c r="CF33" s="46">
        <f t="shared" si="44"/>
        <v>4356.9087694412665</v>
      </c>
      <c r="CG33" s="46">
        <f t="shared" si="45"/>
        <v>3049.8361386088864</v>
      </c>
      <c r="CH33" s="12">
        <f t="shared" si="46"/>
        <v>8713.817538882533</v>
      </c>
      <c r="CJ33" s="4">
        <v>2035</v>
      </c>
      <c r="CK33" s="46">
        <f t="shared" si="47"/>
        <v>1141.5009468269654</v>
      </c>
      <c r="CL33" s="46">
        <f t="shared" si="48"/>
        <v>3805.0031560898847</v>
      </c>
      <c r="CM33" s="46">
        <f t="shared" si="49"/>
        <v>2663.5022092629192</v>
      </c>
      <c r="CN33" s="12">
        <f t="shared" si="55"/>
        <v>7610.0063121797693</v>
      </c>
    </row>
    <row r="34" spans="2:92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50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51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52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53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  <c r="BR34" s="4">
        <v>2036</v>
      </c>
      <c r="BS34" s="46">
        <f t="shared" si="36"/>
        <v>1071.4462804977152</v>
      </c>
      <c r="BT34" s="46">
        <f t="shared" si="37"/>
        <v>3571.4876016590506</v>
      </c>
      <c r="BU34" s="46">
        <f t="shared" si="38"/>
        <v>2500.0413211613354</v>
      </c>
      <c r="BV34" s="12">
        <f t="shared" si="39"/>
        <v>7142.9752033181012</v>
      </c>
      <c r="BX34" s="4">
        <v>2036</v>
      </c>
      <c r="BY34" s="46">
        <f t="shared" si="40"/>
        <v>1203.3645331619998</v>
      </c>
      <c r="BZ34" s="46">
        <f t="shared" si="41"/>
        <v>4011.2151105399994</v>
      </c>
      <c r="CA34" s="46">
        <f t="shared" si="42"/>
        <v>2807.8505773779993</v>
      </c>
      <c r="CB34" s="12">
        <f t="shared" si="54"/>
        <v>8022.4302210799988</v>
      </c>
      <c r="CD34" s="4">
        <v>2036</v>
      </c>
      <c r="CE34" s="46">
        <f t="shared" si="43"/>
        <v>1318.8362845098713</v>
      </c>
      <c r="CF34" s="46">
        <f t="shared" si="44"/>
        <v>4396.1209483662378</v>
      </c>
      <c r="CG34" s="46">
        <f t="shared" si="45"/>
        <v>3077.2846638563665</v>
      </c>
      <c r="CH34" s="12">
        <f t="shared" si="46"/>
        <v>8792.2418967324757</v>
      </c>
      <c r="CJ34" s="4">
        <v>2036</v>
      </c>
      <c r="CK34" s="46">
        <f t="shared" si="47"/>
        <v>1151.7744553484079</v>
      </c>
      <c r="CL34" s="46">
        <f t="shared" si="48"/>
        <v>3839.2481844946933</v>
      </c>
      <c r="CM34" s="46">
        <f t="shared" si="49"/>
        <v>2687.4737291462852</v>
      </c>
      <c r="CN34" s="12">
        <f t="shared" si="55"/>
        <v>7678.4963689893866</v>
      </c>
    </row>
    <row r="35" spans="2:92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50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51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52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53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  <c r="BR35" s="4">
        <v>2037</v>
      </c>
      <c r="BS35" s="46">
        <f t="shared" si="36"/>
        <v>1081.0892970221944</v>
      </c>
      <c r="BT35" s="46">
        <f t="shared" si="37"/>
        <v>3603.6309900739816</v>
      </c>
      <c r="BU35" s="46">
        <f t="shared" si="38"/>
        <v>2522.5416930517868</v>
      </c>
      <c r="BV35" s="12">
        <f t="shared" si="39"/>
        <v>7207.2619801479632</v>
      </c>
      <c r="BX35" s="4">
        <v>2037</v>
      </c>
      <c r="BY35" s="46">
        <f t="shared" si="40"/>
        <v>1214.1948139604576</v>
      </c>
      <c r="BZ35" s="46">
        <f t="shared" si="41"/>
        <v>4047.3160465348587</v>
      </c>
      <c r="CA35" s="46">
        <f t="shared" si="42"/>
        <v>2833.1212325744009</v>
      </c>
      <c r="CB35" s="12">
        <f t="shared" si="54"/>
        <v>8094.6320930697175</v>
      </c>
      <c r="CD35" s="4">
        <v>2037</v>
      </c>
      <c r="CE35" s="46">
        <f t="shared" si="43"/>
        <v>1330.7058110704602</v>
      </c>
      <c r="CF35" s="46">
        <f t="shared" si="44"/>
        <v>4435.686036901534</v>
      </c>
      <c r="CG35" s="46">
        <f t="shared" si="45"/>
        <v>3104.9802258310738</v>
      </c>
      <c r="CH35" s="12">
        <f t="shared" si="46"/>
        <v>8871.3720738030679</v>
      </c>
      <c r="CJ35" s="4">
        <v>2037</v>
      </c>
      <c r="CK35" s="46">
        <f t="shared" si="47"/>
        <v>1162.1404254465435</v>
      </c>
      <c r="CL35" s="46">
        <f t="shared" si="48"/>
        <v>3873.8014181551453</v>
      </c>
      <c r="CM35" s="46">
        <f t="shared" si="49"/>
        <v>2711.6609927086015</v>
      </c>
      <c r="CN35" s="12">
        <f t="shared" si="55"/>
        <v>7747.6028363102905</v>
      </c>
    </row>
    <row r="36" spans="2:92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50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51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52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53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  <c r="BR36" s="4">
        <v>2038</v>
      </c>
      <c r="BS36" s="46">
        <f t="shared" si="36"/>
        <v>1090.8191006953941</v>
      </c>
      <c r="BT36" s="46">
        <f t="shared" si="37"/>
        <v>3636.0636689846469</v>
      </c>
      <c r="BU36" s="46">
        <f t="shared" si="38"/>
        <v>2545.2445682892526</v>
      </c>
      <c r="BV36" s="12">
        <f t="shared" si="39"/>
        <v>7272.1273379692939</v>
      </c>
      <c r="BX36" s="4">
        <v>2038</v>
      </c>
      <c r="BY36" s="46">
        <f t="shared" si="40"/>
        <v>1225.1225672861015</v>
      </c>
      <c r="BZ36" s="46">
        <f t="shared" si="41"/>
        <v>4083.7418909536718</v>
      </c>
      <c r="CA36" s="46">
        <f t="shared" si="42"/>
        <v>2858.6193236675699</v>
      </c>
      <c r="CB36" s="12">
        <f t="shared" si="54"/>
        <v>8167.4837819073437</v>
      </c>
      <c r="CD36" s="4">
        <v>2038</v>
      </c>
      <c r="CE36" s="46">
        <f t="shared" si="43"/>
        <v>1342.682163370094</v>
      </c>
      <c r="CF36" s="46">
        <f t="shared" si="44"/>
        <v>4475.6072112336469</v>
      </c>
      <c r="CG36" s="46">
        <f t="shared" si="45"/>
        <v>3132.9250478635527</v>
      </c>
      <c r="CH36" s="12">
        <f t="shared" si="46"/>
        <v>8951.2144224672938</v>
      </c>
      <c r="CJ36" s="4">
        <v>2038</v>
      </c>
      <c r="CK36" s="46">
        <f t="shared" si="47"/>
        <v>1172.5996892755622</v>
      </c>
      <c r="CL36" s="46">
        <f t="shared" si="48"/>
        <v>3908.665630918541</v>
      </c>
      <c r="CM36" s="46">
        <f t="shared" si="49"/>
        <v>2736.0659416429785</v>
      </c>
      <c r="CN36" s="12">
        <f t="shared" si="55"/>
        <v>7817.3312618370819</v>
      </c>
    </row>
    <row r="37" spans="2:92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50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51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52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53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  <c r="BR37" s="4">
        <v>2039</v>
      </c>
      <c r="BS37" s="46">
        <f t="shared" si="36"/>
        <v>1100.6364726016525</v>
      </c>
      <c r="BT37" s="46">
        <f t="shared" si="37"/>
        <v>3668.7882420055084</v>
      </c>
      <c r="BU37" s="46">
        <f t="shared" si="38"/>
        <v>2568.1517694038557</v>
      </c>
      <c r="BV37" s="12">
        <f t="shared" si="39"/>
        <v>7337.5764840110169</v>
      </c>
      <c r="BX37" s="4">
        <v>2039</v>
      </c>
      <c r="BY37" s="46">
        <f t="shared" si="40"/>
        <v>1236.1486703916762</v>
      </c>
      <c r="BZ37" s="46">
        <f t="shared" si="41"/>
        <v>4120.4955679722543</v>
      </c>
      <c r="CA37" s="46">
        <f t="shared" si="42"/>
        <v>2884.3468975805777</v>
      </c>
      <c r="CB37" s="12">
        <f t="shared" si="54"/>
        <v>8240.9911359445086</v>
      </c>
      <c r="CD37" s="4">
        <v>2039</v>
      </c>
      <c r="CE37" s="46">
        <f t="shared" si="43"/>
        <v>1354.7663028404247</v>
      </c>
      <c r="CF37" s="46">
        <f t="shared" si="44"/>
        <v>4515.8876761347492</v>
      </c>
      <c r="CG37" s="46">
        <f t="shared" si="45"/>
        <v>3161.1213732943243</v>
      </c>
      <c r="CH37" s="12">
        <f t="shared" si="46"/>
        <v>9031.7753522694984</v>
      </c>
      <c r="CJ37" s="4">
        <v>2039</v>
      </c>
      <c r="CK37" s="46">
        <f t="shared" si="47"/>
        <v>1183.153086479042</v>
      </c>
      <c r="CL37" s="46">
        <f t="shared" si="48"/>
        <v>3943.8436215968072</v>
      </c>
      <c r="CM37" s="46">
        <f t="shared" si="49"/>
        <v>2760.6905351177647</v>
      </c>
      <c r="CN37" s="12">
        <f t="shared" si="55"/>
        <v>7887.6872431936144</v>
      </c>
    </row>
    <row r="38" spans="2:92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50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51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52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53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  <c r="BR38" s="4">
        <v>2040</v>
      </c>
      <c r="BS38" s="46">
        <f t="shared" si="36"/>
        <v>1110.5422008550672</v>
      </c>
      <c r="BT38" s="46">
        <f t="shared" si="37"/>
        <v>3701.8073361835577</v>
      </c>
      <c r="BU38" s="46">
        <f t="shared" si="38"/>
        <v>2591.26513532849</v>
      </c>
      <c r="BV38" s="12">
        <f t="shared" si="39"/>
        <v>7403.6146723671154</v>
      </c>
      <c r="BX38" s="4">
        <v>2040</v>
      </c>
      <c r="BY38" s="46">
        <f t="shared" si="40"/>
        <v>1247.2740084252011</v>
      </c>
      <c r="BZ38" s="46">
        <f t="shared" si="41"/>
        <v>4157.580028084004</v>
      </c>
      <c r="CA38" s="46">
        <f t="shared" si="42"/>
        <v>2910.3060196588026</v>
      </c>
      <c r="CB38" s="12">
        <f t="shared" si="54"/>
        <v>8315.1600561680079</v>
      </c>
      <c r="CD38" s="4">
        <v>2040</v>
      </c>
      <c r="CE38" s="46">
        <f t="shared" si="43"/>
        <v>1366.9591995659885</v>
      </c>
      <c r="CF38" s="46">
        <f t="shared" si="44"/>
        <v>4556.5306652199615</v>
      </c>
      <c r="CG38" s="46">
        <f t="shared" si="45"/>
        <v>3189.5714656539731</v>
      </c>
      <c r="CH38" s="12">
        <f t="shared" si="46"/>
        <v>9113.061330439923</v>
      </c>
      <c r="CJ38" s="4">
        <v>2040</v>
      </c>
      <c r="CK38" s="46">
        <f t="shared" si="47"/>
        <v>1193.8014642573532</v>
      </c>
      <c r="CL38" s="46">
        <f t="shared" si="48"/>
        <v>3979.3382141911779</v>
      </c>
      <c r="CM38" s="46">
        <f t="shared" si="49"/>
        <v>2785.5367499338245</v>
      </c>
      <c r="CN38" s="12">
        <f t="shared" si="55"/>
        <v>7958.6764283823559</v>
      </c>
    </row>
    <row r="39" spans="2:92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50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51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52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53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  <c r="BR39" s="4">
        <v>2041</v>
      </c>
      <c r="BS39" s="46">
        <f t="shared" si="36"/>
        <v>1120.5370806627627</v>
      </c>
      <c r="BT39" s="46">
        <f t="shared" si="37"/>
        <v>3735.1236022092094</v>
      </c>
      <c r="BU39" s="46">
        <f t="shared" si="38"/>
        <v>2614.5865215464464</v>
      </c>
      <c r="BV39" s="12">
        <f t="shared" si="39"/>
        <v>7470.2472044184187</v>
      </c>
      <c r="BX39" s="4">
        <v>2041</v>
      </c>
      <c r="BY39" s="46">
        <f t="shared" si="40"/>
        <v>1258.4994745010279</v>
      </c>
      <c r="BZ39" s="46">
        <f t="shared" si="41"/>
        <v>4194.9982483367594</v>
      </c>
      <c r="CA39" s="46">
        <f t="shared" si="42"/>
        <v>2936.4987738357313</v>
      </c>
      <c r="CB39" s="12">
        <f t="shared" si="54"/>
        <v>8389.9964966735188</v>
      </c>
      <c r="CD39" s="4">
        <v>2041</v>
      </c>
      <c r="CE39" s="46">
        <f t="shared" si="43"/>
        <v>1379.2618323620823</v>
      </c>
      <c r="CF39" s="46">
        <f t="shared" si="44"/>
        <v>4597.5394412069409</v>
      </c>
      <c r="CG39" s="46">
        <f t="shared" si="45"/>
        <v>3218.2776088448586</v>
      </c>
      <c r="CH39" s="12">
        <f t="shared" si="46"/>
        <v>9195.0788824138817</v>
      </c>
      <c r="CJ39" s="4">
        <v>2041</v>
      </c>
      <c r="CK39" s="46">
        <f t="shared" si="47"/>
        <v>1204.5456774356694</v>
      </c>
      <c r="CL39" s="46">
        <f t="shared" si="48"/>
        <v>4015.1522581188983</v>
      </c>
      <c r="CM39" s="46">
        <f t="shared" si="49"/>
        <v>2810.6065806832285</v>
      </c>
      <c r="CN39" s="12">
        <f t="shared" si="55"/>
        <v>8030.3045162377966</v>
      </c>
    </row>
    <row r="40" spans="2:92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50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51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52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53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  <c r="BR40" s="4">
        <v>2042</v>
      </c>
      <c r="BS40" s="46">
        <f t="shared" si="36"/>
        <v>1130.6219143887274</v>
      </c>
      <c r="BT40" s="46">
        <f t="shared" si="37"/>
        <v>3768.7397146290918</v>
      </c>
      <c r="BU40" s="46">
        <f t="shared" si="38"/>
        <v>2638.117800240364</v>
      </c>
      <c r="BV40" s="12">
        <f t="shared" si="39"/>
        <v>7537.4794292581837</v>
      </c>
      <c r="BX40" s="4">
        <v>2042</v>
      </c>
      <c r="BY40" s="46">
        <f t="shared" si="40"/>
        <v>1269.8259697715368</v>
      </c>
      <c r="BZ40" s="46">
        <f t="shared" si="41"/>
        <v>4232.7532325717893</v>
      </c>
      <c r="CA40" s="46">
        <f t="shared" si="42"/>
        <v>2962.9272628002523</v>
      </c>
      <c r="CB40" s="12">
        <f t="shared" si="54"/>
        <v>8465.5064651435787</v>
      </c>
      <c r="CD40" s="4">
        <v>2042</v>
      </c>
      <c r="CE40" s="46">
        <f t="shared" si="43"/>
        <v>1391.6751888533408</v>
      </c>
      <c r="CF40" s="46">
        <f t="shared" si="44"/>
        <v>4638.9172961778031</v>
      </c>
      <c r="CG40" s="46">
        <f t="shared" si="45"/>
        <v>3247.2421073244618</v>
      </c>
      <c r="CH40" s="12">
        <f t="shared" si="46"/>
        <v>9277.8345923556062</v>
      </c>
      <c r="CJ40" s="4">
        <v>2042</v>
      </c>
      <c r="CK40" s="46">
        <f t="shared" si="47"/>
        <v>1215.3865885325904</v>
      </c>
      <c r="CL40" s="46">
        <f t="shared" si="48"/>
        <v>4051.2886284419678</v>
      </c>
      <c r="CM40" s="46">
        <f t="shared" si="49"/>
        <v>2835.9020399093774</v>
      </c>
      <c r="CN40" s="12">
        <f t="shared" si="55"/>
        <v>8102.5772568839357</v>
      </c>
    </row>
    <row r="41" spans="2:92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50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51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52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53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  <c r="BR41" s="4">
        <v>2043</v>
      </c>
      <c r="BS41" s="46">
        <f t="shared" si="36"/>
        <v>1140.7975116182258</v>
      </c>
      <c r="BT41" s="46">
        <f t="shared" si="37"/>
        <v>3802.6583720607532</v>
      </c>
      <c r="BU41" s="46">
        <f t="shared" si="38"/>
        <v>2661.8608604425272</v>
      </c>
      <c r="BV41" s="12">
        <f t="shared" si="39"/>
        <v>7605.3167441215064</v>
      </c>
      <c r="BX41" s="4">
        <v>2043</v>
      </c>
      <c r="BY41" s="46">
        <f t="shared" si="40"/>
        <v>1281.2544034994805</v>
      </c>
      <c r="BZ41" s="46">
        <f t="shared" si="41"/>
        <v>4270.8480116649353</v>
      </c>
      <c r="CA41" s="46">
        <f t="shared" si="42"/>
        <v>2989.5936081654545</v>
      </c>
      <c r="CB41" s="12">
        <f t="shared" si="54"/>
        <v>8541.6960233298705</v>
      </c>
      <c r="CD41" s="4">
        <v>2043</v>
      </c>
      <c r="CE41" s="46">
        <f t="shared" si="43"/>
        <v>1404.2002655530209</v>
      </c>
      <c r="CF41" s="46">
        <f t="shared" si="44"/>
        <v>4680.6675518434031</v>
      </c>
      <c r="CG41" s="46">
        <f t="shared" si="45"/>
        <v>3276.4672862903822</v>
      </c>
      <c r="CH41" s="12">
        <f t="shared" si="46"/>
        <v>9361.3351036868062</v>
      </c>
      <c r="CJ41" s="4">
        <v>2043</v>
      </c>
      <c r="CK41" s="46">
        <f t="shared" si="47"/>
        <v>1226.3250678293834</v>
      </c>
      <c r="CL41" s="46">
        <f t="shared" si="48"/>
        <v>4087.750226097945</v>
      </c>
      <c r="CM41" s="46">
        <f t="shared" si="49"/>
        <v>2861.4251582685615</v>
      </c>
      <c r="CN41" s="12">
        <f t="shared" si="55"/>
        <v>8175.5004521958899</v>
      </c>
    </row>
    <row r="42" spans="2:92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50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51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52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53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  <c r="BR42" s="4">
        <v>2044</v>
      </c>
      <c r="BS42" s="46">
        <f t="shared" si="36"/>
        <v>1151.0646892227899</v>
      </c>
      <c r="BT42" s="46">
        <f t="shared" si="37"/>
        <v>3836.8822974092996</v>
      </c>
      <c r="BU42" s="46">
        <f t="shared" si="38"/>
        <v>2685.8176081865095</v>
      </c>
      <c r="BV42" s="12">
        <f t="shared" si="39"/>
        <v>7673.7645948185991</v>
      </c>
      <c r="BX42" s="4">
        <v>2044</v>
      </c>
      <c r="BY42" s="46">
        <f t="shared" si="40"/>
        <v>1292.7856931309757</v>
      </c>
      <c r="BZ42" s="46">
        <f t="shared" si="41"/>
        <v>4309.2856437699193</v>
      </c>
      <c r="CA42" s="46">
        <f t="shared" si="42"/>
        <v>3016.4999506389431</v>
      </c>
      <c r="CB42" s="12">
        <f t="shared" si="54"/>
        <v>8618.5712875398385</v>
      </c>
      <c r="CD42" s="4">
        <v>2044</v>
      </c>
      <c r="CE42" s="46">
        <f t="shared" si="43"/>
        <v>1416.8380679429979</v>
      </c>
      <c r="CF42" s="46">
        <f t="shared" si="44"/>
        <v>4722.793559809993</v>
      </c>
      <c r="CG42" s="46">
        <f t="shared" si="45"/>
        <v>3305.9554918669951</v>
      </c>
      <c r="CH42" s="12">
        <f t="shared" si="46"/>
        <v>9445.587119619986</v>
      </c>
      <c r="CJ42" s="4">
        <v>2044</v>
      </c>
      <c r="CK42" s="46">
        <f t="shared" si="47"/>
        <v>1237.3619934398478</v>
      </c>
      <c r="CL42" s="46">
        <f t="shared" si="48"/>
        <v>4124.539978132826</v>
      </c>
      <c r="CM42" s="46">
        <f t="shared" si="49"/>
        <v>2887.177984692978</v>
      </c>
      <c r="CN42" s="12">
        <f t="shared" si="55"/>
        <v>8249.0799562656521</v>
      </c>
    </row>
    <row r="43" spans="2:92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50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51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52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53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  <c r="BR43" s="4">
        <v>2045</v>
      </c>
      <c r="BS43" s="46">
        <f t="shared" si="36"/>
        <v>1161.4242714257948</v>
      </c>
      <c r="BT43" s="46">
        <f t="shared" si="37"/>
        <v>3871.414238085983</v>
      </c>
      <c r="BU43" s="46">
        <f t="shared" si="38"/>
        <v>2709.9899666601877</v>
      </c>
      <c r="BV43" s="12">
        <f t="shared" si="39"/>
        <v>7742.828476171966</v>
      </c>
      <c r="BX43" s="4">
        <v>2045</v>
      </c>
      <c r="BY43" s="46">
        <f t="shared" si="40"/>
        <v>1304.4207643691543</v>
      </c>
      <c r="BZ43" s="46">
        <f t="shared" si="41"/>
        <v>4348.0692145638477</v>
      </c>
      <c r="CA43" s="46">
        <f t="shared" si="42"/>
        <v>3043.6484501946934</v>
      </c>
      <c r="CB43" s="12">
        <f t="shared" si="54"/>
        <v>8696.1384291276954</v>
      </c>
      <c r="CD43" s="4">
        <v>2045</v>
      </c>
      <c r="CE43" s="46">
        <f t="shared" si="43"/>
        <v>1429.5896105544848</v>
      </c>
      <c r="CF43" s="46">
        <f t="shared" si="44"/>
        <v>4765.2987018482827</v>
      </c>
      <c r="CG43" s="46">
        <f t="shared" si="45"/>
        <v>3335.7090912937979</v>
      </c>
      <c r="CH43" s="12">
        <f t="shared" si="46"/>
        <v>9530.5974036965654</v>
      </c>
      <c r="CJ43" s="4">
        <v>2045</v>
      </c>
      <c r="CK43" s="46">
        <f t="shared" si="47"/>
        <v>1248.4982513808063</v>
      </c>
      <c r="CL43" s="46">
        <f t="shared" si="48"/>
        <v>4161.6608379360214</v>
      </c>
      <c r="CM43" s="46">
        <f t="shared" si="49"/>
        <v>2913.1625865552146</v>
      </c>
      <c r="CN43" s="12">
        <f t="shared" si="55"/>
        <v>8323.3216758720428</v>
      </c>
    </row>
    <row r="46" spans="2:92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2" x14ac:dyDescent="0.35">
      <c r="C47" s="55" t="s">
        <v>8</v>
      </c>
      <c r="D47" s="55"/>
      <c r="E47" s="55"/>
      <c r="F47" s="2"/>
      <c r="H47" s="55" t="s">
        <v>8</v>
      </c>
      <c r="I47" s="55"/>
      <c r="J47" s="55"/>
      <c r="K47" s="2"/>
      <c r="L47" s="4"/>
      <c r="O47" s="4"/>
    </row>
    <row r="48" spans="2:92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71" t="s">
        <v>164</v>
      </c>
      <c r="AR54" s="71"/>
      <c r="AS54" s="71"/>
      <c r="AT54" s="71"/>
    </row>
    <row r="55" spans="1:46" x14ac:dyDescent="0.35">
      <c r="C55" s="55" t="s">
        <v>8</v>
      </c>
      <c r="D55" s="55"/>
      <c r="E55" s="55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56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57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56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57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56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57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56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57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56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57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56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57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56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57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56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57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56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57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56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57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56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57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56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57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56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57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56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57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56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57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56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57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56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57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56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57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56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57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56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57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58">$L$4*$G109*H$55</f>
        <v>10.537500000000001</v>
      </c>
      <c r="J77" s="35">
        <v>21</v>
      </c>
      <c r="K77" s="6">
        <f t="shared" ref="K77:K96" si="59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60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56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58"/>
        <v>9.375</v>
      </c>
      <c r="J78" s="35">
        <v>22</v>
      </c>
      <c r="K78" s="6">
        <f t="shared" si="59"/>
        <v>13.125</v>
      </c>
      <c r="M78" s="35">
        <v>22</v>
      </c>
      <c r="N78" s="6">
        <f t="shared" ref="N78:N96" si="61">$L$4*$G110</f>
        <v>18.75</v>
      </c>
      <c r="P78" s="35">
        <v>22</v>
      </c>
      <c r="Q78" s="6">
        <f t="shared" si="60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56"/>
        <v>0</v>
      </c>
      <c r="AB78" s="39">
        <v>22</v>
      </c>
      <c r="AC78" s="40">
        <f t="shared" ref="AC78:AC96" si="62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58"/>
        <v>26.25</v>
      </c>
      <c r="J79" s="35">
        <v>23</v>
      </c>
      <c r="K79" s="6">
        <f t="shared" si="59"/>
        <v>36.75</v>
      </c>
      <c r="M79" s="35">
        <v>23</v>
      </c>
      <c r="N79" s="6">
        <f t="shared" si="61"/>
        <v>52.5</v>
      </c>
      <c r="P79" s="35">
        <v>23</v>
      </c>
      <c r="Q79" s="6">
        <f t="shared" si="60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56"/>
        <v>0</v>
      </c>
      <c r="AB79" s="39">
        <v>23</v>
      </c>
      <c r="AC79" s="40">
        <f t="shared" si="62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58"/>
        <v>11.475000000000001</v>
      </c>
      <c r="J80" s="35">
        <v>24</v>
      </c>
      <c r="K80" s="6">
        <f t="shared" si="59"/>
        <v>16.065000000000001</v>
      </c>
      <c r="M80" s="35">
        <v>24</v>
      </c>
      <c r="N80" s="6">
        <f t="shared" si="61"/>
        <v>22.950000000000003</v>
      </c>
      <c r="P80" s="35">
        <v>24</v>
      </c>
      <c r="Q80" s="6">
        <f t="shared" si="60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56"/>
        <v>0</v>
      </c>
      <c r="AB80" s="39">
        <v>24</v>
      </c>
      <c r="AC80" s="40">
        <f t="shared" si="62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58"/>
        <v>3.75</v>
      </c>
      <c r="J81" s="35">
        <v>25</v>
      </c>
      <c r="K81" s="6">
        <f t="shared" si="59"/>
        <v>5.25</v>
      </c>
      <c r="M81" s="35">
        <v>25</v>
      </c>
      <c r="N81" s="6">
        <f t="shared" si="61"/>
        <v>7.5</v>
      </c>
      <c r="P81" s="35">
        <v>25</v>
      </c>
      <c r="Q81" s="6">
        <f t="shared" si="60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56"/>
        <v>0</v>
      </c>
      <c r="AB81" s="39">
        <v>25</v>
      </c>
      <c r="AC81" s="40">
        <f t="shared" si="62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58"/>
        <v>3.75</v>
      </c>
      <c r="J82" s="35">
        <v>26</v>
      </c>
      <c r="K82" s="6">
        <f t="shared" si="59"/>
        <v>5.25</v>
      </c>
      <c r="M82" s="35">
        <v>26</v>
      </c>
      <c r="N82" s="6">
        <f t="shared" si="61"/>
        <v>7.5</v>
      </c>
      <c r="P82" s="35">
        <v>26</v>
      </c>
      <c r="Q82" s="6">
        <f t="shared" si="60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56"/>
        <v>0</v>
      </c>
      <c r="AB82" s="39">
        <v>26</v>
      </c>
      <c r="AC82" s="40">
        <f t="shared" si="62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58"/>
        <v>3.75</v>
      </c>
      <c r="J83" s="35">
        <v>27</v>
      </c>
      <c r="K83" s="6">
        <f t="shared" si="59"/>
        <v>5.25</v>
      </c>
      <c r="M83" s="35">
        <v>27</v>
      </c>
      <c r="N83" s="6">
        <f t="shared" si="61"/>
        <v>7.5</v>
      </c>
      <c r="P83" s="35">
        <v>27</v>
      </c>
      <c r="Q83" s="6">
        <f t="shared" si="60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56"/>
        <v>0</v>
      </c>
      <c r="AB83" s="39">
        <v>27</v>
      </c>
      <c r="AC83" s="40">
        <f t="shared" si="62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58"/>
        <v>19.575000000000003</v>
      </c>
      <c r="J84" s="35">
        <v>28</v>
      </c>
      <c r="K84" s="6">
        <f t="shared" si="59"/>
        <v>27.405000000000001</v>
      </c>
      <c r="M84" s="35">
        <v>28</v>
      </c>
      <c r="N84" s="6">
        <f t="shared" si="61"/>
        <v>39.150000000000006</v>
      </c>
      <c r="P84" s="35">
        <v>28</v>
      </c>
      <c r="Q84" s="6">
        <f t="shared" si="60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56"/>
        <v>0</v>
      </c>
      <c r="AB84" s="39">
        <v>28</v>
      </c>
      <c r="AC84" s="40">
        <f t="shared" si="62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58"/>
        <v>3.75</v>
      </c>
      <c r="J85" s="35">
        <v>29</v>
      </c>
      <c r="K85" s="6">
        <f t="shared" si="59"/>
        <v>5.25</v>
      </c>
      <c r="M85" s="35">
        <v>29</v>
      </c>
      <c r="N85" s="6">
        <f t="shared" si="61"/>
        <v>7.5</v>
      </c>
      <c r="P85" s="35">
        <v>29</v>
      </c>
      <c r="Q85" s="6">
        <f t="shared" si="60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56"/>
        <v>0</v>
      </c>
      <c r="AB85" s="39">
        <v>29</v>
      </c>
      <c r="AC85" s="40">
        <f t="shared" si="62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58"/>
        <v>7.5749999999999993</v>
      </c>
      <c r="J86" s="35">
        <v>30</v>
      </c>
      <c r="K86" s="6">
        <f t="shared" si="59"/>
        <v>10.604999999999999</v>
      </c>
      <c r="M86" s="35">
        <v>30</v>
      </c>
      <c r="N86" s="6">
        <f t="shared" si="61"/>
        <v>15.149999999999999</v>
      </c>
      <c r="P86" s="35">
        <v>30</v>
      </c>
      <c r="Q86" s="6">
        <f t="shared" si="60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56"/>
        <v>0</v>
      </c>
      <c r="AB86" s="39">
        <v>30</v>
      </c>
      <c r="AC86" s="40">
        <f t="shared" si="62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58"/>
        <v>26.25</v>
      </c>
      <c r="J87" s="35">
        <v>31</v>
      </c>
      <c r="K87" s="6">
        <f t="shared" si="59"/>
        <v>36.75</v>
      </c>
      <c r="M87" s="35">
        <v>31</v>
      </c>
      <c r="N87" s="6">
        <f t="shared" si="61"/>
        <v>52.5</v>
      </c>
      <c r="P87" s="35">
        <v>31</v>
      </c>
      <c r="Q87" s="6">
        <f t="shared" si="60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56"/>
        <v>0</v>
      </c>
      <c r="AB87" s="39">
        <v>31</v>
      </c>
      <c r="AC87" s="40">
        <f t="shared" si="62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58"/>
        <v>3.9375</v>
      </c>
      <c r="J88" s="35">
        <v>32</v>
      </c>
      <c r="K88" s="6">
        <f t="shared" si="59"/>
        <v>5.5124999999999993</v>
      </c>
      <c r="M88" s="35">
        <v>32</v>
      </c>
      <c r="N88" s="6">
        <f t="shared" si="61"/>
        <v>7.875</v>
      </c>
      <c r="P88" s="35">
        <v>32</v>
      </c>
      <c r="Q88" s="6">
        <f t="shared" si="60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56"/>
        <v>0</v>
      </c>
      <c r="AB88" s="39">
        <v>32</v>
      </c>
      <c r="AC88" s="40">
        <f t="shared" si="62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58"/>
        <v>3.75</v>
      </c>
      <c r="J89" s="35">
        <v>33</v>
      </c>
      <c r="K89" s="6">
        <f t="shared" si="59"/>
        <v>5.25</v>
      </c>
      <c r="M89" s="35">
        <v>33</v>
      </c>
      <c r="N89" s="6">
        <f t="shared" si="61"/>
        <v>7.5</v>
      </c>
      <c r="P89" s="35">
        <v>33</v>
      </c>
      <c r="Q89" s="6">
        <f t="shared" si="60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56"/>
        <v>0</v>
      </c>
      <c r="AB89" s="39">
        <v>33</v>
      </c>
      <c r="AC89" s="40">
        <f t="shared" si="62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58"/>
        <v>3.75</v>
      </c>
      <c r="J90" s="35">
        <v>34</v>
      </c>
      <c r="K90" s="6">
        <f t="shared" si="59"/>
        <v>5.25</v>
      </c>
      <c r="M90" s="35">
        <v>34</v>
      </c>
      <c r="N90" s="6">
        <f t="shared" si="61"/>
        <v>7.5</v>
      </c>
      <c r="P90" s="35">
        <v>34</v>
      </c>
      <c r="Q90" s="6">
        <f t="shared" si="60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56"/>
        <v>0</v>
      </c>
      <c r="AB90" s="39">
        <v>34</v>
      </c>
      <c r="AC90" s="40">
        <f t="shared" si="62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58"/>
        <v>3.75</v>
      </c>
      <c r="J91" s="35">
        <v>35</v>
      </c>
      <c r="K91" s="6">
        <f t="shared" si="59"/>
        <v>5.25</v>
      </c>
      <c r="M91" s="35">
        <v>35</v>
      </c>
      <c r="N91" s="6">
        <f t="shared" si="61"/>
        <v>7.5</v>
      </c>
      <c r="P91" s="35">
        <v>35</v>
      </c>
      <c r="Q91" s="6">
        <f t="shared" si="60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56"/>
        <v>0</v>
      </c>
      <c r="AB91" s="39">
        <v>35</v>
      </c>
      <c r="AC91" s="40">
        <f t="shared" si="62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58"/>
        <v>3.75</v>
      </c>
      <c r="J92" s="35">
        <v>36</v>
      </c>
      <c r="K92" s="6">
        <f t="shared" si="59"/>
        <v>5.25</v>
      </c>
      <c r="M92" s="35">
        <v>36</v>
      </c>
      <c r="N92" s="6">
        <f t="shared" si="61"/>
        <v>7.5</v>
      </c>
      <c r="P92" s="35">
        <v>36</v>
      </c>
      <c r="Q92" s="6">
        <f t="shared" si="60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56"/>
        <v>0</v>
      </c>
      <c r="AB92" s="39">
        <v>36</v>
      </c>
      <c r="AC92" s="40">
        <f t="shared" si="62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58"/>
        <v>3.7874999999999996</v>
      </c>
      <c r="J93" s="35">
        <v>37</v>
      </c>
      <c r="K93" s="6">
        <f t="shared" si="59"/>
        <v>5.3024999999999993</v>
      </c>
      <c r="M93" s="35">
        <v>37</v>
      </c>
      <c r="N93" s="6">
        <f t="shared" si="61"/>
        <v>7.5749999999999993</v>
      </c>
      <c r="P93" s="35">
        <v>37</v>
      </c>
      <c r="Q93" s="6">
        <f t="shared" si="60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56"/>
        <v>0</v>
      </c>
      <c r="AB93" s="39">
        <v>37</v>
      </c>
      <c r="AC93" s="40">
        <f t="shared" si="62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58"/>
        <v>3.7874999999999996</v>
      </c>
      <c r="J94" s="35">
        <v>38</v>
      </c>
      <c r="K94" s="6">
        <f t="shared" si="59"/>
        <v>5.3024999999999993</v>
      </c>
      <c r="M94" s="35">
        <v>38</v>
      </c>
      <c r="N94" s="6">
        <f t="shared" si="61"/>
        <v>7.5749999999999993</v>
      </c>
      <c r="P94" s="35">
        <v>38</v>
      </c>
      <c r="Q94" s="6">
        <f t="shared" si="60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56"/>
        <v>0</v>
      </c>
      <c r="AB94" s="39">
        <v>38</v>
      </c>
      <c r="AC94" s="40">
        <f t="shared" si="62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58"/>
        <v>3.75</v>
      </c>
      <c r="J95" s="35">
        <v>39</v>
      </c>
      <c r="K95" s="6">
        <f t="shared" si="59"/>
        <v>5.25</v>
      </c>
      <c r="M95" s="35">
        <v>39</v>
      </c>
      <c r="N95" s="6">
        <f t="shared" si="61"/>
        <v>7.5</v>
      </c>
      <c r="P95" s="35">
        <v>39</v>
      </c>
      <c r="Q95" s="6">
        <f t="shared" si="60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56"/>
        <v>0</v>
      </c>
      <c r="AB95" s="39">
        <v>39</v>
      </c>
      <c r="AC95" s="40">
        <f t="shared" si="62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58"/>
        <v>4.5</v>
      </c>
      <c r="J96" s="35">
        <v>40</v>
      </c>
      <c r="K96" s="6">
        <f t="shared" si="59"/>
        <v>6.3</v>
      </c>
      <c r="M96" s="35">
        <v>40</v>
      </c>
      <c r="N96" s="6">
        <f t="shared" si="61"/>
        <v>9</v>
      </c>
      <c r="P96" s="35">
        <v>40</v>
      </c>
      <c r="Q96" s="6">
        <f t="shared" si="60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56"/>
        <v>0</v>
      </c>
      <c r="AB96" s="39">
        <v>40</v>
      </c>
      <c r="AC96" s="40">
        <f t="shared" si="62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56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56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63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6" t="s">
        <v>75</v>
      </c>
      <c r="E106" s="58" t="s">
        <v>76</v>
      </c>
      <c r="F106" s="58"/>
      <c r="G106" s="58" t="s">
        <v>77</v>
      </c>
      <c r="H106" s="63"/>
      <c r="N106" t="s">
        <v>102</v>
      </c>
    </row>
    <row r="107" spans="1:41" x14ac:dyDescent="0.35">
      <c r="D107" s="57"/>
      <c r="E107" s="59"/>
      <c r="F107" s="59"/>
      <c r="G107" s="59"/>
      <c r="H107" s="64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0">
        <v>72154</v>
      </c>
      <c r="F109" s="60"/>
      <c r="G109" s="65">
        <v>28.1</v>
      </c>
      <c r="H109" s="66"/>
    </row>
    <row r="110" spans="1:41" x14ac:dyDescent="0.35">
      <c r="C110" s="18">
        <v>22</v>
      </c>
      <c r="D110" s="19">
        <v>0.31</v>
      </c>
      <c r="E110" s="61">
        <v>67811</v>
      </c>
      <c r="F110" s="61"/>
      <c r="G110" s="67">
        <v>25</v>
      </c>
      <c r="H110" s="68"/>
    </row>
    <row r="111" spans="1:41" x14ac:dyDescent="0.35">
      <c r="C111" s="18">
        <v>23</v>
      </c>
      <c r="D111" s="19">
        <v>0.30599999999999999</v>
      </c>
      <c r="E111" s="61">
        <v>187455</v>
      </c>
      <c r="F111" s="61"/>
      <c r="G111" s="67">
        <v>70</v>
      </c>
      <c r="H111" s="68"/>
    </row>
    <row r="112" spans="1:41" x14ac:dyDescent="0.35">
      <c r="C112" s="18">
        <v>24</v>
      </c>
      <c r="D112" s="19">
        <v>0.23599999999999999</v>
      </c>
      <c r="E112" s="61">
        <v>63266</v>
      </c>
      <c r="F112" s="61"/>
      <c r="G112" s="67">
        <v>30.6</v>
      </c>
      <c r="H112" s="68"/>
    </row>
    <row r="113" spans="3:8" x14ac:dyDescent="0.35">
      <c r="C113" s="18">
        <v>25</v>
      </c>
      <c r="D113" s="19">
        <v>0.30299999999999999</v>
      </c>
      <c r="E113" s="61">
        <v>26553</v>
      </c>
      <c r="F113" s="61"/>
      <c r="G113" s="67">
        <v>10</v>
      </c>
      <c r="H113" s="68"/>
    </row>
    <row r="114" spans="3:8" x14ac:dyDescent="0.35">
      <c r="C114" s="18">
        <v>26</v>
      </c>
      <c r="D114" s="19">
        <v>0.28499999999999998</v>
      </c>
      <c r="E114" s="61">
        <v>24949</v>
      </c>
      <c r="F114" s="61"/>
      <c r="G114" s="67">
        <v>10</v>
      </c>
      <c r="H114" s="68"/>
    </row>
    <row r="115" spans="3:8" x14ac:dyDescent="0.35">
      <c r="C115" s="18">
        <v>27</v>
      </c>
      <c r="D115" s="19">
        <v>0.26100000000000001</v>
      </c>
      <c r="E115" s="61">
        <v>22870</v>
      </c>
      <c r="F115" s="61"/>
      <c r="G115" s="67">
        <v>10</v>
      </c>
      <c r="H115" s="68"/>
    </row>
    <row r="116" spans="3:8" x14ac:dyDescent="0.35">
      <c r="C116" s="18">
        <v>28</v>
      </c>
      <c r="D116" s="19">
        <v>0.30599999999999999</v>
      </c>
      <c r="E116" s="61">
        <v>139836</v>
      </c>
      <c r="F116" s="61"/>
      <c r="G116" s="67">
        <v>52.2</v>
      </c>
      <c r="H116" s="68"/>
    </row>
    <row r="117" spans="3:8" x14ac:dyDescent="0.35">
      <c r="C117" s="18">
        <v>29</v>
      </c>
      <c r="D117" s="19">
        <v>0.26800000000000002</v>
      </c>
      <c r="E117" s="61">
        <v>23515</v>
      </c>
      <c r="F117" s="61"/>
      <c r="G117" s="67">
        <v>10</v>
      </c>
      <c r="H117" s="68"/>
    </row>
    <row r="118" spans="3:8" x14ac:dyDescent="0.35">
      <c r="C118" s="18">
        <v>30</v>
      </c>
      <c r="D118" s="19">
        <v>0.28000000000000003</v>
      </c>
      <c r="E118" s="61">
        <v>49503</v>
      </c>
      <c r="F118" s="61"/>
      <c r="G118" s="67">
        <v>20.2</v>
      </c>
      <c r="H118" s="68"/>
    </row>
    <row r="119" spans="3:8" x14ac:dyDescent="0.35">
      <c r="C119" s="18">
        <v>31</v>
      </c>
      <c r="D119" s="19">
        <v>0.307</v>
      </c>
      <c r="E119" s="61">
        <v>188420</v>
      </c>
      <c r="F119" s="61"/>
      <c r="G119" s="67">
        <v>70</v>
      </c>
      <c r="H119" s="68"/>
    </row>
    <row r="120" spans="3:8" x14ac:dyDescent="0.35">
      <c r="C120" s="18">
        <v>32</v>
      </c>
      <c r="D120" s="19">
        <v>0.28899999999999998</v>
      </c>
      <c r="E120" s="61">
        <v>26573</v>
      </c>
      <c r="F120" s="61"/>
      <c r="G120" s="67">
        <v>10.5</v>
      </c>
      <c r="H120" s="68"/>
    </row>
    <row r="121" spans="3:8" x14ac:dyDescent="0.35">
      <c r="C121" s="18">
        <v>33</v>
      </c>
      <c r="D121" s="19">
        <v>0.28799999999999998</v>
      </c>
      <c r="E121" s="61">
        <v>25253</v>
      </c>
      <c r="F121" s="61"/>
      <c r="G121" s="67">
        <v>10</v>
      </c>
      <c r="H121" s="68"/>
    </row>
    <row r="122" spans="3:8" x14ac:dyDescent="0.35">
      <c r="C122" s="18">
        <v>34</v>
      </c>
      <c r="D122" s="19">
        <v>0.20100000000000001</v>
      </c>
      <c r="E122" s="61">
        <v>17610</v>
      </c>
      <c r="F122" s="61"/>
      <c r="G122" s="67">
        <v>10</v>
      </c>
      <c r="H122" s="68"/>
    </row>
    <row r="123" spans="3:8" x14ac:dyDescent="0.35">
      <c r="C123" s="18">
        <v>35</v>
      </c>
      <c r="D123" s="19">
        <v>0.221</v>
      </c>
      <c r="E123" s="61">
        <v>19372</v>
      </c>
      <c r="F123" s="61"/>
      <c r="G123" s="67">
        <v>10</v>
      </c>
      <c r="H123" s="68"/>
    </row>
    <row r="124" spans="3:8" x14ac:dyDescent="0.35">
      <c r="C124" s="18">
        <v>36</v>
      </c>
      <c r="D124" s="19">
        <v>0.216</v>
      </c>
      <c r="E124" s="61">
        <v>18939</v>
      </c>
      <c r="F124" s="61"/>
      <c r="G124" s="67">
        <v>10</v>
      </c>
      <c r="H124" s="68"/>
    </row>
    <row r="125" spans="3:8" x14ac:dyDescent="0.35">
      <c r="C125" s="18">
        <v>37</v>
      </c>
      <c r="D125" s="19">
        <v>0.23</v>
      </c>
      <c r="E125" s="61">
        <v>20382</v>
      </c>
      <c r="F125" s="61"/>
      <c r="G125" s="67">
        <v>10.1</v>
      </c>
      <c r="H125" s="68"/>
    </row>
    <row r="126" spans="3:8" x14ac:dyDescent="0.35">
      <c r="C126" s="18">
        <v>38</v>
      </c>
      <c r="D126" s="19">
        <v>0.22600000000000001</v>
      </c>
      <c r="E126" s="61">
        <v>19968</v>
      </c>
      <c r="F126" s="61"/>
      <c r="G126" s="67">
        <v>10.1</v>
      </c>
      <c r="H126" s="68"/>
    </row>
    <row r="127" spans="3:8" x14ac:dyDescent="0.35">
      <c r="C127" s="18">
        <v>39</v>
      </c>
      <c r="D127" s="19">
        <v>0.26500000000000001</v>
      </c>
      <c r="E127" s="61">
        <v>23240</v>
      </c>
      <c r="F127" s="61"/>
      <c r="G127" s="67">
        <v>10</v>
      </c>
      <c r="H127" s="68"/>
    </row>
    <row r="128" spans="3:8" x14ac:dyDescent="0.35">
      <c r="C128" s="20">
        <v>40</v>
      </c>
      <c r="D128" s="21">
        <v>0.254</v>
      </c>
      <c r="E128" s="62">
        <v>26709</v>
      </c>
      <c r="F128" s="62"/>
      <c r="G128" s="69">
        <v>12</v>
      </c>
      <c r="H128" s="70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2020-05-01T05:30:22Z</dcterms:modified>
</cp:coreProperties>
</file>