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uppari\OneDrive - University of North Carolina at Chapel Hill\Classes\Spring 2020\ENVR 717\"/>
    </mc:Choice>
  </mc:AlternateContent>
  <bookViews>
    <workbookView xWindow="0" yWindow="0" windowWidth="19200" windowHeight="830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PPDemand">Sheet2!$CK$18:$CM$43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Sheet2!$AR$57:$AR$76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PPDemand">Sheet2!$BY$18:$CA$43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PPDemand">Sheet2!$CE$18:$CG$43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PPDemand">Sheet2!$BS$18:$BU$43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19" i="2" l="1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18" i="2"/>
  <c r="CO19" i="2" l="1"/>
  <c r="CO18" i="2"/>
  <c r="CO20" i="2" s="1"/>
  <c r="CO21" i="2" s="1"/>
  <c r="CO22" i="2" s="1"/>
  <c r="CO23" i="2" s="1"/>
  <c r="CO24" i="2" s="1"/>
  <c r="CO25" i="2" s="1"/>
  <c r="CO26" i="2" s="1"/>
  <c r="CO27" i="2" s="1"/>
  <c r="CO28" i="2" s="1"/>
  <c r="CO29" i="2" s="1"/>
  <c r="CO30" i="2" s="1"/>
  <c r="CO31" i="2" s="1"/>
  <c r="CO32" i="2" s="1"/>
  <c r="CO33" i="2" s="1"/>
  <c r="CO34" i="2" s="1"/>
  <c r="CO35" i="2" s="1"/>
  <c r="CO36" i="2" s="1"/>
  <c r="CO37" i="2" s="1"/>
  <c r="CO38" i="2" s="1"/>
  <c r="CO39" i="2" s="1"/>
  <c r="CO40" i="2" s="1"/>
  <c r="CO41" i="2" s="1"/>
  <c r="CO42" i="2" s="1"/>
  <c r="CO43" i="2" s="1"/>
  <c r="CH18" i="2"/>
  <c r="CI18" i="2"/>
  <c r="CI19" i="2"/>
  <c r="CI20" i="2" s="1"/>
  <c r="CI21" i="2" s="1"/>
  <c r="CI22" i="2" s="1"/>
  <c r="CI23" i="2" s="1"/>
  <c r="CI24" i="2" s="1"/>
  <c r="CI25" i="2" s="1"/>
  <c r="CI26" i="2" s="1"/>
  <c r="CI27" i="2" s="1"/>
  <c r="CI28" i="2" s="1"/>
  <c r="CI29" i="2" s="1"/>
  <c r="CI30" i="2" s="1"/>
  <c r="CI31" i="2" s="1"/>
  <c r="CI32" i="2" s="1"/>
  <c r="CI33" i="2" s="1"/>
  <c r="CI34" i="2" s="1"/>
  <c r="CI35" i="2" s="1"/>
  <c r="CI36" i="2" s="1"/>
  <c r="CI37" i="2" s="1"/>
  <c r="CI38" i="2" s="1"/>
  <c r="CI39" i="2" s="1"/>
  <c r="CI40" i="2" s="1"/>
  <c r="CI41" i="2" s="1"/>
  <c r="CI42" i="2" s="1"/>
  <c r="CI43" i="2" s="1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18" i="2"/>
  <c r="CC19" i="2"/>
  <c r="CC18" i="2"/>
  <c r="CC20" i="2"/>
  <c r="CC21" i="2" s="1"/>
  <c r="CC22" i="2" s="1"/>
  <c r="CC23" i="2" s="1"/>
  <c r="CC24" i="2" s="1"/>
  <c r="CC25" i="2" s="1"/>
  <c r="CC26" i="2" s="1"/>
  <c r="CC27" i="2" s="1"/>
  <c r="CC28" i="2" s="1"/>
  <c r="CC29" i="2" s="1"/>
  <c r="CC30" i="2" s="1"/>
  <c r="CC31" i="2" s="1"/>
  <c r="CC32" i="2" s="1"/>
  <c r="CC33" i="2" s="1"/>
  <c r="CC34" i="2" s="1"/>
  <c r="CC35" i="2" s="1"/>
  <c r="CC36" i="2" s="1"/>
  <c r="CC37" i="2" s="1"/>
  <c r="CC38" i="2" s="1"/>
  <c r="CC39" i="2" s="1"/>
  <c r="CC40" i="2" s="1"/>
  <c r="CC41" i="2" s="1"/>
  <c r="CC42" i="2" s="1"/>
  <c r="CC43" i="2" s="1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W20" i="2"/>
  <c r="BW21" i="2" s="1"/>
  <c r="BW22" i="2" s="1"/>
  <c r="BW23" i="2" s="1"/>
  <c r="BW24" i="2" s="1"/>
  <c r="BW25" i="2" s="1"/>
  <c r="BW26" i="2" s="1"/>
  <c r="BW27" i="2" s="1"/>
  <c r="BW28" i="2" s="1"/>
  <c r="BW29" i="2" s="1"/>
  <c r="BW30" i="2" s="1"/>
  <c r="BW31" i="2" s="1"/>
  <c r="BW32" i="2" s="1"/>
  <c r="BW33" i="2" s="1"/>
  <c r="BW34" i="2" s="1"/>
  <c r="BW35" i="2" s="1"/>
  <c r="BW36" i="2" s="1"/>
  <c r="BW37" i="2" s="1"/>
  <c r="BW38" i="2" s="1"/>
  <c r="BW39" i="2" s="1"/>
  <c r="BW40" i="2" s="1"/>
  <c r="BW41" i="2" s="1"/>
  <c r="BW42" i="2" s="1"/>
  <c r="BW43" i="2" s="1"/>
  <c r="BW19" i="2"/>
  <c r="BV18" i="2"/>
  <c r="BW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C18" i="2"/>
  <c r="BB18" i="2"/>
  <c r="BA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18" i="2"/>
  <c r="AV18" i="2"/>
  <c r="AU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Q18" i="2"/>
  <c r="AP18" i="2"/>
  <c r="AO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K18" i="2"/>
  <c r="AJ18" i="2"/>
  <c r="AI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18" i="2"/>
  <c r="AD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18" i="2"/>
  <c r="L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O18" i="2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N18" i="2" l="1"/>
  <c r="CK18" i="2"/>
  <c r="BS18" i="2"/>
  <c r="CN15" i="2"/>
  <c r="BV15" i="2"/>
  <c r="BY18" i="2" l="1"/>
  <c r="CE18" i="2"/>
  <c r="CG19" i="2"/>
  <c r="CF19" i="2"/>
  <c r="CE19" i="2"/>
  <c r="BU19" i="2"/>
  <c r="BT19" i="2"/>
  <c r="BS19" i="2"/>
  <c r="BY19" i="2"/>
  <c r="CA19" i="2"/>
  <c r="BZ19" i="2"/>
  <c r="CM19" i="2"/>
  <c r="CK19" i="2"/>
  <c r="CL19" i="2"/>
  <c r="BT18" i="2"/>
  <c r="BZ18" i="2"/>
  <c r="CF18" i="2"/>
  <c r="CL18" i="2"/>
  <c r="BU18" i="2"/>
  <c r="CA18" i="2"/>
  <c r="CG18" i="2"/>
  <c r="CM18" i="2"/>
  <c r="CM20" i="2" l="1"/>
  <c r="CL20" i="2"/>
  <c r="CK20" i="2"/>
  <c r="BY20" i="2"/>
  <c r="CA20" i="2"/>
  <c r="BZ20" i="2"/>
  <c r="BU20" i="2"/>
  <c r="BT20" i="2"/>
  <c r="BS20" i="2"/>
  <c r="CG20" i="2"/>
  <c r="CE20" i="2"/>
  <c r="CF20" i="2"/>
  <c r="CE21" i="2" l="1"/>
  <c r="CG21" i="2"/>
  <c r="CF21" i="2"/>
  <c r="BU21" i="2"/>
  <c r="BT21" i="2"/>
  <c r="BS21" i="2"/>
  <c r="CA21" i="2"/>
  <c r="BY21" i="2"/>
  <c r="BZ21" i="2"/>
  <c r="CM21" i="2"/>
  <c r="CL21" i="2"/>
  <c r="CK21" i="2"/>
  <c r="CL22" i="2" l="1"/>
  <c r="CM22" i="2"/>
  <c r="CK22" i="2"/>
  <c r="CA22" i="2"/>
  <c r="BZ22" i="2"/>
  <c r="BY22" i="2"/>
  <c r="BU22" i="2"/>
  <c r="BS22" i="2"/>
  <c r="BT22" i="2"/>
  <c r="CG22" i="2"/>
  <c r="CE22" i="2"/>
  <c r="CF22" i="2"/>
  <c r="BT23" i="2" l="1"/>
  <c r="BS23" i="2"/>
  <c r="BU23" i="2"/>
  <c r="BZ23" i="2"/>
  <c r="CA23" i="2"/>
  <c r="BY23" i="2"/>
  <c r="CL23" i="2"/>
  <c r="CM23" i="2"/>
  <c r="CK23" i="2"/>
  <c r="CF23" i="2"/>
  <c r="CG23" i="2"/>
  <c r="CE23" i="2"/>
  <c r="BT24" i="2" l="1"/>
  <c r="BS24" i="2"/>
  <c r="BU24" i="2"/>
  <c r="BZ24" i="2"/>
  <c r="CA24" i="2"/>
  <c r="BY24" i="2"/>
  <c r="CF24" i="2"/>
  <c r="CG24" i="2"/>
  <c r="CE24" i="2"/>
  <c r="CL24" i="2"/>
  <c r="CK24" i="2"/>
  <c r="CM24" i="2"/>
  <c r="CL25" i="2" l="1"/>
  <c r="CM25" i="2"/>
  <c r="CK25" i="2"/>
  <c r="CF25" i="2"/>
  <c r="CG25" i="2"/>
  <c r="CE25" i="2"/>
  <c r="BZ25" i="2"/>
  <c r="CA25" i="2"/>
  <c r="BY25" i="2"/>
  <c r="BT25" i="2"/>
  <c r="BU25" i="2"/>
  <c r="BS25" i="2"/>
  <c r="BT26" i="2" l="1"/>
  <c r="BU26" i="2"/>
  <c r="BS26" i="2"/>
  <c r="BZ26" i="2"/>
  <c r="CA26" i="2"/>
  <c r="BY26" i="2"/>
  <c r="CG26" i="2"/>
  <c r="CF26" i="2"/>
  <c r="CE26" i="2"/>
  <c r="CM26" i="2"/>
  <c r="CL26" i="2"/>
  <c r="CK26" i="2"/>
  <c r="CM27" i="2" l="1"/>
  <c r="CL27" i="2"/>
  <c r="CK27" i="2"/>
  <c r="CG27" i="2"/>
  <c r="CF27" i="2"/>
  <c r="CE27" i="2"/>
  <c r="CA27" i="2"/>
  <c r="BZ27" i="2"/>
  <c r="BY27" i="2"/>
  <c r="BU27" i="2"/>
  <c r="BT27" i="2"/>
  <c r="BS27" i="2"/>
  <c r="BU28" i="2" l="1"/>
  <c r="BT28" i="2"/>
  <c r="BS28" i="2"/>
  <c r="CA28" i="2"/>
  <c r="BZ28" i="2"/>
  <c r="BY28" i="2"/>
  <c r="CG28" i="2"/>
  <c r="CF28" i="2"/>
  <c r="CE28" i="2"/>
  <c r="CM28" i="2"/>
  <c r="CL28" i="2"/>
  <c r="CK28" i="2"/>
  <c r="CG29" i="2" l="1"/>
  <c r="CF29" i="2"/>
  <c r="CE29" i="2"/>
  <c r="CM29" i="2"/>
  <c r="CL29" i="2"/>
  <c r="CK29" i="2"/>
  <c r="CA29" i="2"/>
  <c r="BZ29" i="2"/>
  <c r="BY29" i="2"/>
  <c r="BU29" i="2"/>
  <c r="BT29" i="2"/>
  <c r="BS29" i="2"/>
  <c r="BU30" i="2" l="1"/>
  <c r="BT30" i="2"/>
  <c r="BS30" i="2"/>
  <c r="CA30" i="2"/>
  <c r="BZ30" i="2"/>
  <c r="BY30" i="2"/>
  <c r="CM30" i="2"/>
  <c r="CL30" i="2"/>
  <c r="CK30" i="2"/>
  <c r="CG30" i="2"/>
  <c r="CF30" i="2"/>
  <c r="CE30" i="2"/>
  <c r="CG31" i="2" l="1"/>
  <c r="CF31" i="2"/>
  <c r="CE31" i="2"/>
  <c r="CM31" i="2"/>
  <c r="CL31" i="2"/>
  <c r="CK31" i="2"/>
  <c r="CA31" i="2"/>
  <c r="BZ31" i="2"/>
  <c r="BY31" i="2"/>
  <c r="BU31" i="2"/>
  <c r="BT31" i="2"/>
  <c r="BS31" i="2"/>
  <c r="BU32" i="2" l="1"/>
  <c r="BT32" i="2"/>
  <c r="BS32" i="2"/>
  <c r="CA32" i="2"/>
  <c r="BZ32" i="2"/>
  <c r="BY32" i="2"/>
  <c r="CM32" i="2"/>
  <c r="CL32" i="2"/>
  <c r="CK32" i="2"/>
  <c r="CG32" i="2"/>
  <c r="CF32" i="2"/>
  <c r="CE32" i="2"/>
  <c r="CG33" i="2" l="1"/>
  <c r="CF33" i="2"/>
  <c r="CE33" i="2"/>
  <c r="CM33" i="2"/>
  <c r="CL33" i="2"/>
  <c r="CK33" i="2"/>
  <c r="CA33" i="2"/>
  <c r="BZ33" i="2"/>
  <c r="BY33" i="2"/>
  <c r="BU33" i="2"/>
  <c r="BT33" i="2"/>
  <c r="BS33" i="2"/>
  <c r="BU34" i="2" l="1"/>
  <c r="BT34" i="2"/>
  <c r="BS34" i="2"/>
  <c r="CA34" i="2"/>
  <c r="BZ34" i="2"/>
  <c r="BY34" i="2"/>
  <c r="CM34" i="2"/>
  <c r="CL34" i="2"/>
  <c r="CK34" i="2"/>
  <c r="CG34" i="2"/>
  <c r="CF34" i="2"/>
  <c r="CE34" i="2"/>
  <c r="CG35" i="2" l="1"/>
  <c r="CF35" i="2"/>
  <c r="CE35" i="2"/>
  <c r="CM35" i="2"/>
  <c r="CL35" i="2"/>
  <c r="CK35" i="2"/>
  <c r="CA35" i="2"/>
  <c r="BZ35" i="2"/>
  <c r="BY35" i="2"/>
  <c r="BU35" i="2"/>
  <c r="BT35" i="2"/>
  <c r="BS35" i="2"/>
  <c r="BU36" i="2" l="1"/>
  <c r="BT36" i="2"/>
  <c r="BS36" i="2"/>
  <c r="CA36" i="2"/>
  <c r="BZ36" i="2"/>
  <c r="BY36" i="2"/>
  <c r="CM36" i="2"/>
  <c r="CL36" i="2"/>
  <c r="CK36" i="2"/>
  <c r="CG36" i="2"/>
  <c r="CF36" i="2"/>
  <c r="CE36" i="2"/>
  <c r="CG37" i="2" l="1"/>
  <c r="CF37" i="2"/>
  <c r="CE37" i="2"/>
  <c r="CM37" i="2"/>
  <c r="CL37" i="2"/>
  <c r="CK37" i="2"/>
  <c r="CA37" i="2"/>
  <c r="BZ37" i="2"/>
  <c r="BY37" i="2"/>
  <c r="BU37" i="2"/>
  <c r="BT37" i="2"/>
  <c r="BS37" i="2"/>
  <c r="BU38" i="2" l="1"/>
  <c r="BT38" i="2"/>
  <c r="BS38" i="2"/>
  <c r="CA38" i="2"/>
  <c r="BZ38" i="2"/>
  <c r="BY38" i="2"/>
  <c r="CM38" i="2"/>
  <c r="CL38" i="2"/>
  <c r="CK38" i="2"/>
  <c r="CG38" i="2"/>
  <c r="CF38" i="2"/>
  <c r="CE38" i="2"/>
  <c r="CG39" i="2" l="1"/>
  <c r="CF39" i="2"/>
  <c r="CE39" i="2"/>
  <c r="CM39" i="2"/>
  <c r="CL39" i="2"/>
  <c r="CK39" i="2"/>
  <c r="CA39" i="2"/>
  <c r="BZ39" i="2"/>
  <c r="BY39" i="2"/>
  <c r="BU39" i="2"/>
  <c r="BT39" i="2"/>
  <c r="BS39" i="2"/>
  <c r="BU40" i="2" l="1"/>
  <c r="BT40" i="2"/>
  <c r="BS40" i="2"/>
  <c r="CA40" i="2"/>
  <c r="BZ40" i="2"/>
  <c r="BY40" i="2"/>
  <c r="CM40" i="2"/>
  <c r="CL40" i="2"/>
  <c r="CK40" i="2"/>
  <c r="CG40" i="2"/>
  <c r="CF40" i="2"/>
  <c r="CE40" i="2"/>
  <c r="CG41" i="2" l="1"/>
  <c r="CF41" i="2"/>
  <c r="CE41" i="2"/>
  <c r="CM41" i="2"/>
  <c r="CL41" i="2"/>
  <c r="CK41" i="2"/>
  <c r="CA41" i="2"/>
  <c r="BZ41" i="2"/>
  <c r="BY41" i="2"/>
  <c r="BU41" i="2"/>
  <c r="BT41" i="2"/>
  <c r="BS41" i="2"/>
  <c r="BU42" i="2" l="1"/>
  <c r="BT42" i="2"/>
  <c r="BS42" i="2"/>
  <c r="CA42" i="2"/>
  <c r="BZ42" i="2"/>
  <c r="BY42" i="2"/>
  <c r="CM42" i="2"/>
  <c r="CL42" i="2"/>
  <c r="CK42" i="2"/>
  <c r="CG42" i="2"/>
  <c r="CF42" i="2"/>
  <c r="CE42" i="2"/>
  <c r="CG43" i="2" l="1"/>
  <c r="CF43" i="2"/>
  <c r="CE43" i="2"/>
  <c r="CM43" i="2"/>
  <c r="CL43" i="2"/>
  <c r="CK43" i="2"/>
  <c r="CA43" i="2"/>
  <c r="BZ43" i="2"/>
  <c r="BY43" i="2"/>
  <c r="BU43" i="2"/>
  <c r="BT43" i="2"/>
  <c r="BS43" i="2"/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E18" i="2"/>
  <c r="AY18" i="2"/>
  <c r="AS18" i="2"/>
  <c r="AM18" i="2"/>
  <c r="BE19" i="2"/>
  <c r="AA19" i="2"/>
  <c r="AG18" i="2"/>
  <c r="U19" i="2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AG19" i="2" l="1"/>
  <c r="AY19" i="2"/>
  <c r="AM19" i="2"/>
  <c r="AM20" i="2" s="1"/>
  <c r="AS19" i="2"/>
  <c r="BE20" i="2"/>
  <c r="AA20" i="2"/>
  <c r="AG20" i="2"/>
  <c r="AY20" i="2" l="1"/>
  <c r="AY21" i="2" s="1"/>
  <c r="AS20" i="2"/>
  <c r="BE21" i="2"/>
  <c r="AM21" i="2"/>
  <c r="AG21" i="2"/>
  <c r="AA21" i="2"/>
  <c r="AS21" i="2" l="1"/>
  <c r="AY22" i="2"/>
  <c r="BE22" i="2"/>
  <c r="AM22" i="2"/>
  <c r="AA22" i="2"/>
  <c r="AG22" i="2"/>
  <c r="AS22" i="2" l="1"/>
  <c r="AS23" i="2" s="1"/>
  <c r="BE23" i="2"/>
  <c r="AY23" i="2"/>
  <c r="AM23" i="2"/>
  <c r="AG23" i="2"/>
  <c r="AA23" i="2"/>
  <c r="AY24" i="2" l="1"/>
  <c r="BE24" i="2"/>
  <c r="AM24" i="2"/>
  <c r="AS24" i="2"/>
  <c r="AA24" i="2"/>
  <c r="AG24" i="2"/>
  <c r="BE25" i="2" l="1"/>
  <c r="AY25" i="2"/>
  <c r="AS25" i="2"/>
  <c r="AM25" i="2"/>
  <c r="AG25" i="2"/>
  <c r="AA25" i="2"/>
  <c r="AY26" i="2" l="1"/>
  <c r="BE26" i="2"/>
  <c r="AM26" i="2"/>
  <c r="AS26" i="2"/>
  <c r="AA26" i="2"/>
  <c r="AG26" i="2"/>
  <c r="BE27" i="2" l="1"/>
  <c r="AY27" i="2"/>
  <c r="AS27" i="2"/>
  <c r="AM27" i="2"/>
  <c r="AG27" i="2"/>
  <c r="AA27" i="2"/>
  <c r="AY28" i="2" l="1"/>
  <c r="BE28" i="2"/>
  <c r="AM28" i="2"/>
  <c r="AS28" i="2"/>
  <c r="AA28" i="2"/>
  <c r="AG28" i="2"/>
  <c r="BE29" i="2" l="1"/>
  <c r="AY29" i="2"/>
  <c r="AS29" i="2"/>
  <c r="AM29" i="2"/>
  <c r="AG29" i="2"/>
  <c r="AA29" i="2"/>
  <c r="AY30" i="2" l="1"/>
  <c r="BE30" i="2"/>
  <c r="AM30" i="2"/>
  <c r="AS30" i="2"/>
  <c r="AA30" i="2"/>
  <c r="AG30" i="2"/>
  <c r="BE31" i="2" l="1"/>
  <c r="AY31" i="2"/>
  <c r="AS31" i="2"/>
  <c r="AM31" i="2"/>
  <c r="AG31" i="2"/>
  <c r="AA31" i="2"/>
  <c r="AY32" i="2" l="1"/>
  <c r="BE32" i="2"/>
  <c r="AM32" i="2"/>
  <c r="AS32" i="2"/>
  <c r="AA32" i="2"/>
  <c r="AG32" i="2"/>
  <c r="BE33" i="2" l="1"/>
  <c r="AY33" i="2"/>
  <c r="AS33" i="2"/>
  <c r="AM33" i="2"/>
  <c r="AG33" i="2"/>
  <c r="AA33" i="2"/>
  <c r="AY34" i="2" l="1"/>
  <c r="BE34" i="2"/>
  <c r="AM34" i="2"/>
  <c r="AS34" i="2"/>
  <c r="AA34" i="2"/>
  <c r="AG34" i="2"/>
  <c r="BE35" i="2" l="1"/>
  <c r="AY35" i="2"/>
  <c r="AS35" i="2"/>
  <c r="AM35" i="2"/>
  <c r="AG35" i="2"/>
  <c r="AA35" i="2"/>
  <c r="AY36" i="2" l="1"/>
  <c r="BE36" i="2"/>
  <c r="AM36" i="2"/>
  <c r="AS36" i="2"/>
  <c r="AA36" i="2"/>
  <c r="AG36" i="2"/>
  <c r="BE37" i="2" l="1"/>
  <c r="AY37" i="2"/>
  <c r="AS37" i="2"/>
  <c r="AM37" i="2"/>
  <c r="AG37" i="2"/>
  <c r="AA37" i="2"/>
  <c r="AY38" i="2" l="1"/>
  <c r="BE38" i="2"/>
  <c r="AM38" i="2"/>
  <c r="AS38" i="2"/>
  <c r="AA38" i="2"/>
  <c r="AG38" i="2"/>
  <c r="BE39" i="2" l="1"/>
  <c r="AY39" i="2"/>
  <c r="AS39" i="2"/>
  <c r="AM39" i="2"/>
  <c r="AG39" i="2"/>
  <c r="AA39" i="2"/>
  <c r="AY40" i="2" l="1"/>
  <c r="BE40" i="2"/>
  <c r="AM40" i="2"/>
  <c r="AS40" i="2"/>
  <c r="AA40" i="2"/>
  <c r="AG40" i="2"/>
  <c r="BE41" i="2" l="1"/>
  <c r="AY41" i="2"/>
  <c r="AS41" i="2"/>
  <c r="AM41" i="2"/>
  <c r="AG41" i="2"/>
  <c r="AA41" i="2"/>
  <c r="AY42" i="2" l="1"/>
  <c r="BE42" i="2"/>
  <c r="AM42" i="2"/>
  <c r="AS42" i="2"/>
  <c r="AA42" i="2"/>
  <c r="AG42" i="2"/>
  <c r="BE43" i="2" l="1"/>
  <c r="AY43" i="2"/>
  <c r="AS43" i="2"/>
  <c r="AM43" i="2"/>
  <c r="AG43" i="2"/>
  <c r="AA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AH58" i="2" l="1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<sst xmlns="http://schemas.openxmlformats.org/spreadsheetml/2006/main" count="286" uniqueCount="178">
  <si>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</si>
  <si>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</si>
  <si>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</si>
  <si>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</si>
  <si>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</si>
  <si>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</si>
  <si>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</si>
  <si>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</si>
  <si>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</si>
  <si>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</si>
  <si>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</si>
  <si>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</si>
  <si>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</si>
  <si>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</si>
  <si>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</si>
  <si>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</si>
  <si>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</si>
  <si>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</si>
  <si>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</si>
  <si>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</si>
  <si>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</si>
  <si>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</si>
  <si>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</si>
  <si>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</si>
  <si>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</si>
  <si>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</si>
  <si>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</si>
  <si>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</si>
  <si>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</si>
  <si>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</si>
  <si>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</si>
  <si>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</si>
  <si>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</si>
  <si>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</si>
  <si>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</si>
  <si>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</si>
  <si>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</si>
  <si>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</si>
  <si>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</si>
  <si>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</si>
  <si>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</si>
  <si>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</si>
  <si>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</si>
  <si>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</si>
  <si>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</si>
  <si>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</si>
  <si>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</si>
  <si>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</si>
  <si>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</si>
  <si>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</si>
  <si>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</si>
  <si>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</si>
  <si>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</si>
  <si>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</si>
  <si>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</si>
  <si>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</si>
  <si>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</si>
  <si>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</si>
  <si>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</si>
  <si>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</si>
  <si>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</si>
  <si>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</si>
  <si>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</si>
  <si>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</si>
  <si>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</si>
  <si>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</si>
  <si>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</si>
  <si>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</si>
  <si>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</si>
  <si>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</si>
  <si>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</si>
  <si>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</si>
  <si>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</si>
  <si>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</si>
  <si>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</si>
  <si>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</si>
  <si>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</si>
  <si>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</si>
  <si>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</si>
  <si>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</si>
  <si>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</si>
  <si>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</si>
  <si>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</si>
  <si>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</si>
  <si>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</si>
  <si>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</si>
  <si>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</si>
  <si>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</si>
  <si>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</si>
  <si>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</si>
  <si>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</si>
  <si>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</si>
  <si>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</si>
  <si>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</si>
  <si>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</si>
  <si>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</si>
  <si>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</si>
  <si>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</si>
  <si>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</si>
  <si>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</si>
  <si>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</si>
  <si>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</si>
  <si>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</si>
  <si>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</si>
  <si>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</si>
  <si>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</si>
  <si>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</si>
  <si>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</si>
  <si>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</si>
  <si>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</si>
  <si>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</si>
  <si>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</si>
  <si>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</si>
  <si>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</si>
  <si>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</si>
  <si>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</si>
  <si>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</si>
  <si>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</si>
  <si>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</si>
  <si>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</si>
  <si>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</si>
  <si>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</si>
  <si>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</si>
  <si>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</si>
  <si>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</si>
  <si>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</si>
  <si>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</si>
  <si>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</si>
  <si>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</si>
  <si>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</si>
  <si>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</si>
  <si>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</si>
  <si>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</si>
  <si>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</si>
  <si>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</si>
  <si>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</si>
  <si>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</si>
  <si>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</si>
  <si>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</si>
  <si>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</si>
  <si>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</si>
  <si>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</si>
  <si>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</si>
  <si>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</si>
  <si>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</si>
  <si>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</si>
  <si>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</si>
  <si>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</si>
  <si>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</si>
  <si>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</si>
  <si>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</si>
  <si>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</si>
  <si>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</si>
  <si>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</si>
  <si>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</si>
  <si>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</si>
  <si>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</si>
  <si>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</si>
  <si>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NGCC</t>
  </si>
  <si>
    <t>Retrofit LCOE ($/MW):</t>
  </si>
  <si>
    <t>Retrofit Levelized OPEX ($/MWh):</t>
  </si>
  <si>
    <t>Retrofit NOx Removal</t>
  </si>
  <si>
    <t>Retrofit SO2 Removal</t>
  </si>
  <si>
    <t>Retrofit CO2 Removal</t>
  </si>
  <si>
    <t>OPEX for Existing Generators ($/year)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</si>
  <si>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</si>
  <si>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</si>
  <si>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</si>
  <si>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</si>
  <si>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</si>
  <si>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</si>
  <si>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</si>
  <si>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</si>
  <si>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Total (with EV demand)</t>
  </si>
  <si>
    <t xml:space="preserve">Total </t>
  </si>
  <si>
    <t>Total (with EV)</t>
  </si>
  <si>
    <t>Total (with Evs)</t>
  </si>
  <si>
    <t>EV increase in demand per year (no subsidies)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</si>
</sst>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28"/>
  <sheetViews>
    <sheetView tabSelected="1" topLeftCell="AP15" zoomScale="80" zoomScaleNormal="80" workbookViewId="0">
      <selection activeCell="CH45" sqref="CH45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9.90625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97" x14ac:dyDescent="0.35">
      <c r="B1" s="4" t="s">
        <v>0</v>
      </c>
      <c r="C1" s="6">
        <v>3</v>
      </c>
      <c r="E1" s="56" t="s">
        <v>78</v>
      </c>
      <c r="F1" s="56"/>
      <c r="G1" s="14">
        <v>7.0000000000000007E-2</v>
      </c>
      <c r="I1" s="56" t="s">
        <v>79</v>
      </c>
      <c r="J1" s="56"/>
      <c r="K1" s="56"/>
      <c r="L1" s="15">
        <v>7256200.8565999996</v>
      </c>
      <c r="O1" s="41"/>
      <c r="P1" s="36" t="s">
        <v>142</v>
      </c>
      <c r="Q1" s="24">
        <v>0</v>
      </c>
      <c r="S1" s="56" t="s">
        <v>89</v>
      </c>
      <c r="T1" s="56"/>
      <c r="U1" s="56"/>
      <c r="V1" s="24">
        <v>8809340386.1000004</v>
      </c>
    </row>
    <row r="2" spans="2:97" x14ac:dyDescent="0.35">
      <c r="B2" s="4" t="s">
        <v>1</v>
      </c>
      <c r="C2" s="6">
        <v>3</v>
      </c>
      <c r="E2" s="56"/>
      <c r="F2" s="56"/>
      <c r="G2" s="25"/>
      <c r="I2" s="56" t="s">
        <v>80</v>
      </c>
      <c r="J2" s="56"/>
      <c r="K2" s="56"/>
      <c r="L2" s="23">
        <f>L1*0.25</f>
        <v>1814050.2141499999</v>
      </c>
      <c r="O2" s="41"/>
      <c r="P2" s="36" t="s">
        <v>84</v>
      </c>
      <c r="Q2" s="24">
        <v>19867.2</v>
      </c>
      <c r="S2" s="56" t="s">
        <v>90</v>
      </c>
      <c r="T2" s="56"/>
      <c r="U2" s="56"/>
      <c r="V2" s="27">
        <v>348494.96600000001</v>
      </c>
      <c r="W2" t="s">
        <v>99</v>
      </c>
    </row>
    <row r="3" spans="2:97" x14ac:dyDescent="0.35">
      <c r="B3" s="4" t="s">
        <v>2</v>
      </c>
      <c r="C3" s="6">
        <v>44</v>
      </c>
      <c r="F3" s="37" t="s">
        <v>113</v>
      </c>
      <c r="I3" s="56" t="s">
        <v>28</v>
      </c>
      <c r="J3" s="56"/>
      <c r="K3" s="56"/>
      <c r="L3" s="10">
        <v>8.9999999999999993E-3</v>
      </c>
      <c r="O3" s="41"/>
      <c r="P3" s="36" t="s">
        <v>85</v>
      </c>
      <c r="Q3" s="24">
        <v>43560</v>
      </c>
      <c r="S3" s="56" t="s">
        <v>91</v>
      </c>
      <c r="T3" s="56"/>
      <c r="U3" s="56"/>
      <c r="V3" s="28">
        <v>2066077.2990000001</v>
      </c>
      <c r="W3" t="s">
        <v>99</v>
      </c>
      <c r="BS3" s="13"/>
      <c r="BU3" s="36" t="s">
        <v>165</v>
      </c>
      <c r="BV3" s="6">
        <v>6189</v>
      </c>
    </row>
    <row r="4" spans="2:97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56" t="s">
        <v>157</v>
      </c>
      <c r="J4" s="56"/>
      <c r="K4" s="56"/>
      <c r="L4" s="15">
        <v>0.75</v>
      </c>
      <c r="O4" s="41"/>
      <c r="P4" s="36" t="s">
        <v>136</v>
      </c>
      <c r="Q4" s="24">
        <v>601000</v>
      </c>
      <c r="S4" s="56" t="s">
        <v>98</v>
      </c>
      <c r="T4" s="56"/>
      <c r="U4" s="56"/>
      <c r="V4" s="27">
        <f>0.86*2489249.757</f>
        <v>2140754.7910200004</v>
      </c>
      <c r="W4" t="s">
        <v>99</v>
      </c>
      <c r="BU4" s="36"/>
      <c r="BV4" s="25"/>
    </row>
    <row r="5" spans="2:97" x14ac:dyDescent="0.35">
      <c r="B5" s="4"/>
      <c r="F5" s="36" t="s">
        <v>106</v>
      </c>
      <c r="G5" s="6">
        <v>3726</v>
      </c>
      <c r="I5" s="56" t="s">
        <v>88</v>
      </c>
      <c r="J5" s="56"/>
      <c r="K5" s="56"/>
      <c r="L5" s="15">
        <v>1</v>
      </c>
      <c r="O5" s="41"/>
      <c r="P5" s="36" t="s">
        <v>137</v>
      </c>
      <c r="Q5" s="24">
        <v>15025</v>
      </c>
      <c r="S5" s="56" t="s">
        <v>97</v>
      </c>
      <c r="T5" s="56"/>
      <c r="U5" s="56"/>
      <c r="V5" s="27">
        <f>0.17*2489249.757</f>
        <v>423172.45869000006</v>
      </c>
      <c r="W5" t="s">
        <v>99</v>
      </c>
      <c r="BU5" s="36" t="s">
        <v>166</v>
      </c>
      <c r="BV5" s="6">
        <v>6951</v>
      </c>
    </row>
    <row r="6" spans="2:97" x14ac:dyDescent="0.35">
      <c r="F6" s="36" t="s">
        <v>107</v>
      </c>
      <c r="G6" s="6">
        <v>4765</v>
      </c>
      <c r="I6" s="56" t="s">
        <v>151</v>
      </c>
      <c r="J6" s="56"/>
      <c r="K6" s="56"/>
      <c r="L6" s="15">
        <v>1</v>
      </c>
      <c r="O6" s="41"/>
      <c r="P6" s="36" t="s">
        <v>138</v>
      </c>
      <c r="Q6" s="26">
        <v>0.95</v>
      </c>
      <c r="S6" s="56" t="s">
        <v>92</v>
      </c>
      <c r="T6" s="56"/>
      <c r="U6" s="56"/>
      <c r="V6" s="27">
        <f>(18000/25)*8.8*2.20462</f>
        <v>13968.472320000001</v>
      </c>
      <c r="W6" t="s">
        <v>94</v>
      </c>
      <c r="BU6" s="36"/>
      <c r="BV6" s="25"/>
    </row>
    <row r="7" spans="2:97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56" t="s">
        <v>95</v>
      </c>
      <c r="T7" s="56"/>
      <c r="U7" s="56"/>
      <c r="V7" s="27">
        <f>V4*V6</f>
        <v>29903074042.27026</v>
      </c>
      <c r="W7" t="s">
        <v>93</v>
      </c>
      <c r="BU7" s="36" t="s">
        <v>167</v>
      </c>
      <c r="BV7" s="6">
        <v>7618</v>
      </c>
    </row>
    <row r="8" spans="2:97" x14ac:dyDescent="0.35">
      <c r="F8" s="36" t="s">
        <v>109</v>
      </c>
      <c r="G8" s="6">
        <v>5974</v>
      </c>
      <c r="I8" s="56" t="s">
        <v>159</v>
      </c>
      <c r="J8" s="56"/>
      <c r="K8" s="56"/>
      <c r="L8" s="49">
        <v>15.24</v>
      </c>
      <c r="O8" s="41"/>
      <c r="P8" s="36" t="s">
        <v>86</v>
      </c>
      <c r="Q8" s="26">
        <v>10</v>
      </c>
      <c r="S8" s="56" t="s">
        <v>96</v>
      </c>
      <c r="T8" s="56"/>
      <c r="U8" s="56"/>
      <c r="V8" s="27">
        <f>V5*V6</f>
        <v>5911072775.7976093</v>
      </c>
      <c r="W8" t="s">
        <v>93</v>
      </c>
      <c r="BU8" s="36"/>
      <c r="BV8" s="25"/>
    </row>
    <row r="9" spans="2:97" x14ac:dyDescent="0.35">
      <c r="F9" s="36" t="s">
        <v>110</v>
      </c>
      <c r="G9" s="6">
        <v>5009</v>
      </c>
      <c r="I9" s="56" t="s">
        <v>160</v>
      </c>
      <c r="J9" s="56"/>
      <c r="K9" s="56"/>
      <c r="L9" s="49">
        <v>9.83</v>
      </c>
      <c r="O9" s="41"/>
      <c r="P9" s="36" t="s">
        <v>149</v>
      </c>
      <c r="Q9" s="26">
        <v>300</v>
      </c>
      <c r="S9" s="33"/>
      <c r="T9" s="33"/>
      <c r="U9" s="33"/>
      <c r="V9" s="25"/>
      <c r="BU9" s="36" t="s">
        <v>168</v>
      </c>
      <c r="BV9" s="6">
        <v>6653</v>
      </c>
    </row>
    <row r="10" spans="2:97" x14ac:dyDescent="0.35">
      <c r="F10" s="36" t="s">
        <v>111</v>
      </c>
      <c r="G10" s="6">
        <v>4359</v>
      </c>
      <c r="I10" s="56" t="s">
        <v>161</v>
      </c>
      <c r="J10" s="56"/>
      <c r="K10" s="56"/>
      <c r="L10" s="27">
        <v>0.73499999999999999</v>
      </c>
      <c r="O10" s="41"/>
      <c r="P10" s="36" t="s">
        <v>140</v>
      </c>
      <c r="Q10" s="26">
        <v>1</v>
      </c>
      <c r="S10" s="33"/>
      <c r="T10" s="33"/>
      <c r="U10" s="33"/>
      <c r="V10" s="25"/>
      <c r="BU10" s="36"/>
      <c r="BV10" s="25"/>
    </row>
    <row r="11" spans="2:97" x14ac:dyDescent="0.35">
      <c r="F11" s="36" t="s">
        <v>112</v>
      </c>
      <c r="G11" s="6">
        <v>3780</v>
      </c>
      <c r="I11" s="56" t="s">
        <v>162</v>
      </c>
      <c r="J11" s="56"/>
      <c r="K11" s="56"/>
      <c r="L11" s="27">
        <v>0.65249999999999997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97" x14ac:dyDescent="0.35">
      <c r="F12" s="36"/>
      <c r="G12" s="25"/>
      <c r="H12" s="25"/>
      <c r="I12" s="57" t="s">
        <v>163</v>
      </c>
      <c r="J12" s="57"/>
      <c r="K12" s="57"/>
      <c r="L12" s="27">
        <v>0.81</v>
      </c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97" x14ac:dyDescent="0.35">
      <c r="F13" s="36"/>
    </row>
    <row r="14" spans="2:97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97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56" t="s">
        <v>154</v>
      </c>
      <c r="BI15" s="56"/>
      <c r="BJ15" s="48">
        <v>16054000</v>
      </c>
      <c r="BN15" s="56" t="s">
        <v>154</v>
      </c>
      <c r="BO15" s="56"/>
      <c r="BP15" s="48">
        <v>10000000</v>
      </c>
      <c r="BU15" s="36" t="s">
        <v>120</v>
      </c>
      <c r="BV15">
        <f>90*16</f>
        <v>1440</v>
      </c>
      <c r="CA15" s="36"/>
      <c r="CG15" s="36"/>
      <c r="CI15" s="51"/>
      <c r="CJ15" s="51"/>
      <c r="CK15" s="51"/>
      <c r="CL15" s="25"/>
      <c r="CM15" s="36" t="s">
        <v>123</v>
      </c>
      <c r="CN15">
        <f>91*8</f>
        <v>728</v>
      </c>
    </row>
    <row r="16" spans="2:97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56" t="s">
        <v>155</v>
      </c>
      <c r="BG16" s="56"/>
      <c r="BH16" s="56"/>
      <c r="BI16" s="56"/>
      <c r="BJ16" s="56"/>
      <c r="BL16" s="56" t="s">
        <v>156</v>
      </c>
      <c r="BM16" s="56"/>
      <c r="BN16" s="56"/>
      <c r="BO16" s="56"/>
      <c r="BP16" s="56"/>
      <c r="BT16" s="51" t="s">
        <v>169</v>
      </c>
      <c r="BU16" s="51"/>
      <c r="BV16" s="52"/>
      <c r="BZ16" s="51" t="s">
        <v>170</v>
      </c>
      <c r="CA16" s="51"/>
      <c r="CB16" s="52"/>
      <c r="CF16" s="51" t="s">
        <v>171</v>
      </c>
      <c r="CG16" s="51"/>
      <c r="CH16" s="52"/>
      <c r="CL16" s="51" t="s">
        <v>172</v>
      </c>
      <c r="CM16" s="51"/>
      <c r="CN16" s="52"/>
      <c r="CS16" s="4" t="s">
        <v>177</v>
      </c>
    </row>
    <row r="17" spans="2:97" ht="15" thickBot="1" x14ac:dyDescent="0.4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173</v>
      </c>
      <c r="O17" t="s">
        <v>174</v>
      </c>
      <c r="P17" s="30" t="s">
        <v>27</v>
      </c>
      <c r="Q17" s="32">
        <v>1</v>
      </c>
      <c r="R17" s="32">
        <v>2</v>
      </c>
      <c r="S17" s="32">
        <v>3</v>
      </c>
      <c r="T17" t="s">
        <v>175</v>
      </c>
      <c r="U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t="s">
        <v>173</v>
      </c>
      <c r="AA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t="s">
        <v>176</v>
      </c>
      <c r="AG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t="s">
        <v>176</v>
      </c>
      <c r="AM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t="s">
        <v>176</v>
      </c>
      <c r="AS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t="s">
        <v>176</v>
      </c>
      <c r="AY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t="s">
        <v>176</v>
      </c>
      <c r="BE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  <c r="BR17" s="51" t="s">
        <v>27</v>
      </c>
      <c r="BS17" s="52">
        <v>1</v>
      </c>
      <c r="BT17" s="52">
        <v>2</v>
      </c>
      <c r="BU17" s="52">
        <v>3</v>
      </c>
      <c r="BV17" s="52" t="s">
        <v>34</v>
      </c>
      <c r="BX17" s="51" t="s">
        <v>27</v>
      </c>
      <c r="BY17" s="52">
        <v>1</v>
      </c>
      <c r="BZ17" s="52">
        <v>2</v>
      </c>
      <c r="CA17" s="52">
        <v>3</v>
      </c>
      <c r="CB17" s="52" t="s">
        <v>34</v>
      </c>
      <c r="CD17" s="51" t="s">
        <v>27</v>
      </c>
      <c r="CE17" s="52">
        <v>1</v>
      </c>
      <c r="CF17" s="52">
        <v>2</v>
      </c>
      <c r="CG17" s="52">
        <v>3</v>
      </c>
      <c r="CH17" s="52" t="s">
        <v>34</v>
      </c>
      <c r="CJ17" s="51" t="s">
        <v>27</v>
      </c>
      <c r="CK17" s="52">
        <v>1</v>
      </c>
      <c r="CL17" s="52">
        <v>2</v>
      </c>
      <c r="CM17" s="52">
        <v>3</v>
      </c>
      <c r="CN17" s="52" t="s">
        <v>34</v>
      </c>
    </row>
    <row r="18" spans="2:97" ht="15" thickBot="1" x14ac:dyDescent="0.4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641.18884503449988</v>
      </c>
      <c r="L18" s="46">
        <f>0.5*N18</f>
        <v>2137.2961501149998</v>
      </c>
      <c r="M18" s="46">
        <f>0.35*N18</f>
        <v>1496.1073050804998</v>
      </c>
      <c r="N18" s="53">
        <f>O18+CS18</f>
        <v>4274.5923002299996</v>
      </c>
      <c r="O18" s="2">
        <f>G4</f>
        <v>4198</v>
      </c>
      <c r="P18" s="4">
        <v>2020</v>
      </c>
      <c r="Q18" s="46">
        <f>0.15*T18</f>
        <v>570.38884503450004</v>
      </c>
      <c r="R18" s="46">
        <f>0.5*T18</f>
        <v>1901.296150115</v>
      </c>
      <c r="S18" s="46">
        <f>0.35*T18</f>
        <v>1330.9073050805</v>
      </c>
      <c r="T18">
        <f>U18+CS18</f>
        <v>3802.5923002300001</v>
      </c>
      <c r="U18" s="32">
        <f>G5</f>
        <v>3726</v>
      </c>
      <c r="V18" s="4">
        <v>2020</v>
      </c>
      <c r="W18" s="46">
        <f>0.15*Z18</f>
        <v>726.23884503449995</v>
      </c>
      <c r="X18" s="46">
        <f>0.5*Z18</f>
        <v>2420.7961501149998</v>
      </c>
      <c r="Y18" s="46">
        <f>0.35*Z18</f>
        <v>1694.5573050804999</v>
      </c>
      <c r="Z18">
        <f>AA18+CS18</f>
        <v>4841.5923002299996</v>
      </c>
      <c r="AA18" s="34">
        <f>$G6</f>
        <v>4765</v>
      </c>
      <c r="AB18" s="4">
        <v>2020</v>
      </c>
      <c r="AC18" s="46">
        <f>0.15*AF18</f>
        <v>618.98884503449995</v>
      </c>
      <c r="AD18" s="46">
        <f>0.5*AF18</f>
        <v>2063.2961501149998</v>
      </c>
      <c r="AE18" s="46">
        <f>0.35*AF18</f>
        <v>1444.3073050804999</v>
      </c>
      <c r="AF18">
        <f>AG18+CS18</f>
        <v>4126.5923002299996</v>
      </c>
      <c r="AG18" s="34">
        <f>$G7</f>
        <v>4050</v>
      </c>
      <c r="AH18" s="4">
        <v>2020</v>
      </c>
      <c r="AI18" s="46">
        <f>0.15*AL18</f>
        <v>907.58884503449997</v>
      </c>
      <c r="AJ18" s="46">
        <f>0.5*AL18</f>
        <v>3025.2961501149998</v>
      </c>
      <c r="AK18" s="46">
        <f>0.35*AL18</f>
        <v>2117.7073050804997</v>
      </c>
      <c r="AL18">
        <f>AM18+CS18</f>
        <v>6050.5923002299996</v>
      </c>
      <c r="AM18" s="34">
        <f>G8</f>
        <v>5974</v>
      </c>
      <c r="AN18" s="4">
        <v>2020</v>
      </c>
      <c r="AO18" s="46">
        <f>0.15*AR18</f>
        <v>762.83884503449997</v>
      </c>
      <c r="AP18" s="46">
        <f>0.5*AR18</f>
        <v>2542.7961501149998</v>
      </c>
      <c r="AQ18" s="46">
        <f>0.35*AR18</f>
        <v>1779.9573050804997</v>
      </c>
      <c r="AR18">
        <f>AS18+CS18</f>
        <v>5085.5923002299996</v>
      </c>
      <c r="AS18" s="34">
        <f>G9</f>
        <v>5009</v>
      </c>
      <c r="AT18" s="4">
        <v>2020</v>
      </c>
      <c r="AU18" s="46">
        <f>0.15*AX18</f>
        <v>665.33884503449997</v>
      </c>
      <c r="AV18" s="46">
        <f>0.5*AX18</f>
        <v>2217.7961501149998</v>
      </c>
      <c r="AW18" s="46">
        <f>0.35*AX18</f>
        <v>1552.4573050804997</v>
      </c>
      <c r="AX18">
        <f>AY18+CS18</f>
        <v>4435.5923002299996</v>
      </c>
      <c r="AY18" s="34">
        <f>G10</f>
        <v>4359</v>
      </c>
      <c r="AZ18" s="4">
        <v>2020</v>
      </c>
      <c r="BA18" s="46">
        <f>0.15*BD18</f>
        <v>578.48884503449995</v>
      </c>
      <c r="BB18" s="46">
        <f>0.5*BD18</f>
        <v>1928.296150115</v>
      </c>
      <c r="BC18" s="46">
        <f>0.35*BD18</f>
        <v>1349.8073050804999</v>
      </c>
      <c r="BD18">
        <f>BE18+CS18</f>
        <v>3856.5923002300001</v>
      </c>
      <c r="BE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  <c r="BR18" s="4">
        <v>2020</v>
      </c>
      <c r="BS18" s="46">
        <f>0.15*BV18</f>
        <v>939.83884503449985</v>
      </c>
      <c r="BT18" s="46">
        <f>0.5*BV18</f>
        <v>3132.7961501149998</v>
      </c>
      <c r="BU18" s="46">
        <f>0.35*BV18</f>
        <v>2192.9573050804997</v>
      </c>
      <c r="BV18" s="52">
        <f>BW18+CS18</f>
        <v>6265.5923002299996</v>
      </c>
      <c r="BW18" s="53">
        <f>BV3</f>
        <v>6189</v>
      </c>
      <c r="BX18" s="4">
        <v>2020</v>
      </c>
      <c r="BY18" s="46">
        <f>0.15*CB18</f>
        <v>1054.1388450344998</v>
      </c>
      <c r="BZ18" s="46">
        <f>0.5*CB18</f>
        <v>3513.7961501149998</v>
      </c>
      <c r="CA18" s="46">
        <f>0.35*CB18</f>
        <v>2459.6573050804996</v>
      </c>
      <c r="CB18" s="52">
        <f>CC18+CS18</f>
        <v>7027.5923002299996</v>
      </c>
      <c r="CC18" s="53">
        <f>BV5</f>
        <v>6951</v>
      </c>
      <c r="CD18" s="4">
        <v>2020</v>
      </c>
      <c r="CE18" s="46">
        <f>0.15*CH18</f>
        <v>1154.1888450345</v>
      </c>
      <c r="CF18" s="46">
        <f>0.5*CH18</f>
        <v>3847.2961501149998</v>
      </c>
      <c r="CG18" s="46">
        <f>0.35*CH18</f>
        <v>2693.1073050804998</v>
      </c>
      <c r="CH18" s="52">
        <f>CI18+CS18</f>
        <v>7694.5923002299996</v>
      </c>
      <c r="CI18" s="53">
        <f>BV7</f>
        <v>7618</v>
      </c>
      <c r="CJ18" s="4">
        <v>2020</v>
      </c>
      <c r="CK18" s="46">
        <f>0.15*CN18</f>
        <v>1009.4388450344999</v>
      </c>
      <c r="CL18" s="46">
        <f>0.5*CN18</f>
        <v>3364.7961501149998</v>
      </c>
      <c r="CM18" s="46">
        <f>0.35*CN18</f>
        <v>2355.3573050804998</v>
      </c>
      <c r="CN18" s="52">
        <f>CO18+CS18</f>
        <v>6729.5923002299996</v>
      </c>
      <c r="CO18" s="53">
        <f>BV9</f>
        <v>6653</v>
      </c>
      <c r="CS18" s="55">
        <v>76.592300230000006</v>
      </c>
    </row>
    <row r="19" spans="2:97" ht="15" thickBot="1" x14ac:dyDescent="0.4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681.32268014999977</v>
      </c>
      <c r="L19" s="46">
        <f t="shared" ref="L19:L43" si="3">0.5*N19</f>
        <v>2271.0756004999994</v>
      </c>
      <c r="M19" s="46">
        <f t="shared" ref="M19:M43" si="4">0.35*N19</f>
        <v>1589.7529203499994</v>
      </c>
      <c r="N19" s="53">
        <f t="shared" ref="N19:N43" si="5">O19+CS19</f>
        <v>4542.1512009999988</v>
      </c>
      <c r="O19" s="12">
        <f>O18*(1+$L$3)+CS19</f>
        <v>4388.966600499999</v>
      </c>
      <c r="P19" s="4">
        <v>2021</v>
      </c>
      <c r="Q19" s="46">
        <f t="shared" ref="Q19:Q43" si="6">0.15*T19</f>
        <v>586.90779007499987</v>
      </c>
      <c r="R19" s="46">
        <f t="shared" ref="R19:R43" si="7">0.5*T19</f>
        <v>1956.3593002499997</v>
      </c>
      <c r="S19" s="46">
        <f t="shared" ref="S19:S43" si="8">0.35*T19</f>
        <v>1369.4515101749996</v>
      </c>
      <c r="T19">
        <f t="shared" ref="T19:T43" si="9">U19+CS19</f>
        <v>3912.7186004999994</v>
      </c>
      <c r="U19" s="12">
        <f>U18*(1+$L$3)</f>
        <v>3759.5339999999997</v>
      </c>
      <c r="V19" s="4">
        <v>2021</v>
      </c>
      <c r="W19" s="46">
        <f t="shared" ref="W19:W43" si="10">0.15*Z19</f>
        <v>744.16044007499988</v>
      </c>
      <c r="X19" s="46">
        <f t="shared" ref="X19:X43" si="11">0.5*Z19</f>
        <v>2480.5348002499995</v>
      </c>
      <c r="Y19" s="46">
        <f t="shared" ref="Y19:Y43" si="12">0.35*Z19</f>
        <v>1736.3743601749995</v>
      </c>
      <c r="Z19">
        <f t="shared" ref="Z19:Z43" si="13">AA19+CS19</f>
        <v>4961.0696004999991</v>
      </c>
      <c r="AA19" s="12">
        <f t="shared" ref="AA19:AA43" si="14">AA18*(1+$L$3)</f>
        <v>4807.8849999999993</v>
      </c>
      <c r="AB19" s="4">
        <v>2021</v>
      </c>
      <c r="AC19" s="46">
        <f t="shared" ref="AC19:AC43" si="15">0.15*AF19</f>
        <v>635.94519007499991</v>
      </c>
      <c r="AD19" s="46">
        <f t="shared" ref="AD19:AD43" si="16">0.5*AF19</f>
        <v>2119.8173002499998</v>
      </c>
      <c r="AE19" s="46">
        <f t="shared" ref="AE19:AE43" si="17">0.35*AF19</f>
        <v>1483.8721101749998</v>
      </c>
      <c r="AF19">
        <f t="shared" ref="AF19:AF43" si="18">AG19+CS19</f>
        <v>4239.6346004999996</v>
      </c>
      <c r="AG19" s="12">
        <f t="shared" ref="AG19:AG43" si="19">AG18*(1+$L$3)</f>
        <v>4086.4499999999994</v>
      </c>
      <c r="AH19" s="4">
        <v>2021</v>
      </c>
      <c r="AI19" s="46">
        <f t="shared" ref="AI19:AI43" si="20">0.15*AL19</f>
        <v>927.14259007499982</v>
      </c>
      <c r="AJ19" s="46">
        <f t="shared" ref="AJ19:AJ43" si="21">0.5*AL19</f>
        <v>3090.4753002499997</v>
      </c>
      <c r="AK19" s="46">
        <f t="shared" ref="AK19:AK43" si="22">0.35*AL19</f>
        <v>2163.3327101749996</v>
      </c>
      <c r="AL19">
        <f t="shared" ref="AL19:AL43" si="23">AM19+CS19</f>
        <v>6180.9506004999994</v>
      </c>
      <c r="AM19" s="12">
        <f t="shared" ref="AM19:AM43" si="24">AM18*(1+$L$3)</f>
        <v>6027.7659999999996</v>
      </c>
      <c r="AN19" s="4">
        <v>2021</v>
      </c>
      <c r="AO19" s="46">
        <f t="shared" ref="AO19:AO43" si="25">0.15*AR19</f>
        <v>781.08984007499987</v>
      </c>
      <c r="AP19" s="46">
        <f t="shared" ref="AP19:AP43" si="26">0.5*AR19</f>
        <v>2603.6328002499995</v>
      </c>
      <c r="AQ19" s="46">
        <f t="shared" ref="AQ19:AQ43" si="27">0.35*AR19</f>
        <v>1822.5429601749995</v>
      </c>
      <c r="AR19">
        <f t="shared" ref="AR19:AR43" si="28">AS19+CS19</f>
        <v>5207.265600499999</v>
      </c>
      <c r="AS19" s="12">
        <f t="shared" ref="AS19:AS43" si="29">AS18*(1+$L$3)</f>
        <v>5054.0809999999992</v>
      </c>
      <c r="AT19" s="4">
        <v>2021</v>
      </c>
      <c r="AU19" s="46">
        <f t="shared" ref="AU19:AU43" si="30">0.15*AX19</f>
        <v>682.71234007499993</v>
      </c>
      <c r="AV19" s="46">
        <f t="shared" ref="AV19:AV43" si="31">0.5*AX19</f>
        <v>2275.7078002499998</v>
      </c>
      <c r="AW19" s="46">
        <f t="shared" ref="AW19:AW43" si="32">0.35*AX19</f>
        <v>1592.9954601749998</v>
      </c>
      <c r="AX19">
        <f t="shared" ref="AX19:AX43" si="33">AY19+CS19</f>
        <v>4551.4156004999995</v>
      </c>
      <c r="AY19" s="12">
        <f t="shared" ref="AY19:AY43" si="34">AY18*(1+$L$3)</f>
        <v>4398.2309999999998</v>
      </c>
      <c r="AZ19" s="4">
        <v>2021</v>
      </c>
      <c r="BA19" s="46">
        <f t="shared" ref="BA19:BA43" si="35">0.15*BD19</f>
        <v>595.08069007499989</v>
      </c>
      <c r="BB19" s="46">
        <f t="shared" ref="BB19:BB43" si="36">0.5*BD19</f>
        <v>1983.6023002499996</v>
      </c>
      <c r="BC19" s="46">
        <f t="shared" ref="BC19:BC43" si="37">0.35*BD19</f>
        <v>1388.5216101749998</v>
      </c>
      <c r="BD19">
        <f t="shared" ref="BD19:BD43" si="38">BE19+CS19</f>
        <v>3967.2046004999993</v>
      </c>
      <c r="BE19" s="12">
        <f>BE18*(1+$L$3)</f>
        <v>3814.0199999999995</v>
      </c>
      <c r="BF19" s="4">
        <v>2021</v>
      </c>
      <c r="BG19" s="25">
        <f t="shared" ref="BG19:BG43" si="39">0.15*BJ19</f>
        <v>3.4917450000000003</v>
      </c>
      <c r="BH19" s="25">
        <f t="shared" ref="BH19:BH43" si="40">0.5*BJ19</f>
        <v>11.639150000000001</v>
      </c>
      <c r="BI19" s="25">
        <f t="shared" ref="BI19:BI43" si="41">0.35*BJ19</f>
        <v>8.1474050000000009</v>
      </c>
      <c r="BJ19" s="27">
        <v>23.278300000000002</v>
      </c>
      <c r="BL19" s="4">
        <v>2021</v>
      </c>
      <c r="BM19" s="25">
        <f t="shared" ref="BM19:BM43" si="42">0.15*BP19</f>
        <v>21</v>
      </c>
      <c r="BN19" s="25">
        <f t="shared" ref="BN19:BN43" si="43">0.5*BP19</f>
        <v>70</v>
      </c>
      <c r="BO19" s="25">
        <f t="shared" ref="BO19:BO43" si="44">0.35*BP19</f>
        <v>49</v>
      </c>
      <c r="BP19" s="27">
        <v>140</v>
      </c>
      <c r="BR19" s="4">
        <v>2021</v>
      </c>
      <c r="BS19" s="46">
        <f t="shared" ref="BS19:BS43" si="45">0.15*BV19</f>
        <v>959.68284007499983</v>
      </c>
      <c r="BT19" s="46">
        <f t="shared" ref="BT19:BT43" si="46">0.5*BV19</f>
        <v>3198.9428002499994</v>
      </c>
      <c r="BU19" s="46">
        <f t="shared" ref="BU19:BU43" si="47">0.35*BV19</f>
        <v>2239.2599601749994</v>
      </c>
      <c r="BV19" s="53">
        <f t="shared" ref="BV19:BV43" si="48">BW19+CS19</f>
        <v>6397.8856004999989</v>
      </c>
      <c r="BW19" s="12">
        <f>BW18*(1+$L$3)</f>
        <v>6244.7009999999991</v>
      </c>
      <c r="BX19" s="4">
        <v>2021</v>
      </c>
      <c r="BY19" s="46">
        <f t="shared" ref="BY19:BY43" si="49">0.15*CB19</f>
        <v>1075.0115400749999</v>
      </c>
      <c r="BZ19" s="46">
        <f t="shared" ref="BZ19:BZ43" si="50">0.5*CB19</f>
        <v>3583.3718002499995</v>
      </c>
      <c r="CA19" s="46">
        <f t="shared" ref="CA19:CA43" si="51">0.35*CB19</f>
        <v>2508.3602601749994</v>
      </c>
      <c r="CB19" s="53">
        <f t="shared" ref="CB19:CB43" si="52">CC19+CS19</f>
        <v>7166.743600499999</v>
      </c>
      <c r="CC19" s="12">
        <f>CC18*(1+$L$3)</f>
        <v>7013.5589999999993</v>
      </c>
      <c r="CD19" s="4">
        <v>2021</v>
      </c>
      <c r="CE19" s="46">
        <f t="shared" ref="CE19:CE43" si="53">0.15*CH19</f>
        <v>1175.9619900749997</v>
      </c>
      <c r="CF19" s="46">
        <f t="shared" ref="CF19:CF43" si="54">0.5*CH19</f>
        <v>3919.8733002499994</v>
      </c>
      <c r="CG19" s="46">
        <f t="shared" ref="CG19:CG43" si="55">0.35*CH19</f>
        <v>2743.9113101749995</v>
      </c>
      <c r="CH19" s="54">
        <f t="shared" ref="CH19:CH43" si="56">CI19+CS19</f>
        <v>7839.7466004999987</v>
      </c>
      <c r="CI19" s="12">
        <f t="shared" ref="CI19:CI43" si="57">CI18*(1+$L$3)</f>
        <v>7686.561999999999</v>
      </c>
      <c r="CJ19" s="4">
        <v>2021</v>
      </c>
      <c r="CK19" s="46">
        <f t="shared" ref="CK19:CK43" si="58">0.15*CN19</f>
        <v>1029.9092400749998</v>
      </c>
      <c r="CL19" s="46">
        <f t="shared" ref="CL19:CL43" si="59">0.5*CN19</f>
        <v>3433.0308002499996</v>
      </c>
      <c r="CM19" s="46">
        <f t="shared" ref="CM19:CM43" si="60">0.35*CN19</f>
        <v>2403.1215601749996</v>
      </c>
      <c r="CN19" s="54">
        <f t="shared" ref="CN19:CN43" si="61">CO19+CS19</f>
        <v>6866.0616004999993</v>
      </c>
      <c r="CO19" s="12">
        <f>CO18*(1+$L$3)</f>
        <v>6712.8769999999995</v>
      </c>
      <c r="CS19" s="55">
        <v>153.18460049999999</v>
      </c>
    </row>
    <row r="20" spans="2:97" ht="15" thickBot="1" x14ac:dyDescent="0.4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698.73663009067479</v>
      </c>
      <c r="L20" s="46">
        <f t="shared" si="3"/>
        <v>2329.1221003022492</v>
      </c>
      <c r="M20" s="46">
        <f t="shared" si="4"/>
        <v>1630.3854702115743</v>
      </c>
      <c r="N20" s="53">
        <f t="shared" si="5"/>
        <v>4658.2442006044985</v>
      </c>
      <c r="O20" s="12">
        <f t="shared" ref="O20:O43" si="62">O19*(1+$L$3)</f>
        <v>4428.4672999044988</v>
      </c>
      <c r="P20" s="4">
        <v>2022</v>
      </c>
      <c r="Q20" s="46">
        <f t="shared" si="6"/>
        <v>603.47200600499991</v>
      </c>
      <c r="R20" s="46">
        <f t="shared" si="7"/>
        <v>2011.5733533499997</v>
      </c>
      <c r="S20" s="46">
        <f t="shared" si="8"/>
        <v>1408.1013473449998</v>
      </c>
      <c r="T20">
        <f t="shared" si="9"/>
        <v>4023.1467066999994</v>
      </c>
      <c r="U20" s="12">
        <f t="shared" ref="U20:U43" si="63">U19*(1+$L$3)</f>
        <v>3793.3698059999992</v>
      </c>
      <c r="V20" s="4">
        <v>2022</v>
      </c>
      <c r="W20" s="46">
        <f t="shared" si="10"/>
        <v>762.13992985499976</v>
      </c>
      <c r="X20" s="46">
        <f t="shared" si="11"/>
        <v>2540.4664328499994</v>
      </c>
      <c r="Y20" s="46">
        <f t="shared" si="12"/>
        <v>1778.3265029949994</v>
      </c>
      <c r="Z20">
        <f t="shared" si="13"/>
        <v>5080.9328656999987</v>
      </c>
      <c r="AA20" s="12">
        <f t="shared" si="14"/>
        <v>4851.155964999999</v>
      </c>
      <c r="AB20" s="4">
        <v>2022</v>
      </c>
      <c r="AC20" s="46">
        <f t="shared" si="15"/>
        <v>652.95074260499973</v>
      </c>
      <c r="AD20" s="46">
        <f t="shared" si="16"/>
        <v>2176.5024753499993</v>
      </c>
      <c r="AE20" s="46">
        <f t="shared" si="17"/>
        <v>1523.5517327449993</v>
      </c>
      <c r="AF20">
        <f t="shared" si="18"/>
        <v>4353.0049506999985</v>
      </c>
      <c r="AG20" s="12">
        <f t="shared" si="19"/>
        <v>4123.2280499999988</v>
      </c>
      <c r="AH20" s="4">
        <v>2022</v>
      </c>
      <c r="AI20" s="46">
        <f t="shared" si="20"/>
        <v>946.76891920499975</v>
      </c>
      <c r="AJ20" s="46">
        <f t="shared" si="21"/>
        <v>3155.8963973499995</v>
      </c>
      <c r="AK20" s="46">
        <f t="shared" si="22"/>
        <v>2209.1274781449993</v>
      </c>
      <c r="AL20">
        <f t="shared" si="23"/>
        <v>6311.7927946999989</v>
      </c>
      <c r="AM20" s="12">
        <f t="shared" si="24"/>
        <v>6082.0158939999992</v>
      </c>
      <c r="AN20" s="4">
        <v>2022</v>
      </c>
      <c r="AO20" s="46">
        <f t="shared" si="25"/>
        <v>799.40169445499976</v>
      </c>
      <c r="AP20" s="46">
        <f t="shared" si="26"/>
        <v>2664.6723148499991</v>
      </c>
      <c r="AQ20" s="46">
        <f t="shared" si="27"/>
        <v>1865.2706203949992</v>
      </c>
      <c r="AR20">
        <f t="shared" si="28"/>
        <v>5329.3446296999982</v>
      </c>
      <c r="AS20" s="12">
        <f t="shared" si="29"/>
        <v>5099.5677289999985</v>
      </c>
      <c r="AT20" s="4">
        <v>2022</v>
      </c>
      <c r="AU20" s="46">
        <f t="shared" si="30"/>
        <v>700.13879695499975</v>
      </c>
      <c r="AV20" s="46">
        <f t="shared" si="31"/>
        <v>2333.7959898499994</v>
      </c>
      <c r="AW20" s="46">
        <f t="shared" si="32"/>
        <v>1633.6571928949995</v>
      </c>
      <c r="AX20">
        <f t="shared" si="33"/>
        <v>4667.5919796999988</v>
      </c>
      <c r="AY20" s="12">
        <f t="shared" si="34"/>
        <v>4437.8150789999991</v>
      </c>
      <c r="AZ20" s="4">
        <v>2022</v>
      </c>
      <c r="BA20" s="46">
        <f t="shared" si="35"/>
        <v>611.71846210499984</v>
      </c>
      <c r="BB20" s="46">
        <f t="shared" si="36"/>
        <v>2039.0615403499996</v>
      </c>
      <c r="BC20" s="46">
        <f t="shared" si="37"/>
        <v>1427.3430782449996</v>
      </c>
      <c r="BD20">
        <f t="shared" si="38"/>
        <v>4078.1230806999993</v>
      </c>
      <c r="BE20" s="12">
        <f t="shared" ref="BE20:BE43" si="64">BE19*(1+$L$3)</f>
        <v>3848.3461799999991</v>
      </c>
      <c r="BF20" s="4">
        <v>2022</v>
      </c>
      <c r="BG20" s="25">
        <f t="shared" si="39"/>
        <v>5.2376174999999998</v>
      </c>
      <c r="BH20" s="25">
        <f t="shared" si="40"/>
        <v>17.458725000000001</v>
      </c>
      <c r="BI20" s="25">
        <f t="shared" si="41"/>
        <v>12.2211075</v>
      </c>
      <c r="BJ20" s="27">
        <v>34.917450000000002</v>
      </c>
      <c r="BL20" s="4">
        <v>2022</v>
      </c>
      <c r="BM20" s="25">
        <f t="shared" si="42"/>
        <v>31.5</v>
      </c>
      <c r="BN20" s="25">
        <f t="shared" si="43"/>
        <v>105</v>
      </c>
      <c r="BO20" s="25">
        <f t="shared" si="44"/>
        <v>73.5</v>
      </c>
      <c r="BP20" s="27">
        <v>210</v>
      </c>
      <c r="BR20" s="4">
        <v>2022</v>
      </c>
      <c r="BS20" s="46">
        <f t="shared" si="45"/>
        <v>979.60203145499963</v>
      </c>
      <c r="BT20" s="46">
        <f t="shared" si="46"/>
        <v>3265.3401048499991</v>
      </c>
      <c r="BU20" s="46">
        <f t="shared" si="47"/>
        <v>2285.738073394999</v>
      </c>
      <c r="BV20" s="53">
        <f t="shared" si="48"/>
        <v>6530.6802096999982</v>
      </c>
      <c r="BW20" s="12">
        <f t="shared" ref="BW20:BW22" si="65">BW19*(1+$L$3)</f>
        <v>6300.9033089999984</v>
      </c>
      <c r="BX20" s="4">
        <v>2022</v>
      </c>
      <c r="BY20" s="46">
        <f t="shared" si="49"/>
        <v>1095.9686897549996</v>
      </c>
      <c r="BZ20" s="46">
        <f t="shared" si="50"/>
        <v>3653.228965849999</v>
      </c>
      <c r="CA20" s="46">
        <f t="shared" si="51"/>
        <v>2557.260276094999</v>
      </c>
      <c r="CB20" s="53">
        <f t="shared" si="52"/>
        <v>7306.457931699998</v>
      </c>
      <c r="CC20" s="12">
        <f t="shared" ref="CC20:CC43" si="66">CC19*(1+$L$3)</f>
        <v>7076.6810309999983</v>
      </c>
      <c r="CD20" s="4">
        <v>2022</v>
      </c>
      <c r="CE20" s="46">
        <f t="shared" si="53"/>
        <v>1197.8276938049996</v>
      </c>
      <c r="CF20" s="46">
        <f t="shared" si="54"/>
        <v>3992.7589793499988</v>
      </c>
      <c r="CG20" s="46">
        <f t="shared" si="55"/>
        <v>2794.9312855449989</v>
      </c>
      <c r="CH20" s="54">
        <f t="shared" si="56"/>
        <v>7985.5179586999975</v>
      </c>
      <c r="CI20" s="12">
        <f t="shared" si="57"/>
        <v>7755.7410579999978</v>
      </c>
      <c r="CJ20" s="4">
        <v>2022</v>
      </c>
      <c r="CK20" s="46">
        <f t="shared" si="58"/>
        <v>1050.4604690549997</v>
      </c>
      <c r="CL20" s="46">
        <f t="shared" si="59"/>
        <v>3501.5348968499993</v>
      </c>
      <c r="CM20" s="46">
        <f t="shared" si="60"/>
        <v>2451.0744277949993</v>
      </c>
      <c r="CN20" s="54">
        <f t="shared" si="61"/>
        <v>7003.0697936999986</v>
      </c>
      <c r="CO20" s="12">
        <f t="shared" ref="CN20:CO43" si="67">CO19*(1+$L$3)</f>
        <v>6773.2928929999989</v>
      </c>
      <c r="CS20" s="55">
        <v>229.7769007</v>
      </c>
    </row>
    <row r="21" spans="2:97" ht="15" thickBot="1" x14ac:dyDescent="0.4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716.20390597554581</v>
      </c>
      <c r="L21" s="46">
        <f t="shared" si="3"/>
        <v>2387.3463532518194</v>
      </c>
      <c r="M21" s="46">
        <f t="shared" si="4"/>
        <v>1671.1424472762735</v>
      </c>
      <c r="N21" s="53">
        <f t="shared" si="5"/>
        <v>4774.6927065036389</v>
      </c>
      <c r="O21" s="12">
        <f t="shared" si="62"/>
        <v>4468.3235056036392</v>
      </c>
      <c r="P21" s="4">
        <v>2023</v>
      </c>
      <c r="Q21" s="46">
        <f t="shared" si="6"/>
        <v>620.08190027309979</v>
      </c>
      <c r="R21" s="46">
        <f t="shared" si="7"/>
        <v>2066.9396675769995</v>
      </c>
      <c r="S21" s="46">
        <f t="shared" si="8"/>
        <v>1446.8577673038994</v>
      </c>
      <c r="T21">
        <f t="shared" si="9"/>
        <v>4133.8793351539989</v>
      </c>
      <c r="U21" s="12">
        <f t="shared" si="63"/>
        <v>3827.5101342539988</v>
      </c>
      <c r="V21" s="4">
        <v>2023</v>
      </c>
      <c r="W21" s="46">
        <f t="shared" si="10"/>
        <v>780.17783543774965</v>
      </c>
      <c r="X21" s="46">
        <f t="shared" si="11"/>
        <v>2600.5927847924991</v>
      </c>
      <c r="Y21" s="46">
        <f t="shared" si="12"/>
        <v>1820.4149493547493</v>
      </c>
      <c r="Z21">
        <f t="shared" si="13"/>
        <v>5201.1855695849981</v>
      </c>
      <c r="AA21" s="12">
        <f t="shared" si="14"/>
        <v>4894.8163686849985</v>
      </c>
      <c r="AB21" s="4">
        <v>2023</v>
      </c>
      <c r="AC21" s="46">
        <f t="shared" si="15"/>
        <v>670.00594550249969</v>
      </c>
      <c r="AD21" s="46">
        <f t="shared" si="16"/>
        <v>2233.353151674999</v>
      </c>
      <c r="AE21" s="46">
        <f t="shared" si="17"/>
        <v>1563.3472061724992</v>
      </c>
      <c r="AF21">
        <f t="shared" si="18"/>
        <v>4466.7063033499981</v>
      </c>
      <c r="AG21" s="12">
        <f t="shared" si="19"/>
        <v>4160.3371024499984</v>
      </c>
      <c r="AH21" s="4">
        <v>2023</v>
      </c>
      <c r="AI21" s="46">
        <f t="shared" si="20"/>
        <v>966.46848569189967</v>
      </c>
      <c r="AJ21" s="46">
        <f t="shared" si="21"/>
        <v>3221.561618972999</v>
      </c>
      <c r="AK21" s="46">
        <f t="shared" si="22"/>
        <v>2255.0931332810992</v>
      </c>
      <c r="AL21">
        <f t="shared" si="23"/>
        <v>6443.123237945998</v>
      </c>
      <c r="AM21" s="12">
        <f t="shared" si="24"/>
        <v>6136.7540370459983</v>
      </c>
      <c r="AN21" s="4">
        <v>2023</v>
      </c>
      <c r="AO21" s="46">
        <f t="shared" si="25"/>
        <v>817.77495591914965</v>
      </c>
      <c r="AP21" s="46">
        <f t="shared" si="26"/>
        <v>2725.9165197304987</v>
      </c>
      <c r="AQ21" s="46">
        <f t="shared" si="27"/>
        <v>1908.141563811349</v>
      </c>
      <c r="AR21">
        <f t="shared" si="28"/>
        <v>5451.8330394609975</v>
      </c>
      <c r="AS21" s="12">
        <f t="shared" si="29"/>
        <v>5145.4638385609978</v>
      </c>
      <c r="AT21" s="4">
        <v>2023</v>
      </c>
      <c r="AU21" s="46">
        <f t="shared" si="30"/>
        <v>717.61869234164976</v>
      </c>
      <c r="AV21" s="46">
        <f t="shared" si="31"/>
        <v>2392.0623078054991</v>
      </c>
      <c r="AW21" s="46">
        <f t="shared" si="32"/>
        <v>1674.4436154638493</v>
      </c>
      <c r="AX21">
        <f t="shared" si="33"/>
        <v>4784.1246156109983</v>
      </c>
      <c r="AY21" s="12">
        <f t="shared" si="34"/>
        <v>4477.7554147109986</v>
      </c>
      <c r="AZ21" s="4">
        <v>2023</v>
      </c>
      <c r="BA21" s="46">
        <f t="shared" si="35"/>
        <v>628.40257447799968</v>
      </c>
      <c r="BB21" s="46">
        <f t="shared" si="36"/>
        <v>2094.6752482599991</v>
      </c>
      <c r="BC21" s="46">
        <f t="shared" si="37"/>
        <v>1466.2726737819992</v>
      </c>
      <c r="BD21">
        <f t="shared" si="38"/>
        <v>4189.3504965199982</v>
      </c>
      <c r="BE21" s="12">
        <f t="shared" si="64"/>
        <v>3882.9812956199985</v>
      </c>
      <c r="BF21" s="4">
        <v>2023</v>
      </c>
      <c r="BG21" s="25">
        <f t="shared" si="39"/>
        <v>6.9834900000000006</v>
      </c>
      <c r="BH21" s="25">
        <f t="shared" si="40"/>
        <v>23.278300000000002</v>
      </c>
      <c r="BI21" s="25">
        <f t="shared" si="41"/>
        <v>16.294810000000002</v>
      </c>
      <c r="BJ21" s="27">
        <v>46.556600000000003</v>
      </c>
      <c r="BL21" s="4">
        <v>2023</v>
      </c>
      <c r="BM21" s="25">
        <f t="shared" si="42"/>
        <v>42</v>
      </c>
      <c r="BN21" s="25">
        <f t="shared" si="43"/>
        <v>140</v>
      </c>
      <c r="BO21" s="25">
        <f t="shared" si="44"/>
        <v>98</v>
      </c>
      <c r="BP21" s="27">
        <v>280</v>
      </c>
      <c r="BR21" s="4">
        <v>2023</v>
      </c>
      <c r="BS21" s="46">
        <f t="shared" si="45"/>
        <v>999.59709595214952</v>
      </c>
      <c r="BT21" s="46">
        <f t="shared" si="46"/>
        <v>3331.9903198404986</v>
      </c>
      <c r="BU21" s="46">
        <f t="shared" si="47"/>
        <v>2332.393223888349</v>
      </c>
      <c r="BV21" s="53">
        <f t="shared" si="48"/>
        <v>6663.9806396809972</v>
      </c>
      <c r="BW21" s="12">
        <f t="shared" si="65"/>
        <v>6357.6114387809976</v>
      </c>
      <c r="BX21" s="4">
        <v>2023</v>
      </c>
      <c r="BY21" s="46">
        <f t="shared" si="49"/>
        <v>1117.0110541768495</v>
      </c>
      <c r="BZ21" s="46">
        <f t="shared" si="50"/>
        <v>3723.3701805894984</v>
      </c>
      <c r="CA21" s="46">
        <f t="shared" si="51"/>
        <v>2606.3591264126489</v>
      </c>
      <c r="CB21" s="53">
        <f t="shared" si="52"/>
        <v>7446.7403611789969</v>
      </c>
      <c r="CC21" s="12">
        <f t="shared" si="66"/>
        <v>7140.3711602789972</v>
      </c>
      <c r="CD21" s="4">
        <v>2023</v>
      </c>
      <c r="CE21" s="46">
        <f t="shared" si="53"/>
        <v>1219.7867892632994</v>
      </c>
      <c r="CF21" s="46">
        <f t="shared" si="54"/>
        <v>4065.9559642109984</v>
      </c>
      <c r="CG21" s="46">
        <f t="shared" si="55"/>
        <v>2846.1691749476986</v>
      </c>
      <c r="CH21" s="54">
        <f t="shared" si="56"/>
        <v>8131.9119284219969</v>
      </c>
      <c r="CI21" s="12">
        <f t="shared" si="57"/>
        <v>7825.5427275219972</v>
      </c>
      <c r="CJ21" s="4">
        <v>2023</v>
      </c>
      <c r="CK21" s="46">
        <f t="shared" si="58"/>
        <v>1071.0932594905496</v>
      </c>
      <c r="CL21" s="46">
        <f t="shared" si="59"/>
        <v>3570.3108649684991</v>
      </c>
      <c r="CM21" s="46">
        <f t="shared" si="60"/>
        <v>2499.2176054779493</v>
      </c>
      <c r="CN21" s="54">
        <f t="shared" si="61"/>
        <v>7140.6217299369982</v>
      </c>
      <c r="CO21" s="12">
        <f t="shared" si="67"/>
        <v>6834.2525290369986</v>
      </c>
      <c r="CS21" s="55">
        <v>306.36920090000001</v>
      </c>
    </row>
    <row r="22" spans="2:97" ht="15" thickBot="1" x14ac:dyDescent="0.4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733.72498773811071</v>
      </c>
      <c r="L22" s="46">
        <f t="shared" si="3"/>
        <v>2445.7499591270357</v>
      </c>
      <c r="M22" s="46">
        <f t="shared" si="4"/>
        <v>1712.024971388925</v>
      </c>
      <c r="N22" s="53">
        <f t="shared" si="5"/>
        <v>4891.4999182540714</v>
      </c>
      <c r="O22" s="12">
        <f t="shared" si="62"/>
        <v>4508.5384171540718</v>
      </c>
      <c r="P22" s="4">
        <v>2024</v>
      </c>
      <c r="Q22" s="46">
        <f t="shared" si="6"/>
        <v>636.7378839843426</v>
      </c>
      <c r="R22" s="46">
        <f t="shared" si="7"/>
        <v>2122.4596132811421</v>
      </c>
      <c r="S22" s="46">
        <f t="shared" si="8"/>
        <v>1485.7217292967994</v>
      </c>
      <c r="T22">
        <f t="shared" si="9"/>
        <v>4244.9192265622842</v>
      </c>
      <c r="U22" s="12">
        <f t="shared" si="63"/>
        <v>3861.9577254622845</v>
      </c>
      <c r="V22" s="4">
        <v>2024</v>
      </c>
      <c r="W22" s="46">
        <f t="shared" si="10"/>
        <v>798.27468256547445</v>
      </c>
      <c r="X22" s="46">
        <f t="shared" si="11"/>
        <v>2660.9156085515815</v>
      </c>
      <c r="Y22" s="46">
        <f t="shared" si="12"/>
        <v>1862.6409259861068</v>
      </c>
      <c r="Z22">
        <f t="shared" si="13"/>
        <v>5321.831217103163</v>
      </c>
      <c r="AA22" s="12">
        <f t="shared" si="14"/>
        <v>4938.8697160031634</v>
      </c>
      <c r="AB22" s="4">
        <v>2024</v>
      </c>
      <c r="AC22" s="46">
        <f t="shared" si="15"/>
        <v>687.11124562080715</v>
      </c>
      <c r="AD22" s="46">
        <f t="shared" si="16"/>
        <v>2290.3708187360239</v>
      </c>
      <c r="AE22" s="46">
        <f t="shared" si="17"/>
        <v>1603.2595731152167</v>
      </c>
      <c r="AF22">
        <f t="shared" si="18"/>
        <v>4580.7416374720478</v>
      </c>
      <c r="AG22" s="12">
        <f t="shared" si="19"/>
        <v>4197.7801363720482</v>
      </c>
      <c r="AH22" s="4">
        <v>2024</v>
      </c>
      <c r="AI22" s="46">
        <f t="shared" si="20"/>
        <v>986.2419486719117</v>
      </c>
      <c r="AJ22" s="46">
        <f t="shared" si="21"/>
        <v>3287.4731622397057</v>
      </c>
      <c r="AK22" s="46">
        <f t="shared" si="22"/>
        <v>2301.2312135677939</v>
      </c>
      <c r="AL22">
        <f t="shared" si="23"/>
        <v>6574.9463244794115</v>
      </c>
      <c r="AM22" s="12">
        <f t="shared" si="24"/>
        <v>6191.9848233794119</v>
      </c>
      <c r="AN22" s="4">
        <v>2024</v>
      </c>
      <c r="AO22" s="46">
        <f t="shared" si="25"/>
        <v>836.21017713120682</v>
      </c>
      <c r="AP22" s="46">
        <f t="shared" si="26"/>
        <v>2787.3672571040229</v>
      </c>
      <c r="AQ22" s="46">
        <f t="shared" si="27"/>
        <v>1951.1570799728158</v>
      </c>
      <c r="AR22">
        <f t="shared" si="28"/>
        <v>5574.7345142080458</v>
      </c>
      <c r="AS22" s="12">
        <f t="shared" si="29"/>
        <v>5191.7730131080461</v>
      </c>
      <c r="AT22" s="4">
        <v>2024</v>
      </c>
      <c r="AU22" s="46">
        <f t="shared" si="30"/>
        <v>735.15250718150958</v>
      </c>
      <c r="AV22" s="46">
        <f t="shared" si="31"/>
        <v>2450.5083572716985</v>
      </c>
      <c r="AW22" s="46">
        <f t="shared" si="32"/>
        <v>1715.3558500901888</v>
      </c>
      <c r="AX22">
        <f t="shared" si="33"/>
        <v>4901.016714543397</v>
      </c>
      <c r="AY22" s="12">
        <f t="shared" si="34"/>
        <v>4518.0552134433974</v>
      </c>
      <c r="AZ22" s="4">
        <v>2024</v>
      </c>
      <c r="BA22" s="46">
        <f t="shared" si="35"/>
        <v>645.13344425708669</v>
      </c>
      <c r="BB22" s="46">
        <f t="shared" si="36"/>
        <v>2150.444814190289</v>
      </c>
      <c r="BC22" s="46">
        <f t="shared" si="37"/>
        <v>1505.3113699332023</v>
      </c>
      <c r="BD22">
        <f t="shared" si="38"/>
        <v>4300.889628380578</v>
      </c>
      <c r="BE22" s="12">
        <f t="shared" si="64"/>
        <v>3917.9281272805779</v>
      </c>
      <c r="BF22" s="4">
        <v>2024</v>
      </c>
      <c r="BG22" s="25">
        <f t="shared" si="39"/>
        <v>8.7293625000000006</v>
      </c>
      <c r="BH22" s="25">
        <f t="shared" si="40"/>
        <v>29.097875000000002</v>
      </c>
      <c r="BI22" s="25">
        <f t="shared" si="41"/>
        <v>20.368512500000001</v>
      </c>
      <c r="BJ22" s="27">
        <v>58.195750000000004</v>
      </c>
      <c r="BL22" s="4">
        <v>2024</v>
      </c>
      <c r="BM22" s="25">
        <f t="shared" si="42"/>
        <v>52.5</v>
      </c>
      <c r="BN22" s="25">
        <f t="shared" si="43"/>
        <v>175</v>
      </c>
      <c r="BO22" s="25">
        <f t="shared" si="44"/>
        <v>122.49999999999999</v>
      </c>
      <c r="BP22" s="27">
        <v>350</v>
      </c>
      <c r="BR22" s="4">
        <v>2024</v>
      </c>
      <c r="BS22" s="46">
        <f t="shared" si="45"/>
        <v>1019.6687164245038</v>
      </c>
      <c r="BT22" s="46">
        <f t="shared" si="46"/>
        <v>3398.8957214150128</v>
      </c>
      <c r="BU22" s="46">
        <f t="shared" si="47"/>
        <v>2379.2270049905087</v>
      </c>
      <c r="BV22" s="53">
        <f t="shared" si="48"/>
        <v>6797.7914428300255</v>
      </c>
      <c r="BW22" s="12">
        <f t="shared" si="65"/>
        <v>6414.8299417300259</v>
      </c>
      <c r="BX22" s="4">
        <v>2024</v>
      </c>
      <c r="BY22" s="46">
        <f t="shared" si="49"/>
        <v>1138.1394002732261</v>
      </c>
      <c r="BZ22" s="46">
        <f t="shared" si="50"/>
        <v>3793.7980009107537</v>
      </c>
      <c r="CA22" s="46">
        <f t="shared" si="51"/>
        <v>2655.6586006375273</v>
      </c>
      <c r="CB22" s="53">
        <f t="shared" si="52"/>
        <v>7587.5960018215073</v>
      </c>
      <c r="CC22" s="12">
        <f t="shared" si="66"/>
        <v>7204.6345007215077</v>
      </c>
      <c r="CD22" s="4">
        <v>2024</v>
      </c>
      <c r="CE22" s="46">
        <f t="shared" si="53"/>
        <v>1241.8401169754541</v>
      </c>
      <c r="CF22" s="46">
        <f t="shared" si="54"/>
        <v>4139.4670565848473</v>
      </c>
      <c r="CG22" s="46">
        <f t="shared" si="55"/>
        <v>2897.626939609393</v>
      </c>
      <c r="CH22" s="54">
        <f t="shared" si="56"/>
        <v>8278.9341131696947</v>
      </c>
      <c r="CI22" s="12">
        <f t="shared" si="57"/>
        <v>7895.9726120696942</v>
      </c>
      <c r="CJ22" s="4">
        <v>2024</v>
      </c>
      <c r="CK22" s="46">
        <f t="shared" si="58"/>
        <v>1091.8083454347495</v>
      </c>
      <c r="CL22" s="46">
        <f t="shared" si="59"/>
        <v>3639.3611514491654</v>
      </c>
      <c r="CM22" s="46">
        <f t="shared" si="60"/>
        <v>2547.5528060144156</v>
      </c>
      <c r="CN22" s="54">
        <f t="shared" si="61"/>
        <v>7278.7223028983308</v>
      </c>
      <c r="CO22" s="12">
        <f t="shared" si="67"/>
        <v>6895.7608017983312</v>
      </c>
      <c r="CS22" s="55">
        <v>382.96150110000002</v>
      </c>
    </row>
    <row r="23" spans="2:97" ht="15" thickBot="1" x14ac:dyDescent="0.4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751.3003596462687</v>
      </c>
      <c r="L23" s="46">
        <f t="shared" si="3"/>
        <v>2504.3345321542292</v>
      </c>
      <c r="M23" s="46">
        <f t="shared" si="4"/>
        <v>1753.0341725079604</v>
      </c>
      <c r="N23" s="53">
        <f t="shared" si="5"/>
        <v>5008.6690643084585</v>
      </c>
      <c r="O23" s="12">
        <f t="shared" si="62"/>
        <v>4549.1152629084581</v>
      </c>
      <c r="P23" s="4">
        <v>2025</v>
      </c>
      <c r="Q23" s="46">
        <f t="shared" si="6"/>
        <v>653.44037195871681</v>
      </c>
      <c r="R23" s="46">
        <f t="shared" si="7"/>
        <v>2178.1345731957226</v>
      </c>
      <c r="S23" s="46">
        <f t="shared" si="8"/>
        <v>1524.6942012370057</v>
      </c>
      <c r="T23">
        <f t="shared" si="9"/>
        <v>4356.2691463914452</v>
      </c>
      <c r="U23" s="12">
        <f t="shared" si="63"/>
        <v>3896.7153449914449</v>
      </c>
      <c r="V23" s="4">
        <v>2025</v>
      </c>
      <c r="W23" s="46">
        <f t="shared" si="10"/>
        <v>816.43100172707875</v>
      </c>
      <c r="X23" s="46">
        <f t="shared" si="11"/>
        <v>2721.4366724235961</v>
      </c>
      <c r="Y23" s="46">
        <f t="shared" si="12"/>
        <v>1905.0056706965172</v>
      </c>
      <c r="Z23">
        <f t="shared" si="13"/>
        <v>5442.8733448471921</v>
      </c>
      <c r="AA23" s="12">
        <f t="shared" si="14"/>
        <v>4983.3195434471918</v>
      </c>
      <c r="AB23" s="4">
        <v>2025</v>
      </c>
      <c r="AC23" s="46">
        <f t="shared" si="15"/>
        <v>704.26709384990943</v>
      </c>
      <c r="AD23" s="46">
        <f t="shared" si="16"/>
        <v>2347.5569794996982</v>
      </c>
      <c r="AE23" s="46">
        <f t="shared" si="17"/>
        <v>1643.2898856497886</v>
      </c>
      <c r="AF23">
        <f t="shared" si="18"/>
        <v>4695.1139589993963</v>
      </c>
      <c r="AG23" s="12">
        <f t="shared" si="19"/>
        <v>4235.560157599396</v>
      </c>
      <c r="AH23" s="4">
        <v>2025</v>
      </c>
      <c r="AI23" s="46">
        <f t="shared" si="20"/>
        <v>1006.0899732284739</v>
      </c>
      <c r="AJ23" s="46">
        <f t="shared" si="21"/>
        <v>3353.6332440949132</v>
      </c>
      <c r="AK23" s="46">
        <f t="shared" si="22"/>
        <v>2347.5432708664389</v>
      </c>
      <c r="AL23">
        <f t="shared" si="23"/>
        <v>6707.2664881898263</v>
      </c>
      <c r="AM23" s="12">
        <f t="shared" si="24"/>
        <v>6247.712686789826</v>
      </c>
      <c r="AN23" s="4">
        <v>2025</v>
      </c>
      <c r="AO23" s="46">
        <f t="shared" si="25"/>
        <v>854.70791574390273</v>
      </c>
      <c r="AP23" s="46">
        <f t="shared" si="26"/>
        <v>2849.0263858130093</v>
      </c>
      <c r="AQ23" s="46">
        <f t="shared" si="27"/>
        <v>1994.3184700691063</v>
      </c>
      <c r="AR23">
        <f t="shared" si="28"/>
        <v>5698.0527716260185</v>
      </c>
      <c r="AS23" s="12">
        <f t="shared" si="29"/>
        <v>5238.4989702260182</v>
      </c>
      <c r="AT23" s="4">
        <v>2025</v>
      </c>
      <c r="AU23" s="46">
        <f t="shared" si="30"/>
        <v>752.74072676465812</v>
      </c>
      <c r="AV23" s="46">
        <f t="shared" si="31"/>
        <v>2509.1357558821937</v>
      </c>
      <c r="AW23" s="46">
        <f t="shared" si="32"/>
        <v>1756.3950291175356</v>
      </c>
      <c r="AX23">
        <f t="shared" si="33"/>
        <v>5018.2715117643875</v>
      </c>
      <c r="AY23" s="12">
        <f t="shared" si="34"/>
        <v>4558.7177103643871</v>
      </c>
      <c r="AZ23" s="4">
        <v>2025</v>
      </c>
      <c r="BA23" s="46">
        <f t="shared" si="35"/>
        <v>661.91149227391543</v>
      </c>
      <c r="BB23" s="46">
        <f t="shared" si="36"/>
        <v>2206.3716409130516</v>
      </c>
      <c r="BC23" s="46">
        <f t="shared" si="37"/>
        <v>1544.4601486391359</v>
      </c>
      <c r="BD23">
        <f t="shared" si="38"/>
        <v>4412.7432818261032</v>
      </c>
      <c r="BE23" s="12">
        <f t="shared" si="64"/>
        <v>3953.1894804261028</v>
      </c>
      <c r="BF23" s="4">
        <v>2025</v>
      </c>
      <c r="BG23" s="25">
        <f t="shared" si="39"/>
        <v>10.475235</v>
      </c>
      <c r="BH23" s="25">
        <f t="shared" si="40"/>
        <v>34.917450000000002</v>
      </c>
      <c r="BI23" s="25">
        <f t="shared" si="41"/>
        <v>24.442215000000001</v>
      </c>
      <c r="BJ23" s="27">
        <v>69.834900000000005</v>
      </c>
      <c r="BL23" s="4">
        <v>2025</v>
      </c>
      <c r="BM23" s="25">
        <f t="shared" si="42"/>
        <v>63</v>
      </c>
      <c r="BN23" s="25">
        <f t="shared" si="43"/>
        <v>210</v>
      </c>
      <c r="BO23" s="25">
        <f t="shared" si="44"/>
        <v>147</v>
      </c>
      <c r="BP23" s="27">
        <v>420</v>
      </c>
      <c r="BR23" s="4">
        <v>2025</v>
      </c>
      <c r="BS23" s="46">
        <f t="shared" si="45"/>
        <v>1039.8175818908394</v>
      </c>
      <c r="BT23" s="46">
        <f t="shared" si="46"/>
        <v>3466.0586063027981</v>
      </c>
      <c r="BU23" s="46">
        <f t="shared" si="47"/>
        <v>2426.2410244119587</v>
      </c>
      <c r="BV23" s="53">
        <f t="shared" si="48"/>
        <v>6932.1172126055963</v>
      </c>
      <c r="BW23" s="12">
        <f t="shared" ref="BW23:BW43" si="68">BW22*(1+$L$3)</f>
        <v>6472.5634112055959</v>
      </c>
      <c r="BX23" s="4">
        <v>2025</v>
      </c>
      <c r="BY23" s="46">
        <f t="shared" si="49"/>
        <v>1159.3545018942</v>
      </c>
      <c r="BZ23" s="46">
        <f t="shared" si="50"/>
        <v>3864.5150063140004</v>
      </c>
      <c r="CA23" s="46">
        <f t="shared" si="51"/>
        <v>2705.1605044198</v>
      </c>
      <c r="CB23" s="53">
        <f t="shared" si="52"/>
        <v>7729.0300126280008</v>
      </c>
      <c r="CC23" s="12">
        <f t="shared" si="66"/>
        <v>7269.4762112280005</v>
      </c>
      <c r="CD23" s="4">
        <v>2025</v>
      </c>
      <c r="CE23" s="46">
        <f t="shared" si="53"/>
        <v>1263.988525046748</v>
      </c>
      <c r="CF23" s="46">
        <f t="shared" si="54"/>
        <v>4213.2950834891599</v>
      </c>
      <c r="CG23" s="46">
        <f t="shared" si="55"/>
        <v>2949.3065584424116</v>
      </c>
      <c r="CH23" s="54">
        <f t="shared" si="56"/>
        <v>8426.5901669783198</v>
      </c>
      <c r="CI23" s="12">
        <f t="shared" si="57"/>
        <v>7967.0363655783203</v>
      </c>
      <c r="CJ23" s="4">
        <v>2025</v>
      </c>
      <c r="CK23" s="46">
        <f t="shared" si="58"/>
        <v>1112.6064675621774</v>
      </c>
      <c r="CL23" s="46">
        <f t="shared" si="59"/>
        <v>3708.6882252072578</v>
      </c>
      <c r="CM23" s="46">
        <f t="shared" si="60"/>
        <v>2596.0817576450804</v>
      </c>
      <c r="CN23" s="54">
        <f t="shared" si="61"/>
        <v>7417.3764504145156</v>
      </c>
      <c r="CO23" s="12">
        <f t="shared" si="67"/>
        <v>6957.8226490145153</v>
      </c>
      <c r="CS23" s="55">
        <v>459.5538014</v>
      </c>
    </row>
    <row r="24" spans="2:97" ht="15" thickBot="1" x14ac:dyDescent="0.4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768.9305102811951</v>
      </c>
      <c r="L24" s="46">
        <f t="shared" si="3"/>
        <v>2563.1017009373172</v>
      </c>
      <c r="M24" s="46">
        <f t="shared" si="4"/>
        <v>1794.171190656122</v>
      </c>
      <c r="N24" s="53">
        <f t="shared" si="5"/>
        <v>5126.2034018746344</v>
      </c>
      <c r="O24" s="12">
        <f t="shared" si="62"/>
        <v>4590.0573002746341</v>
      </c>
      <c r="P24" s="4">
        <v>2026</v>
      </c>
      <c r="Q24" s="46">
        <f t="shared" si="6"/>
        <v>670.18978270445518</v>
      </c>
      <c r="R24" s="46">
        <f t="shared" si="7"/>
        <v>2233.9659423481839</v>
      </c>
      <c r="S24" s="46">
        <f t="shared" si="8"/>
        <v>1563.7761596437288</v>
      </c>
      <c r="T24">
        <f t="shared" si="9"/>
        <v>4467.9318846963679</v>
      </c>
      <c r="U24" s="12">
        <f t="shared" si="63"/>
        <v>3931.7857830963676</v>
      </c>
      <c r="V24" s="4">
        <v>2026</v>
      </c>
      <c r="W24" s="46">
        <f t="shared" si="10"/>
        <v>834.6473281407325</v>
      </c>
      <c r="X24" s="46">
        <f t="shared" si="11"/>
        <v>2782.1577604691083</v>
      </c>
      <c r="Y24" s="46">
        <f t="shared" si="12"/>
        <v>1947.5104323283756</v>
      </c>
      <c r="Z24">
        <f t="shared" si="13"/>
        <v>5564.3155209382167</v>
      </c>
      <c r="AA24" s="12">
        <f t="shared" si="14"/>
        <v>5028.1694193382164</v>
      </c>
      <c r="AB24" s="4">
        <v>2026</v>
      </c>
      <c r="AC24" s="46">
        <f t="shared" si="15"/>
        <v>721.47394509266849</v>
      </c>
      <c r="AD24" s="46">
        <f t="shared" si="16"/>
        <v>2404.9131503088952</v>
      </c>
      <c r="AE24" s="46">
        <f t="shared" si="17"/>
        <v>1683.4392052162266</v>
      </c>
      <c r="AF24">
        <f t="shared" si="18"/>
        <v>4809.8263006177904</v>
      </c>
      <c r="AG24" s="12">
        <f t="shared" si="19"/>
        <v>4273.6801990177901</v>
      </c>
      <c r="AH24" s="4">
        <v>2026</v>
      </c>
      <c r="AI24" s="46">
        <f t="shared" si="20"/>
        <v>1026.0132303856401</v>
      </c>
      <c r="AJ24" s="46">
        <f t="shared" si="21"/>
        <v>3420.0441012854671</v>
      </c>
      <c r="AK24" s="46">
        <f t="shared" si="22"/>
        <v>2394.0308708998268</v>
      </c>
      <c r="AL24">
        <f t="shared" si="23"/>
        <v>6840.0882025709343</v>
      </c>
      <c r="AM24" s="12">
        <f t="shared" si="24"/>
        <v>6303.942100970934</v>
      </c>
      <c r="AN24" s="4">
        <v>2026</v>
      </c>
      <c r="AO24" s="46">
        <f t="shared" si="25"/>
        <v>873.26873438370774</v>
      </c>
      <c r="AP24" s="46">
        <f t="shared" si="26"/>
        <v>2910.8957812790259</v>
      </c>
      <c r="AQ24" s="46">
        <f t="shared" si="27"/>
        <v>2037.627046895318</v>
      </c>
      <c r="AR24">
        <f t="shared" si="28"/>
        <v>5821.7915625580517</v>
      </c>
      <c r="AS24" s="12">
        <f t="shared" si="29"/>
        <v>5285.6454609580514</v>
      </c>
      <c r="AT24" s="4">
        <v>2026</v>
      </c>
      <c r="AU24" s="46">
        <f t="shared" si="30"/>
        <v>770.38384070364998</v>
      </c>
      <c r="AV24" s="46">
        <f t="shared" si="31"/>
        <v>2567.9461356788333</v>
      </c>
      <c r="AW24" s="46">
        <f t="shared" si="32"/>
        <v>1797.5622949751832</v>
      </c>
      <c r="AX24">
        <f t="shared" si="33"/>
        <v>5135.8922713576667</v>
      </c>
      <c r="AY24" s="12">
        <f t="shared" si="34"/>
        <v>4599.7461697576664</v>
      </c>
      <c r="AZ24" s="4">
        <v>2026</v>
      </c>
      <c r="BA24" s="46">
        <f t="shared" si="35"/>
        <v>678.73714310249068</v>
      </c>
      <c r="BB24" s="46">
        <f t="shared" si="36"/>
        <v>2262.4571436749688</v>
      </c>
      <c r="BC24" s="46">
        <f t="shared" si="37"/>
        <v>1583.7200005724781</v>
      </c>
      <c r="BD24">
        <f t="shared" si="38"/>
        <v>4524.9142873499377</v>
      </c>
      <c r="BE24" s="12">
        <f t="shared" si="64"/>
        <v>3988.7681857499374</v>
      </c>
      <c r="BF24" s="4">
        <v>2026</v>
      </c>
      <c r="BG24" s="25">
        <f t="shared" si="39"/>
        <v>12.2211075</v>
      </c>
      <c r="BH24" s="25">
        <f t="shared" si="40"/>
        <v>40.737025000000003</v>
      </c>
      <c r="BI24" s="25">
        <f t="shared" si="41"/>
        <v>28.5159175</v>
      </c>
      <c r="BJ24" s="27">
        <v>81.474050000000005</v>
      </c>
      <c r="BL24" s="4">
        <v>2026</v>
      </c>
      <c r="BM24" s="25">
        <f t="shared" si="42"/>
        <v>73.5</v>
      </c>
      <c r="BN24" s="25">
        <f t="shared" si="43"/>
        <v>245</v>
      </c>
      <c r="BO24" s="25">
        <f t="shared" si="44"/>
        <v>171.5</v>
      </c>
      <c r="BP24" s="27">
        <v>490</v>
      </c>
      <c r="BR24" s="4">
        <v>2026</v>
      </c>
      <c r="BS24" s="46">
        <f t="shared" si="45"/>
        <v>1060.0443875259668</v>
      </c>
      <c r="BT24" s="46">
        <f t="shared" si="46"/>
        <v>3533.4812917532231</v>
      </c>
      <c r="BU24" s="46">
        <f t="shared" si="47"/>
        <v>2473.436904227256</v>
      </c>
      <c r="BV24" s="53">
        <f t="shared" si="48"/>
        <v>7066.9625835064462</v>
      </c>
      <c r="BW24" s="12">
        <f t="shared" si="68"/>
        <v>6530.8164819064459</v>
      </c>
      <c r="BX24" s="4">
        <v>2026</v>
      </c>
      <c r="BY24" s="46">
        <f t="shared" si="49"/>
        <v>1180.6571398093577</v>
      </c>
      <c r="BZ24" s="46">
        <f t="shared" si="50"/>
        <v>3935.523799364526</v>
      </c>
      <c r="CA24" s="46">
        <f t="shared" si="51"/>
        <v>2754.8666595551681</v>
      </c>
      <c r="CB24" s="53">
        <f t="shared" si="52"/>
        <v>7871.047598729052</v>
      </c>
      <c r="CC24" s="12">
        <f t="shared" si="66"/>
        <v>7334.9014971290517</v>
      </c>
      <c r="CD24" s="4">
        <v>2026</v>
      </c>
      <c r="CE24" s="46">
        <f t="shared" si="53"/>
        <v>1286.2328691702785</v>
      </c>
      <c r="CF24" s="46">
        <f t="shared" si="54"/>
        <v>4287.4428972342621</v>
      </c>
      <c r="CG24" s="46">
        <f t="shared" si="55"/>
        <v>3001.2100280639834</v>
      </c>
      <c r="CH24" s="54">
        <f t="shared" si="56"/>
        <v>8574.8857944685242</v>
      </c>
      <c r="CI24" s="12">
        <f t="shared" si="57"/>
        <v>8038.7396928685248</v>
      </c>
      <c r="CJ24" s="4">
        <v>2026</v>
      </c>
      <c r="CK24" s="46">
        <f t="shared" si="58"/>
        <v>1133.4883731683467</v>
      </c>
      <c r="CL24" s="46">
        <f t="shared" si="59"/>
        <v>3778.2945772278226</v>
      </c>
      <c r="CM24" s="46">
        <f t="shared" si="60"/>
        <v>2644.8062040594755</v>
      </c>
      <c r="CN24" s="54">
        <f t="shared" si="61"/>
        <v>7556.5891544556453</v>
      </c>
      <c r="CO24" s="12">
        <f t="shared" si="67"/>
        <v>7020.443052855645</v>
      </c>
      <c r="CS24" s="55">
        <v>536.14610159999995</v>
      </c>
    </row>
    <row r="25" spans="2:97" ht="15" thickBot="1" x14ac:dyDescent="0.4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786.61593266656575</v>
      </c>
      <c r="L25" s="46">
        <f t="shared" si="3"/>
        <v>2622.0531088885527</v>
      </c>
      <c r="M25" s="46">
        <f t="shared" si="4"/>
        <v>1835.4371762219869</v>
      </c>
      <c r="N25" s="53">
        <f t="shared" si="5"/>
        <v>5244.1062177771055</v>
      </c>
      <c r="O25" s="12">
        <f t="shared" si="62"/>
        <v>4631.3678159771052</v>
      </c>
      <c r="P25" s="4">
        <v>2027</v>
      </c>
      <c r="Q25" s="46">
        <f t="shared" si="6"/>
        <v>686.98653854163524</v>
      </c>
      <c r="R25" s="46">
        <f t="shared" si="7"/>
        <v>2289.9551284721174</v>
      </c>
      <c r="S25" s="46">
        <f t="shared" si="8"/>
        <v>1602.968589930482</v>
      </c>
      <c r="T25">
        <f t="shared" si="9"/>
        <v>4579.9102569442348</v>
      </c>
      <c r="U25" s="12">
        <f t="shared" si="63"/>
        <v>3967.1718551442345</v>
      </c>
      <c r="V25" s="4">
        <v>2027</v>
      </c>
      <c r="W25" s="46">
        <f t="shared" si="10"/>
        <v>852.924201886839</v>
      </c>
      <c r="X25" s="46">
        <f t="shared" si="11"/>
        <v>2843.08067295613</v>
      </c>
      <c r="Y25" s="46">
        <f t="shared" si="12"/>
        <v>1990.1564710692908</v>
      </c>
      <c r="Z25">
        <f t="shared" si="13"/>
        <v>5686.16134591226</v>
      </c>
      <c r="AA25" s="12">
        <f t="shared" si="14"/>
        <v>5073.4229441122598</v>
      </c>
      <c r="AB25" s="4">
        <v>2027</v>
      </c>
      <c r="AC25" s="46">
        <f t="shared" si="15"/>
        <v>738.7322583913425</v>
      </c>
      <c r="AD25" s="46">
        <f t="shared" si="16"/>
        <v>2462.4408613044752</v>
      </c>
      <c r="AE25" s="46">
        <f t="shared" si="17"/>
        <v>1723.7086029131326</v>
      </c>
      <c r="AF25">
        <f t="shared" si="18"/>
        <v>4924.8817226089504</v>
      </c>
      <c r="AG25" s="12">
        <f t="shared" si="19"/>
        <v>4312.1433208089502</v>
      </c>
      <c r="AH25" s="4">
        <v>2027</v>
      </c>
      <c r="AI25" s="46">
        <f t="shared" si="20"/>
        <v>1046.0123972519507</v>
      </c>
      <c r="AJ25" s="46">
        <f t="shared" si="21"/>
        <v>3486.7079908398359</v>
      </c>
      <c r="AK25" s="46">
        <f t="shared" si="22"/>
        <v>2440.695593587885</v>
      </c>
      <c r="AL25">
        <f t="shared" si="23"/>
        <v>6973.4159816796719</v>
      </c>
      <c r="AM25" s="12">
        <f t="shared" si="24"/>
        <v>6360.6775798796716</v>
      </c>
      <c r="AN25" s="4">
        <v>2027</v>
      </c>
      <c r="AO25" s="46">
        <f t="shared" si="25"/>
        <v>891.8932007860011</v>
      </c>
      <c r="AP25" s="46">
        <f t="shared" si="26"/>
        <v>2972.9773359533369</v>
      </c>
      <c r="AQ25" s="46">
        <f t="shared" si="27"/>
        <v>2081.0841351673357</v>
      </c>
      <c r="AR25">
        <f t="shared" si="28"/>
        <v>5945.9546719066739</v>
      </c>
      <c r="AS25" s="12">
        <f t="shared" si="29"/>
        <v>5333.2162701066736</v>
      </c>
      <c r="AT25" s="4">
        <v>2027</v>
      </c>
      <c r="AU25" s="46">
        <f t="shared" si="30"/>
        <v>788.08234306282282</v>
      </c>
      <c r="AV25" s="46">
        <f t="shared" si="31"/>
        <v>2626.9411435427428</v>
      </c>
      <c r="AW25" s="46">
        <f t="shared" si="32"/>
        <v>1838.8588004799199</v>
      </c>
      <c r="AX25">
        <f t="shared" si="33"/>
        <v>5253.8822870854856</v>
      </c>
      <c r="AY25" s="12">
        <f t="shared" si="34"/>
        <v>4641.1438852854853</v>
      </c>
      <c r="AZ25" s="4">
        <v>2027</v>
      </c>
      <c r="BA25" s="46">
        <f t="shared" si="35"/>
        <v>695.61082518325304</v>
      </c>
      <c r="BB25" s="46">
        <f t="shared" si="36"/>
        <v>2318.7027506108434</v>
      </c>
      <c r="BC25" s="46">
        <f t="shared" si="37"/>
        <v>1623.0919254275902</v>
      </c>
      <c r="BD25">
        <f t="shared" si="38"/>
        <v>4637.4055012216868</v>
      </c>
      <c r="BE25" s="12">
        <f t="shared" si="64"/>
        <v>4024.6670994216865</v>
      </c>
      <c r="BF25" s="4">
        <v>2027</v>
      </c>
      <c r="BG25" s="25">
        <f t="shared" si="39"/>
        <v>13.966980000000001</v>
      </c>
      <c r="BH25" s="25">
        <f t="shared" si="40"/>
        <v>46.556600000000003</v>
      </c>
      <c r="BI25" s="25">
        <f t="shared" si="41"/>
        <v>32.589620000000004</v>
      </c>
      <c r="BJ25" s="27">
        <v>93.113200000000006</v>
      </c>
      <c r="BL25" s="4">
        <v>2027</v>
      </c>
      <c r="BM25" s="25">
        <f t="shared" si="42"/>
        <v>84</v>
      </c>
      <c r="BN25" s="25">
        <f t="shared" si="43"/>
        <v>280</v>
      </c>
      <c r="BO25" s="25">
        <f t="shared" si="44"/>
        <v>196</v>
      </c>
      <c r="BP25" s="27">
        <v>560</v>
      </c>
      <c r="BR25" s="4">
        <v>2027</v>
      </c>
      <c r="BS25" s="46">
        <f t="shared" si="45"/>
        <v>1080.3498348065405</v>
      </c>
      <c r="BT25" s="46">
        <f t="shared" si="46"/>
        <v>3601.1661160218018</v>
      </c>
      <c r="BU25" s="46">
        <f t="shared" si="47"/>
        <v>2520.8162812152609</v>
      </c>
      <c r="BV25" s="53">
        <f t="shared" si="48"/>
        <v>7202.3322320436037</v>
      </c>
      <c r="BW25" s="12">
        <f t="shared" si="68"/>
        <v>6589.5938302436034</v>
      </c>
      <c r="BX25" s="4">
        <v>2027</v>
      </c>
      <c r="BY25" s="46">
        <f t="shared" si="49"/>
        <v>1202.0481018604819</v>
      </c>
      <c r="BZ25" s="46">
        <f t="shared" si="50"/>
        <v>4006.8270062016063</v>
      </c>
      <c r="CA25" s="46">
        <f t="shared" si="51"/>
        <v>2804.7789043411244</v>
      </c>
      <c r="CB25" s="53">
        <f t="shared" si="52"/>
        <v>8013.6540124032126</v>
      </c>
      <c r="CC25" s="12">
        <f t="shared" si="66"/>
        <v>7400.9156106032124</v>
      </c>
      <c r="CD25" s="4">
        <v>2027</v>
      </c>
      <c r="CE25" s="46">
        <f t="shared" si="53"/>
        <v>1308.5740127856509</v>
      </c>
      <c r="CF25" s="46">
        <f t="shared" si="54"/>
        <v>4361.9133759521701</v>
      </c>
      <c r="CG25" s="46">
        <f t="shared" si="55"/>
        <v>3053.339363166519</v>
      </c>
      <c r="CH25" s="54">
        <f t="shared" si="56"/>
        <v>8723.8267519043402</v>
      </c>
      <c r="CI25" s="12">
        <f t="shared" si="57"/>
        <v>8111.0883501043409</v>
      </c>
      <c r="CJ25" s="4">
        <v>2027</v>
      </c>
      <c r="CK25" s="46">
        <f t="shared" si="58"/>
        <v>1154.4548163197016</v>
      </c>
      <c r="CL25" s="46">
        <f t="shared" si="59"/>
        <v>3848.1827210656725</v>
      </c>
      <c r="CM25" s="46">
        <f t="shared" si="60"/>
        <v>2693.7279047459706</v>
      </c>
      <c r="CN25" s="54">
        <f t="shared" si="61"/>
        <v>7696.3654421313449</v>
      </c>
      <c r="CO25" s="12">
        <f t="shared" si="67"/>
        <v>7083.6270403313447</v>
      </c>
      <c r="CS25" s="55">
        <v>612.73840180000002</v>
      </c>
    </row>
    <row r="26" spans="2:97" ht="15" thickBot="1" x14ac:dyDescent="0.4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804.35712426313478</v>
      </c>
      <c r="L26" s="46">
        <f t="shared" si="3"/>
        <v>2681.1904142104495</v>
      </c>
      <c r="M26" s="46">
        <f t="shared" si="4"/>
        <v>1876.8332899473146</v>
      </c>
      <c r="N26" s="53">
        <f t="shared" si="5"/>
        <v>5362.380828420899</v>
      </c>
      <c r="O26" s="12">
        <f t="shared" si="62"/>
        <v>4673.0501263208989</v>
      </c>
      <c r="P26" s="4">
        <v>2028</v>
      </c>
      <c r="Q26" s="46">
        <f t="shared" si="6"/>
        <v>703.83106559107989</v>
      </c>
      <c r="R26" s="46">
        <f t="shared" si="7"/>
        <v>2346.1035519702664</v>
      </c>
      <c r="S26" s="46">
        <f t="shared" si="8"/>
        <v>1642.2724863791864</v>
      </c>
      <c r="T26">
        <f t="shared" si="9"/>
        <v>4692.2071039405328</v>
      </c>
      <c r="U26" s="12">
        <f t="shared" si="63"/>
        <v>4002.8764018405323</v>
      </c>
      <c r="V26" s="4">
        <v>2028</v>
      </c>
      <c r="W26" s="46">
        <f t="shared" si="10"/>
        <v>871.26216790639035</v>
      </c>
      <c r="X26" s="46">
        <f t="shared" si="11"/>
        <v>2904.2072263546347</v>
      </c>
      <c r="Y26" s="46">
        <f t="shared" si="12"/>
        <v>2032.9450584482443</v>
      </c>
      <c r="Z26">
        <f t="shared" si="13"/>
        <v>5808.4144527092694</v>
      </c>
      <c r="AA26" s="12">
        <f t="shared" si="14"/>
        <v>5119.0837506092694</v>
      </c>
      <c r="AB26" s="4">
        <v>2028</v>
      </c>
      <c r="AC26" s="46">
        <f t="shared" si="15"/>
        <v>756.04249691943448</v>
      </c>
      <c r="AD26" s="46">
        <f t="shared" si="16"/>
        <v>2520.1416563981152</v>
      </c>
      <c r="AE26" s="46">
        <f t="shared" si="17"/>
        <v>1764.0991594786806</v>
      </c>
      <c r="AF26">
        <f t="shared" si="18"/>
        <v>5040.2833127962303</v>
      </c>
      <c r="AG26" s="12">
        <f t="shared" si="19"/>
        <v>4350.9526106962303</v>
      </c>
      <c r="AH26" s="4">
        <v>2028</v>
      </c>
      <c r="AI26" s="46">
        <f t="shared" si="20"/>
        <v>1066.0881570297881</v>
      </c>
      <c r="AJ26" s="46">
        <f t="shared" si="21"/>
        <v>3553.6271900992942</v>
      </c>
      <c r="AK26" s="46">
        <f t="shared" si="22"/>
        <v>2487.5390330695059</v>
      </c>
      <c r="AL26">
        <f t="shared" si="23"/>
        <v>7107.2543801985885</v>
      </c>
      <c r="AM26" s="12">
        <f t="shared" si="24"/>
        <v>6417.9236780985884</v>
      </c>
      <c r="AN26" s="4">
        <v>2028</v>
      </c>
      <c r="AO26" s="46">
        <f t="shared" si="25"/>
        <v>910.58188779564489</v>
      </c>
      <c r="AP26" s="46">
        <f t="shared" si="26"/>
        <v>3035.2729593188164</v>
      </c>
      <c r="AQ26" s="46">
        <f t="shared" si="27"/>
        <v>2124.6910715231716</v>
      </c>
      <c r="AR26">
        <f t="shared" si="28"/>
        <v>6070.5459186376329</v>
      </c>
      <c r="AS26" s="12">
        <f t="shared" si="29"/>
        <v>5381.2152165376328</v>
      </c>
      <c r="AT26" s="4">
        <v>2028</v>
      </c>
      <c r="AU26" s="46">
        <f t="shared" si="30"/>
        <v>805.83673235295805</v>
      </c>
      <c r="AV26" s="46">
        <f t="shared" si="31"/>
        <v>2686.122441176527</v>
      </c>
      <c r="AW26" s="46">
        <f t="shared" si="32"/>
        <v>1880.2857088235687</v>
      </c>
      <c r="AX26">
        <f t="shared" si="33"/>
        <v>5372.244882353054</v>
      </c>
      <c r="AY26" s="12">
        <f t="shared" si="34"/>
        <v>4682.9141802530539</v>
      </c>
      <c r="AZ26" s="4">
        <v>2028</v>
      </c>
      <c r="BA26" s="46">
        <f t="shared" si="35"/>
        <v>712.53297081247229</v>
      </c>
      <c r="BB26" s="46">
        <f t="shared" si="36"/>
        <v>2375.109902708241</v>
      </c>
      <c r="BC26" s="46">
        <f t="shared" si="37"/>
        <v>1662.5769318957687</v>
      </c>
      <c r="BD26">
        <f t="shared" si="38"/>
        <v>4750.2198054164819</v>
      </c>
      <c r="BE26" s="12">
        <f t="shared" si="64"/>
        <v>4060.8891033164814</v>
      </c>
      <c r="BF26" s="4">
        <v>2028</v>
      </c>
      <c r="BG26" s="25">
        <f t="shared" si="39"/>
        <v>15.7128525</v>
      </c>
      <c r="BH26" s="25">
        <f t="shared" si="40"/>
        <v>52.376175000000003</v>
      </c>
      <c r="BI26" s="25">
        <f t="shared" si="41"/>
        <v>36.6633225</v>
      </c>
      <c r="BJ26" s="27">
        <v>104.75235000000001</v>
      </c>
      <c r="BL26" s="4">
        <v>2028</v>
      </c>
      <c r="BM26" s="25">
        <f t="shared" si="42"/>
        <v>94.5</v>
      </c>
      <c r="BN26" s="25">
        <f t="shared" si="43"/>
        <v>315</v>
      </c>
      <c r="BO26" s="25">
        <f t="shared" si="44"/>
        <v>220.5</v>
      </c>
      <c r="BP26" s="27">
        <v>630</v>
      </c>
      <c r="BR26" s="4">
        <v>2028</v>
      </c>
      <c r="BS26" s="46">
        <f t="shared" si="45"/>
        <v>1100.7346315223692</v>
      </c>
      <c r="BT26" s="46">
        <f t="shared" si="46"/>
        <v>3669.1154384078977</v>
      </c>
      <c r="BU26" s="46">
        <f t="shared" si="47"/>
        <v>2568.3808068855283</v>
      </c>
      <c r="BV26" s="53">
        <f t="shared" si="48"/>
        <v>7338.2308768157955</v>
      </c>
      <c r="BW26" s="12">
        <f t="shared" si="68"/>
        <v>6648.9001747157954</v>
      </c>
      <c r="BX26" s="4">
        <v>2028</v>
      </c>
      <c r="BY26" s="46">
        <f t="shared" si="49"/>
        <v>1223.5281829797959</v>
      </c>
      <c r="BZ26" s="46">
        <f t="shared" si="50"/>
        <v>4078.4272765993201</v>
      </c>
      <c r="CA26" s="46">
        <f t="shared" si="51"/>
        <v>2854.8990936195237</v>
      </c>
      <c r="CB26" s="53">
        <f t="shared" si="52"/>
        <v>8156.8545531986401</v>
      </c>
      <c r="CC26" s="12">
        <f t="shared" si="66"/>
        <v>7467.5238510986401</v>
      </c>
      <c r="CD26" s="4">
        <v>2028</v>
      </c>
      <c r="CE26" s="46">
        <f t="shared" si="53"/>
        <v>1331.0128271032918</v>
      </c>
      <c r="CF26" s="46">
        <f t="shared" si="54"/>
        <v>4436.7094236776393</v>
      </c>
      <c r="CG26" s="46">
        <f t="shared" si="55"/>
        <v>3105.6965965743475</v>
      </c>
      <c r="CH26" s="54">
        <f t="shared" si="56"/>
        <v>8873.4188473552786</v>
      </c>
      <c r="CI26" s="12">
        <f t="shared" si="57"/>
        <v>8184.0881452552794</v>
      </c>
      <c r="CJ26" s="4">
        <v>2028</v>
      </c>
      <c r="CK26" s="46">
        <f t="shared" si="58"/>
        <v>1175.5065578691488</v>
      </c>
      <c r="CL26" s="46">
        <f t="shared" si="59"/>
        <v>3918.3551928971629</v>
      </c>
      <c r="CM26" s="46">
        <f t="shared" si="60"/>
        <v>2742.8486350280136</v>
      </c>
      <c r="CN26" s="54">
        <f t="shared" si="61"/>
        <v>7836.7103857943257</v>
      </c>
      <c r="CO26" s="12">
        <f t="shared" si="67"/>
        <v>7147.3796836943256</v>
      </c>
      <c r="CS26" s="55">
        <v>689.33070210000005</v>
      </c>
    </row>
    <row r="27" spans="2:97" ht="15" thickBot="1" x14ac:dyDescent="0.4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822.15458696366795</v>
      </c>
      <c r="L27" s="46">
        <f t="shared" si="3"/>
        <v>2740.5152898788933</v>
      </c>
      <c r="M27" s="46">
        <f t="shared" si="4"/>
        <v>1918.3607029152251</v>
      </c>
      <c r="N27" s="53">
        <f t="shared" si="5"/>
        <v>5481.0305797577867</v>
      </c>
      <c r="O27" s="12">
        <f t="shared" si="62"/>
        <v>4715.1075774577866</v>
      </c>
      <c r="P27" s="4">
        <v>2029</v>
      </c>
      <c r="Q27" s="46">
        <f t="shared" si="6"/>
        <v>720.72379376356457</v>
      </c>
      <c r="R27" s="46">
        <f t="shared" si="7"/>
        <v>2402.4126458785486</v>
      </c>
      <c r="S27" s="46">
        <f t="shared" si="8"/>
        <v>1681.688852114984</v>
      </c>
      <c r="T27">
        <f t="shared" si="9"/>
        <v>4804.8252917570971</v>
      </c>
      <c r="U27" s="12">
        <f t="shared" si="63"/>
        <v>4038.9022894570967</v>
      </c>
      <c r="V27" s="4">
        <v>2029</v>
      </c>
      <c r="W27" s="46">
        <f t="shared" si="10"/>
        <v>889.66177599971286</v>
      </c>
      <c r="X27" s="46">
        <f t="shared" si="11"/>
        <v>2965.5392533323761</v>
      </c>
      <c r="Y27" s="46">
        <f t="shared" si="12"/>
        <v>2075.8774773326631</v>
      </c>
      <c r="Z27">
        <f t="shared" si="13"/>
        <v>5931.0785066647522</v>
      </c>
      <c r="AA27" s="12">
        <f t="shared" si="14"/>
        <v>5165.1555043647522</v>
      </c>
      <c r="AB27" s="4">
        <v>2029</v>
      </c>
      <c r="AC27" s="46">
        <f t="shared" si="15"/>
        <v>773.4051279738743</v>
      </c>
      <c r="AD27" s="46">
        <f t="shared" si="16"/>
        <v>2578.0170932462479</v>
      </c>
      <c r="AE27" s="46">
        <f t="shared" si="17"/>
        <v>1804.6119652723735</v>
      </c>
      <c r="AF27">
        <f t="shared" si="18"/>
        <v>5156.0341864924958</v>
      </c>
      <c r="AG27" s="12">
        <f t="shared" si="19"/>
        <v>4390.1111841924958</v>
      </c>
      <c r="AH27" s="4">
        <v>2029</v>
      </c>
      <c r="AI27" s="46">
        <f t="shared" si="20"/>
        <v>1086.2411990252212</v>
      </c>
      <c r="AJ27" s="46">
        <f t="shared" si="21"/>
        <v>3620.8039967507375</v>
      </c>
      <c r="AK27" s="46">
        <f t="shared" si="22"/>
        <v>2534.5627977255162</v>
      </c>
      <c r="AL27">
        <f t="shared" si="23"/>
        <v>7241.607993501475</v>
      </c>
      <c r="AM27" s="12">
        <f t="shared" si="24"/>
        <v>6475.684991201475</v>
      </c>
      <c r="AN27" s="4">
        <v>2029</v>
      </c>
      <c r="AO27" s="46">
        <f t="shared" si="25"/>
        <v>929.33537336797065</v>
      </c>
      <c r="AP27" s="46">
        <f t="shared" si="26"/>
        <v>3097.7845778932356</v>
      </c>
      <c r="AQ27" s="46">
        <f t="shared" si="27"/>
        <v>2168.4492045252646</v>
      </c>
      <c r="AR27">
        <f t="shared" si="28"/>
        <v>6195.5691557864711</v>
      </c>
      <c r="AS27" s="12">
        <f t="shared" si="29"/>
        <v>5429.6461534864711</v>
      </c>
      <c r="AT27" s="4">
        <v>2029</v>
      </c>
      <c r="AU27" s="46">
        <f t="shared" si="30"/>
        <v>823.6475115262997</v>
      </c>
      <c r="AV27" s="46">
        <f t="shared" si="31"/>
        <v>2745.4917050876657</v>
      </c>
      <c r="AW27" s="46">
        <f t="shared" si="32"/>
        <v>1921.8441935613657</v>
      </c>
      <c r="AX27">
        <f t="shared" si="33"/>
        <v>5490.9834101753313</v>
      </c>
      <c r="AY27" s="12">
        <f t="shared" si="34"/>
        <v>4725.0604078753313</v>
      </c>
      <c r="AZ27" s="4">
        <v>2029</v>
      </c>
      <c r="BA27" s="46">
        <f t="shared" si="35"/>
        <v>729.50401613194936</v>
      </c>
      <c r="BB27" s="46">
        <f t="shared" si="36"/>
        <v>2431.6800537731647</v>
      </c>
      <c r="BC27" s="46">
        <f t="shared" si="37"/>
        <v>1702.1760376412151</v>
      </c>
      <c r="BD27">
        <f t="shared" si="38"/>
        <v>4863.3601075463293</v>
      </c>
      <c r="BE27" s="12">
        <f t="shared" si="64"/>
        <v>4097.4371052463293</v>
      </c>
      <c r="BF27" s="4">
        <v>2029</v>
      </c>
      <c r="BG27" s="25">
        <f t="shared" si="39"/>
        <v>17.458725000000001</v>
      </c>
      <c r="BH27" s="25">
        <f t="shared" si="40"/>
        <v>58.195750000000004</v>
      </c>
      <c r="BI27" s="25">
        <f t="shared" si="41"/>
        <v>40.737025000000003</v>
      </c>
      <c r="BJ27" s="27">
        <v>116.39150000000001</v>
      </c>
      <c r="BL27" s="4">
        <v>2029</v>
      </c>
      <c r="BM27" s="25">
        <f t="shared" si="42"/>
        <v>105</v>
      </c>
      <c r="BN27" s="25">
        <f t="shared" si="43"/>
        <v>350</v>
      </c>
      <c r="BO27" s="25">
        <f t="shared" si="44"/>
        <v>244.99999999999997</v>
      </c>
      <c r="BP27" s="27">
        <v>700</v>
      </c>
      <c r="BR27" s="4">
        <v>2029</v>
      </c>
      <c r="BS27" s="46">
        <f t="shared" si="45"/>
        <v>1121.1994917882355</v>
      </c>
      <c r="BT27" s="46">
        <f t="shared" si="46"/>
        <v>3737.3316392941183</v>
      </c>
      <c r="BU27" s="46">
        <f t="shared" si="47"/>
        <v>2616.1321475058826</v>
      </c>
      <c r="BV27" s="53">
        <f t="shared" si="48"/>
        <v>7474.6632785882366</v>
      </c>
      <c r="BW27" s="12">
        <f t="shared" si="68"/>
        <v>6708.7402762882366</v>
      </c>
      <c r="BX27" s="4">
        <v>2029</v>
      </c>
      <c r="BY27" s="46">
        <f t="shared" si="49"/>
        <v>1245.0981852087789</v>
      </c>
      <c r="BZ27" s="46">
        <f t="shared" si="50"/>
        <v>4150.327284029263</v>
      </c>
      <c r="CA27" s="46">
        <f t="shared" si="51"/>
        <v>2905.2290988204841</v>
      </c>
      <c r="CB27" s="53">
        <f t="shared" si="52"/>
        <v>8300.6545680585259</v>
      </c>
      <c r="CC27" s="12">
        <f t="shared" si="66"/>
        <v>7534.7315657585268</v>
      </c>
      <c r="CD27" s="4">
        <v>2029</v>
      </c>
      <c r="CE27" s="46">
        <f t="shared" si="53"/>
        <v>1353.5501911293866</v>
      </c>
      <c r="CF27" s="46">
        <f t="shared" si="54"/>
        <v>4511.8339704312884</v>
      </c>
      <c r="CG27" s="46">
        <f t="shared" si="55"/>
        <v>3158.2837793019016</v>
      </c>
      <c r="CH27" s="54">
        <f t="shared" si="56"/>
        <v>9023.6679408625769</v>
      </c>
      <c r="CI27" s="12">
        <f t="shared" si="57"/>
        <v>8257.7449385625769</v>
      </c>
      <c r="CJ27" s="4">
        <v>2029</v>
      </c>
      <c r="CK27" s="46">
        <f t="shared" si="58"/>
        <v>1196.6443654721361</v>
      </c>
      <c r="CL27" s="46">
        <f t="shared" si="59"/>
        <v>3988.814551573787</v>
      </c>
      <c r="CM27" s="46">
        <f t="shared" si="60"/>
        <v>2792.1701861016509</v>
      </c>
      <c r="CN27" s="54">
        <f t="shared" si="61"/>
        <v>7977.6291031475739</v>
      </c>
      <c r="CO27" s="12">
        <f t="shared" si="67"/>
        <v>7211.7061008475739</v>
      </c>
      <c r="CS27" s="55">
        <v>765.92300230000001</v>
      </c>
    </row>
    <row r="28" spans="2:97" ht="15" thickBot="1" x14ac:dyDescent="0.4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840.00882722323593</v>
      </c>
      <c r="L28" s="46">
        <f t="shared" si="3"/>
        <v>2800.0294240774533</v>
      </c>
      <c r="M28" s="46">
        <f t="shared" si="4"/>
        <v>1960.0205968542173</v>
      </c>
      <c r="N28" s="53">
        <f t="shared" si="5"/>
        <v>5600.0588481549066</v>
      </c>
      <c r="O28" s="12">
        <f t="shared" si="62"/>
        <v>4757.5435456549067</v>
      </c>
      <c r="P28" s="4">
        <v>2030</v>
      </c>
      <c r="Q28" s="46">
        <f t="shared" si="6"/>
        <v>737.66515688433151</v>
      </c>
      <c r="R28" s="46">
        <f t="shared" si="7"/>
        <v>2458.8838562811052</v>
      </c>
      <c r="S28" s="46">
        <f t="shared" si="8"/>
        <v>1721.2186993967734</v>
      </c>
      <c r="T28">
        <f t="shared" si="9"/>
        <v>4917.7677125622104</v>
      </c>
      <c r="U28" s="12">
        <f t="shared" si="63"/>
        <v>4075.2524100622099</v>
      </c>
      <c r="V28" s="4">
        <v>2030</v>
      </c>
      <c r="W28" s="46">
        <f t="shared" si="10"/>
        <v>908.12358096060518</v>
      </c>
      <c r="X28" s="46">
        <f t="shared" si="11"/>
        <v>3027.0786032020173</v>
      </c>
      <c r="Y28" s="46">
        <f t="shared" si="12"/>
        <v>2118.9550222414118</v>
      </c>
      <c r="Z28">
        <f t="shared" si="13"/>
        <v>6054.1572064040347</v>
      </c>
      <c r="AA28" s="12">
        <f t="shared" si="14"/>
        <v>5211.6419039040347</v>
      </c>
      <c r="AB28" s="4">
        <v>2030</v>
      </c>
      <c r="AC28" s="46">
        <f t="shared" si="15"/>
        <v>790.82062310253423</v>
      </c>
      <c r="AD28" s="46">
        <f t="shared" si="16"/>
        <v>2636.0687436751141</v>
      </c>
      <c r="AE28" s="46">
        <f t="shared" si="17"/>
        <v>1845.2481205725796</v>
      </c>
      <c r="AF28">
        <f t="shared" si="18"/>
        <v>5272.1374873502282</v>
      </c>
      <c r="AG28" s="12">
        <f t="shared" si="19"/>
        <v>4429.6221848502282</v>
      </c>
      <c r="AH28" s="4">
        <v>2030</v>
      </c>
      <c r="AI28" s="46">
        <f t="shared" si="20"/>
        <v>1106.472218793343</v>
      </c>
      <c r="AJ28" s="46">
        <f t="shared" si="21"/>
        <v>3688.2407293111437</v>
      </c>
      <c r="AK28" s="46">
        <f t="shared" si="22"/>
        <v>2581.7685105178002</v>
      </c>
      <c r="AL28">
        <f t="shared" si="23"/>
        <v>7376.4814586222874</v>
      </c>
      <c r="AM28" s="12">
        <f t="shared" si="24"/>
        <v>6533.9661561222874</v>
      </c>
      <c r="AN28" s="4">
        <v>2030</v>
      </c>
      <c r="AO28" s="46">
        <f t="shared" si="25"/>
        <v>948.15424070517724</v>
      </c>
      <c r="AP28" s="46">
        <f t="shared" si="26"/>
        <v>3160.5141356839245</v>
      </c>
      <c r="AQ28" s="46">
        <f t="shared" si="27"/>
        <v>2212.359894978747</v>
      </c>
      <c r="AR28">
        <f t="shared" si="28"/>
        <v>6321.0282713678489</v>
      </c>
      <c r="AS28" s="12">
        <f t="shared" si="29"/>
        <v>5478.5129688678489</v>
      </c>
      <c r="AT28" s="4">
        <v>2030</v>
      </c>
      <c r="AU28" s="46">
        <f t="shared" si="30"/>
        <v>841.5151881069313</v>
      </c>
      <c r="AV28" s="46">
        <f t="shared" si="31"/>
        <v>2805.0506270231044</v>
      </c>
      <c r="AW28" s="46">
        <f t="shared" si="32"/>
        <v>1963.535438916173</v>
      </c>
      <c r="AX28">
        <f t="shared" si="33"/>
        <v>5610.1012540462089</v>
      </c>
      <c r="AY28" s="12">
        <f t="shared" si="34"/>
        <v>4767.5859515462089</v>
      </c>
      <c r="AZ28" s="4">
        <v>2030</v>
      </c>
      <c r="BA28" s="46">
        <f t="shared" si="35"/>
        <v>746.52440125403189</v>
      </c>
      <c r="BB28" s="46">
        <f t="shared" si="36"/>
        <v>2488.4146708467729</v>
      </c>
      <c r="BC28" s="46">
        <f t="shared" si="37"/>
        <v>1741.8902695927409</v>
      </c>
      <c r="BD28">
        <f t="shared" si="38"/>
        <v>4976.8293416935458</v>
      </c>
      <c r="BE28" s="12">
        <f t="shared" si="64"/>
        <v>4134.3140391935458</v>
      </c>
      <c r="BF28" s="4">
        <v>2030</v>
      </c>
      <c r="BG28" s="25">
        <f t="shared" si="39"/>
        <v>19.204597500000002</v>
      </c>
      <c r="BH28" s="25">
        <f t="shared" si="40"/>
        <v>64.015325000000004</v>
      </c>
      <c r="BI28" s="25">
        <f t="shared" si="41"/>
        <v>44.810727499999999</v>
      </c>
      <c r="BJ28" s="27">
        <v>128.03065000000001</v>
      </c>
      <c r="BL28" s="4">
        <v>2030</v>
      </c>
      <c r="BM28" s="25">
        <f t="shared" si="42"/>
        <v>115.5</v>
      </c>
      <c r="BN28" s="25">
        <f t="shared" si="43"/>
        <v>385</v>
      </c>
      <c r="BO28" s="25">
        <f t="shared" si="44"/>
        <v>269.5</v>
      </c>
      <c r="BP28" s="27">
        <v>770</v>
      </c>
      <c r="BR28" s="4">
        <v>2030</v>
      </c>
      <c r="BS28" s="46">
        <f t="shared" si="45"/>
        <v>1141.7451361912244</v>
      </c>
      <c r="BT28" s="46">
        <f t="shared" si="46"/>
        <v>3805.817120637415</v>
      </c>
      <c r="BU28" s="46">
        <f t="shared" si="47"/>
        <v>2664.0719844461905</v>
      </c>
      <c r="BV28" s="53">
        <f t="shared" si="48"/>
        <v>7611.6342412748299</v>
      </c>
      <c r="BW28" s="12">
        <f t="shared" si="68"/>
        <v>6769.11893877483</v>
      </c>
      <c r="BX28" s="4">
        <v>2030</v>
      </c>
      <c r="BY28" s="46">
        <f t="shared" si="49"/>
        <v>1266.7589178525529</v>
      </c>
      <c r="BZ28" s="46">
        <f t="shared" si="50"/>
        <v>4222.5297261751766</v>
      </c>
      <c r="CA28" s="46">
        <f t="shared" si="51"/>
        <v>2955.7708083226235</v>
      </c>
      <c r="CB28" s="53">
        <f t="shared" si="52"/>
        <v>8445.0594523503532</v>
      </c>
      <c r="CC28" s="12">
        <f t="shared" si="66"/>
        <v>7602.5441498503524</v>
      </c>
      <c r="CD28" s="4">
        <v>2030</v>
      </c>
      <c r="CE28" s="46">
        <f t="shared" si="53"/>
        <v>1376.1869918264458</v>
      </c>
      <c r="CF28" s="46">
        <f t="shared" si="54"/>
        <v>4587.2899727548192</v>
      </c>
      <c r="CG28" s="46">
        <f t="shared" si="55"/>
        <v>3211.1029809283732</v>
      </c>
      <c r="CH28" s="54">
        <f t="shared" si="56"/>
        <v>9174.5799455096385</v>
      </c>
      <c r="CI28" s="12">
        <f t="shared" si="57"/>
        <v>8332.0646430096385</v>
      </c>
      <c r="CJ28" s="4">
        <v>2030</v>
      </c>
      <c r="CK28" s="46">
        <f t="shared" si="58"/>
        <v>1217.86901373828</v>
      </c>
      <c r="CL28" s="46">
        <f t="shared" si="59"/>
        <v>4059.5633791276005</v>
      </c>
      <c r="CM28" s="46">
        <f t="shared" si="60"/>
        <v>2841.69436538932</v>
      </c>
      <c r="CN28" s="54">
        <f t="shared" si="61"/>
        <v>8119.1267582552009</v>
      </c>
      <c r="CO28" s="12">
        <f t="shared" si="67"/>
        <v>7276.611455755201</v>
      </c>
      <c r="CS28" s="55">
        <v>842.51530249999996</v>
      </c>
    </row>
    <row r="29" spans="2:97" ht="15" thickBot="1" x14ac:dyDescent="0.4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857.92035605487001</v>
      </c>
      <c r="L29" s="46">
        <f t="shared" si="3"/>
        <v>2859.7345201829003</v>
      </c>
      <c r="M29" s="46">
        <f t="shared" si="4"/>
        <v>2001.8141641280301</v>
      </c>
      <c r="N29" s="53">
        <f t="shared" si="5"/>
        <v>5719.4690403658005</v>
      </c>
      <c r="O29" s="12">
        <f t="shared" si="62"/>
        <v>4800.3614375658008</v>
      </c>
      <c r="P29" s="4">
        <v>2031</v>
      </c>
      <c r="Q29" s="46">
        <f t="shared" si="6"/>
        <v>754.65559268291531</v>
      </c>
      <c r="R29" s="46">
        <f t="shared" si="7"/>
        <v>2515.5186422763845</v>
      </c>
      <c r="S29" s="46">
        <f t="shared" si="8"/>
        <v>1760.863049593469</v>
      </c>
      <c r="T29">
        <f t="shared" si="9"/>
        <v>5031.0372845527691</v>
      </c>
      <c r="U29" s="12">
        <f t="shared" si="63"/>
        <v>4111.9296817527693</v>
      </c>
      <c r="V29" s="4">
        <v>2031</v>
      </c>
      <c r="W29" s="46">
        <f t="shared" si="10"/>
        <v>926.64814257587557</v>
      </c>
      <c r="X29" s="46">
        <f t="shared" si="11"/>
        <v>3088.8271419195853</v>
      </c>
      <c r="Y29" s="46">
        <f t="shared" si="12"/>
        <v>2162.1789993437096</v>
      </c>
      <c r="Z29">
        <f t="shared" si="13"/>
        <v>6177.6542838391706</v>
      </c>
      <c r="AA29" s="12">
        <f t="shared" si="14"/>
        <v>5258.5466810391708</v>
      </c>
      <c r="AB29" s="4">
        <v>2031</v>
      </c>
      <c r="AC29" s="46">
        <f t="shared" si="15"/>
        <v>808.28945809708193</v>
      </c>
      <c r="AD29" s="46">
        <f t="shared" si="16"/>
        <v>2694.2981936569399</v>
      </c>
      <c r="AE29" s="46">
        <f t="shared" si="17"/>
        <v>1886.0087355598578</v>
      </c>
      <c r="AF29">
        <f t="shared" si="18"/>
        <v>5388.5963873138799</v>
      </c>
      <c r="AG29" s="12">
        <f t="shared" si="19"/>
        <v>4469.4887845138801</v>
      </c>
      <c r="AH29" s="4">
        <v>2031</v>
      </c>
      <c r="AI29" s="46">
        <f t="shared" si="20"/>
        <v>1126.7819181491079</v>
      </c>
      <c r="AJ29" s="46">
        <f t="shared" si="21"/>
        <v>3755.9397271636935</v>
      </c>
      <c r="AK29" s="46">
        <f t="shared" si="22"/>
        <v>2629.1578090145854</v>
      </c>
      <c r="AL29">
        <f t="shared" si="23"/>
        <v>7511.8794543273871</v>
      </c>
      <c r="AM29" s="12">
        <f t="shared" si="24"/>
        <v>6592.7718515273873</v>
      </c>
      <c r="AN29" s="4">
        <v>2031</v>
      </c>
      <c r="AO29" s="46">
        <f t="shared" si="25"/>
        <v>967.03907825814883</v>
      </c>
      <c r="AP29" s="46">
        <f t="shared" si="26"/>
        <v>3223.4635941938295</v>
      </c>
      <c r="AQ29" s="46">
        <f t="shared" si="27"/>
        <v>2256.4245159356806</v>
      </c>
      <c r="AR29">
        <f t="shared" si="28"/>
        <v>6446.927188387659</v>
      </c>
      <c r="AS29" s="12">
        <f t="shared" si="29"/>
        <v>5527.8195855876593</v>
      </c>
      <c r="AT29" s="4">
        <v>2031</v>
      </c>
      <c r="AU29" s="46">
        <f t="shared" si="30"/>
        <v>859.44027418651865</v>
      </c>
      <c r="AV29" s="46">
        <f t="shared" si="31"/>
        <v>2864.8009139550622</v>
      </c>
      <c r="AW29" s="46">
        <f t="shared" si="32"/>
        <v>2005.3606397685435</v>
      </c>
      <c r="AX29">
        <f t="shared" si="33"/>
        <v>5729.6018279101245</v>
      </c>
      <c r="AY29" s="12">
        <f t="shared" si="34"/>
        <v>4810.4942251101247</v>
      </c>
      <c r="AZ29" s="4">
        <v>2031</v>
      </c>
      <c r="BA29" s="46">
        <f t="shared" si="35"/>
        <v>763.59457025194297</v>
      </c>
      <c r="BB29" s="46">
        <f t="shared" si="36"/>
        <v>2545.3152341731434</v>
      </c>
      <c r="BC29" s="46">
        <f t="shared" si="37"/>
        <v>1781.7206639212002</v>
      </c>
      <c r="BD29">
        <f t="shared" si="38"/>
        <v>5090.6304683462868</v>
      </c>
      <c r="BE29" s="12">
        <f t="shared" si="64"/>
        <v>4171.522865546287</v>
      </c>
      <c r="BF29" s="4">
        <v>2031</v>
      </c>
      <c r="BG29" s="25">
        <f t="shared" si="39"/>
        <v>20.950469999999999</v>
      </c>
      <c r="BH29" s="25">
        <f t="shared" si="40"/>
        <v>69.834900000000005</v>
      </c>
      <c r="BI29" s="25">
        <f t="shared" si="41"/>
        <v>48.884430000000002</v>
      </c>
      <c r="BJ29" s="27">
        <v>139.66980000000001</v>
      </c>
      <c r="BL29" s="4">
        <v>2031</v>
      </c>
      <c r="BM29" s="25">
        <f t="shared" si="42"/>
        <v>126</v>
      </c>
      <c r="BN29" s="25">
        <f t="shared" si="43"/>
        <v>420</v>
      </c>
      <c r="BO29" s="25">
        <f t="shared" si="44"/>
        <v>294</v>
      </c>
      <c r="BP29" s="27">
        <v>840</v>
      </c>
      <c r="BR29" s="4">
        <v>2031</v>
      </c>
      <c r="BS29" s="46">
        <f t="shared" si="45"/>
        <v>1162.3722918035703</v>
      </c>
      <c r="BT29" s="46">
        <f t="shared" si="46"/>
        <v>3874.5743060119012</v>
      </c>
      <c r="BU29" s="46">
        <f t="shared" si="47"/>
        <v>2712.2020142083306</v>
      </c>
      <c r="BV29" s="53">
        <f t="shared" si="48"/>
        <v>7749.1486120238023</v>
      </c>
      <c r="BW29" s="12">
        <f t="shared" si="68"/>
        <v>6830.0410092238026</v>
      </c>
      <c r="BX29" s="4">
        <v>2031</v>
      </c>
      <c r="BY29" s="46">
        <f t="shared" si="49"/>
        <v>1288.5111974998508</v>
      </c>
      <c r="BZ29" s="46">
        <f t="shared" si="50"/>
        <v>4295.0373249995027</v>
      </c>
      <c r="CA29" s="46">
        <f t="shared" si="51"/>
        <v>3006.5261274996519</v>
      </c>
      <c r="CB29" s="53">
        <f t="shared" si="52"/>
        <v>8590.0746499990055</v>
      </c>
      <c r="CC29" s="12">
        <f t="shared" si="66"/>
        <v>7670.9670471990048</v>
      </c>
      <c r="CD29" s="4">
        <v>2031</v>
      </c>
      <c r="CE29" s="46">
        <f t="shared" si="53"/>
        <v>1398.9241241395086</v>
      </c>
      <c r="CF29" s="46">
        <f t="shared" si="54"/>
        <v>4663.0804137983623</v>
      </c>
      <c r="CG29" s="46">
        <f t="shared" si="55"/>
        <v>3264.1562896588534</v>
      </c>
      <c r="CH29" s="54">
        <f t="shared" si="56"/>
        <v>9326.1608275967246</v>
      </c>
      <c r="CI29" s="12">
        <f t="shared" si="57"/>
        <v>8407.053224796724</v>
      </c>
      <c r="CJ29" s="4">
        <v>2031</v>
      </c>
      <c r="CK29" s="46">
        <f t="shared" si="58"/>
        <v>1239.1812842485494</v>
      </c>
      <c r="CL29" s="46">
        <f t="shared" si="59"/>
        <v>4130.6042808284983</v>
      </c>
      <c r="CM29" s="46">
        <f t="shared" si="60"/>
        <v>2891.4229965799486</v>
      </c>
      <c r="CN29" s="54">
        <f t="shared" si="61"/>
        <v>8261.2085616569966</v>
      </c>
      <c r="CO29" s="12">
        <f t="shared" si="67"/>
        <v>7342.1009588569968</v>
      </c>
      <c r="CS29" s="55">
        <v>919.1076028</v>
      </c>
    </row>
    <row r="30" spans="2:97" ht="15" thickBot="1" x14ac:dyDescent="0.4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875.88968902558372</v>
      </c>
      <c r="L30" s="46">
        <f t="shared" si="3"/>
        <v>2919.6322967519459</v>
      </c>
      <c r="M30" s="46">
        <f t="shared" si="4"/>
        <v>2043.7426077263619</v>
      </c>
      <c r="N30" s="53">
        <f t="shared" si="5"/>
        <v>5839.2645935038918</v>
      </c>
      <c r="O30" s="12">
        <f t="shared" si="62"/>
        <v>4843.5646905038921</v>
      </c>
      <c r="P30" s="4">
        <v>2032</v>
      </c>
      <c r="Q30" s="46">
        <f t="shared" si="6"/>
        <v>771.69554278328144</v>
      </c>
      <c r="R30" s="46">
        <f t="shared" si="7"/>
        <v>2572.3184759442715</v>
      </c>
      <c r="S30" s="46">
        <f t="shared" si="8"/>
        <v>1800.62293316099</v>
      </c>
      <c r="T30">
        <f t="shared" si="9"/>
        <v>5144.6369518885431</v>
      </c>
      <c r="U30" s="12">
        <f t="shared" si="63"/>
        <v>4148.9370488885434</v>
      </c>
      <c r="V30" s="4">
        <v>2032</v>
      </c>
      <c r="W30" s="46">
        <f t="shared" si="10"/>
        <v>945.23602562527844</v>
      </c>
      <c r="X30" s="46">
        <f t="shared" si="11"/>
        <v>3150.7867520842615</v>
      </c>
      <c r="Y30" s="46">
        <f t="shared" si="12"/>
        <v>2205.5507264589828</v>
      </c>
      <c r="Z30">
        <f t="shared" si="13"/>
        <v>6301.573504168523</v>
      </c>
      <c r="AA30" s="12">
        <f t="shared" si="14"/>
        <v>5305.8736011685232</v>
      </c>
      <c r="AB30" s="4">
        <v>2032</v>
      </c>
      <c r="AC30" s="46">
        <f t="shared" si="15"/>
        <v>825.81211298617552</v>
      </c>
      <c r="AD30" s="46">
        <f t="shared" si="16"/>
        <v>2752.707043287252</v>
      </c>
      <c r="AE30" s="46">
        <f t="shared" si="17"/>
        <v>1926.8949303010763</v>
      </c>
      <c r="AF30">
        <f t="shared" si="18"/>
        <v>5505.4140865745039</v>
      </c>
      <c r="AG30" s="12">
        <f t="shared" si="19"/>
        <v>4509.7141835745042</v>
      </c>
      <c r="AH30" s="4">
        <v>2032</v>
      </c>
      <c r="AI30" s="46">
        <f t="shared" si="20"/>
        <v>1147.1710051786699</v>
      </c>
      <c r="AJ30" s="46">
        <f t="shared" si="21"/>
        <v>3823.9033505955663</v>
      </c>
      <c r="AK30" s="46">
        <f t="shared" si="22"/>
        <v>2676.7323454168964</v>
      </c>
      <c r="AL30">
        <f t="shared" si="23"/>
        <v>7647.8067011911326</v>
      </c>
      <c r="AM30" s="12">
        <f t="shared" si="24"/>
        <v>6652.1067981911328</v>
      </c>
      <c r="AN30" s="4">
        <v>2032</v>
      </c>
      <c r="AO30" s="46">
        <f t="shared" si="25"/>
        <v>985.99047972869198</v>
      </c>
      <c r="AP30" s="46">
        <f t="shared" si="26"/>
        <v>3286.6349324289736</v>
      </c>
      <c r="AQ30" s="46">
        <f t="shared" si="27"/>
        <v>2300.6444527002814</v>
      </c>
      <c r="AR30">
        <f t="shared" si="28"/>
        <v>6573.2698648579471</v>
      </c>
      <c r="AS30" s="12">
        <f t="shared" si="29"/>
        <v>5577.5699618579474</v>
      </c>
      <c r="AT30" s="4">
        <v>2032</v>
      </c>
      <c r="AU30" s="46">
        <f t="shared" si="30"/>
        <v>877.42328642041718</v>
      </c>
      <c r="AV30" s="46">
        <f t="shared" si="31"/>
        <v>2924.7442880680574</v>
      </c>
      <c r="AW30" s="46">
        <f t="shared" si="32"/>
        <v>2047.3210016476401</v>
      </c>
      <c r="AX30">
        <f t="shared" si="33"/>
        <v>5849.4885761361147</v>
      </c>
      <c r="AY30" s="12">
        <f t="shared" si="34"/>
        <v>4853.788673136115</v>
      </c>
      <c r="AZ30" s="4">
        <v>2032</v>
      </c>
      <c r="BA30" s="46">
        <f t="shared" si="35"/>
        <v>780.71497115043042</v>
      </c>
      <c r="BB30" s="46">
        <f t="shared" si="36"/>
        <v>2602.3832371681015</v>
      </c>
      <c r="BC30" s="46">
        <f t="shared" si="37"/>
        <v>1821.6682660176709</v>
      </c>
      <c r="BD30">
        <f t="shared" si="38"/>
        <v>5204.7664743362029</v>
      </c>
      <c r="BE30" s="12">
        <f t="shared" si="64"/>
        <v>4209.0665713362032</v>
      </c>
      <c r="BF30" s="4">
        <v>2032</v>
      </c>
      <c r="BG30" s="25">
        <f t="shared" si="39"/>
        <v>22.6963425</v>
      </c>
      <c r="BH30" s="25">
        <f t="shared" si="40"/>
        <v>75.654475000000005</v>
      </c>
      <c r="BI30" s="25">
        <f t="shared" si="41"/>
        <v>52.958132499999998</v>
      </c>
      <c r="BJ30" s="27">
        <v>151.30895000000001</v>
      </c>
      <c r="BL30" s="4">
        <v>2032</v>
      </c>
      <c r="BM30" s="25">
        <f t="shared" si="42"/>
        <v>136.5</v>
      </c>
      <c r="BN30" s="25">
        <f t="shared" si="43"/>
        <v>455</v>
      </c>
      <c r="BO30" s="25">
        <f t="shared" si="44"/>
        <v>318.5</v>
      </c>
      <c r="BP30" s="27">
        <v>910</v>
      </c>
      <c r="BR30" s="4">
        <v>2032</v>
      </c>
      <c r="BS30" s="46">
        <f t="shared" si="45"/>
        <v>1183.0816921960225</v>
      </c>
      <c r="BT30" s="46">
        <f t="shared" si="46"/>
        <v>3943.605640653408</v>
      </c>
      <c r="BU30" s="46">
        <f t="shared" si="47"/>
        <v>2760.5239484573854</v>
      </c>
      <c r="BV30" s="53">
        <f t="shared" si="48"/>
        <v>7887.2112813068161</v>
      </c>
      <c r="BW30" s="12">
        <f t="shared" si="68"/>
        <v>6891.5113783068164</v>
      </c>
      <c r="BX30" s="4">
        <v>2032</v>
      </c>
      <c r="BY30" s="46">
        <f t="shared" si="49"/>
        <v>1310.3558480435693</v>
      </c>
      <c r="BZ30" s="46">
        <f t="shared" si="50"/>
        <v>4367.852826811898</v>
      </c>
      <c r="CA30" s="46">
        <f t="shared" si="51"/>
        <v>3057.4969787683285</v>
      </c>
      <c r="CB30" s="53">
        <f t="shared" si="52"/>
        <v>8735.705653623796</v>
      </c>
      <c r="CC30" s="12">
        <f t="shared" si="66"/>
        <v>7740.0057506237954</v>
      </c>
      <c r="CD30" s="4">
        <v>2032</v>
      </c>
      <c r="CE30" s="46">
        <f t="shared" si="53"/>
        <v>1421.762491022984</v>
      </c>
      <c r="CF30" s="46">
        <f t="shared" si="54"/>
        <v>4739.2083034099469</v>
      </c>
      <c r="CG30" s="46">
        <f t="shared" si="55"/>
        <v>3317.4458123869626</v>
      </c>
      <c r="CH30" s="54">
        <f t="shared" si="56"/>
        <v>9478.4166068198938</v>
      </c>
      <c r="CI30" s="12">
        <f t="shared" si="57"/>
        <v>8482.7167038198932</v>
      </c>
      <c r="CJ30" s="4">
        <v>2032</v>
      </c>
      <c r="CK30" s="46">
        <f t="shared" si="58"/>
        <v>1260.5819655730063</v>
      </c>
      <c r="CL30" s="46">
        <f t="shared" si="59"/>
        <v>4201.9398852433542</v>
      </c>
      <c r="CM30" s="46">
        <f t="shared" si="60"/>
        <v>2941.3579196703477</v>
      </c>
      <c r="CN30" s="54">
        <f t="shared" si="61"/>
        <v>8403.8797704867084</v>
      </c>
      <c r="CO30" s="12">
        <f t="shared" si="67"/>
        <v>7408.1798674867086</v>
      </c>
      <c r="CS30" s="55">
        <v>995.69990299999995</v>
      </c>
    </row>
    <row r="31" spans="2:97" ht="15" thickBot="1" x14ac:dyDescent="0.4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893.9173463577639</v>
      </c>
      <c r="L31" s="46">
        <f t="shared" si="3"/>
        <v>2979.7244878592132</v>
      </c>
      <c r="M31" s="46">
        <f t="shared" si="4"/>
        <v>2085.8071415014492</v>
      </c>
      <c r="N31" s="53">
        <f t="shared" si="5"/>
        <v>5959.4489757184265</v>
      </c>
      <c r="O31" s="12">
        <f t="shared" si="62"/>
        <v>4887.1567727184265</v>
      </c>
      <c r="P31" s="4">
        <v>2033</v>
      </c>
      <c r="Q31" s="46">
        <f t="shared" si="6"/>
        <v>788.78545279928096</v>
      </c>
      <c r="R31" s="46">
        <f t="shared" si="7"/>
        <v>2629.2848426642699</v>
      </c>
      <c r="S31" s="46">
        <f t="shared" si="8"/>
        <v>1840.4993898649889</v>
      </c>
      <c r="T31">
        <f t="shared" si="9"/>
        <v>5258.5696853285399</v>
      </c>
      <c r="U31" s="12">
        <f t="shared" si="63"/>
        <v>4186.2774823285399</v>
      </c>
      <c r="V31" s="4">
        <v>2033</v>
      </c>
      <c r="W31" s="46">
        <f t="shared" si="10"/>
        <v>963.88779998685584</v>
      </c>
      <c r="X31" s="46">
        <f t="shared" si="11"/>
        <v>3212.9593332895197</v>
      </c>
      <c r="Y31" s="46">
        <f t="shared" si="12"/>
        <v>2249.0715333026637</v>
      </c>
      <c r="Z31">
        <f t="shared" si="13"/>
        <v>6425.9186665790394</v>
      </c>
      <c r="AA31" s="12">
        <f t="shared" si="14"/>
        <v>5353.6264635790394</v>
      </c>
      <c r="AB31" s="4">
        <v>2033</v>
      </c>
      <c r="AC31" s="46">
        <f t="shared" si="15"/>
        <v>843.38907213400114</v>
      </c>
      <c r="AD31" s="46">
        <f t="shared" si="16"/>
        <v>2811.2969071133371</v>
      </c>
      <c r="AE31" s="46">
        <f t="shared" si="17"/>
        <v>1967.9078349793358</v>
      </c>
      <c r="AF31">
        <f t="shared" si="18"/>
        <v>5622.5938142266741</v>
      </c>
      <c r="AG31" s="12">
        <f t="shared" si="19"/>
        <v>4550.3016112266741</v>
      </c>
      <c r="AH31" s="4">
        <v>2033</v>
      </c>
      <c r="AI31" s="46">
        <f t="shared" si="20"/>
        <v>1167.6401943562278</v>
      </c>
      <c r="AJ31" s="46">
        <f t="shared" si="21"/>
        <v>3892.1339811874263</v>
      </c>
      <c r="AK31" s="46">
        <f t="shared" si="22"/>
        <v>2724.4937868311981</v>
      </c>
      <c r="AL31">
        <f t="shared" si="23"/>
        <v>7784.2679623748527</v>
      </c>
      <c r="AM31" s="12">
        <f t="shared" si="24"/>
        <v>6711.9757593748527</v>
      </c>
      <c r="AN31" s="4">
        <v>2033</v>
      </c>
      <c r="AO31" s="46">
        <f t="shared" si="25"/>
        <v>1005.0090441772002</v>
      </c>
      <c r="AP31" s="46">
        <f t="shared" si="26"/>
        <v>3350.0301472573342</v>
      </c>
      <c r="AQ31" s="46">
        <f t="shared" si="27"/>
        <v>2345.0211030801338</v>
      </c>
      <c r="AR31">
        <f t="shared" si="28"/>
        <v>6700.0602945146684</v>
      </c>
      <c r="AS31" s="12">
        <f t="shared" si="29"/>
        <v>5627.7680915146684</v>
      </c>
      <c r="AT31" s="4">
        <v>2033</v>
      </c>
      <c r="AU31" s="46">
        <f t="shared" si="30"/>
        <v>895.46474612915097</v>
      </c>
      <c r="AV31" s="46">
        <f t="shared" si="31"/>
        <v>2984.8824870971698</v>
      </c>
      <c r="AW31" s="46">
        <f t="shared" si="32"/>
        <v>2089.4177409680187</v>
      </c>
      <c r="AX31">
        <f t="shared" si="33"/>
        <v>5969.7649741943396</v>
      </c>
      <c r="AY31" s="12">
        <f t="shared" si="34"/>
        <v>4897.4727711943397</v>
      </c>
      <c r="AZ31" s="4">
        <v>2033</v>
      </c>
      <c r="BA31" s="46">
        <f t="shared" si="35"/>
        <v>797.88605602173425</v>
      </c>
      <c r="BB31" s="46">
        <f t="shared" si="36"/>
        <v>2659.6201867391142</v>
      </c>
      <c r="BC31" s="46">
        <f t="shared" si="37"/>
        <v>1861.7341307173797</v>
      </c>
      <c r="BD31">
        <f t="shared" si="38"/>
        <v>5319.2403734782283</v>
      </c>
      <c r="BE31" s="12">
        <f t="shared" si="64"/>
        <v>4246.9481704782283</v>
      </c>
      <c r="BF31" s="4">
        <v>2033</v>
      </c>
      <c r="BG31" s="25">
        <f t="shared" si="39"/>
        <v>24.442215000000001</v>
      </c>
      <c r="BH31" s="25">
        <f t="shared" si="40"/>
        <v>81.474050000000005</v>
      </c>
      <c r="BI31" s="25">
        <f t="shared" si="41"/>
        <v>57.031835000000001</v>
      </c>
      <c r="BJ31" s="27">
        <v>162.94810000000001</v>
      </c>
      <c r="BL31" s="4">
        <v>2033</v>
      </c>
      <c r="BM31" s="25">
        <f t="shared" si="42"/>
        <v>147</v>
      </c>
      <c r="BN31" s="25">
        <f t="shared" si="43"/>
        <v>490</v>
      </c>
      <c r="BO31" s="25">
        <f t="shared" si="44"/>
        <v>343</v>
      </c>
      <c r="BP31" s="27">
        <v>980</v>
      </c>
      <c r="BR31" s="4">
        <v>2033</v>
      </c>
      <c r="BS31" s="46">
        <f t="shared" si="45"/>
        <v>1203.8740775567364</v>
      </c>
      <c r="BT31" s="46">
        <f t="shared" si="46"/>
        <v>4012.9135918557886</v>
      </c>
      <c r="BU31" s="46">
        <f t="shared" si="47"/>
        <v>2809.0395142990519</v>
      </c>
      <c r="BV31" s="53">
        <f t="shared" si="48"/>
        <v>8025.8271837115772</v>
      </c>
      <c r="BW31" s="12">
        <f t="shared" si="68"/>
        <v>6953.5349807115772</v>
      </c>
      <c r="BX31" s="4">
        <v>2033</v>
      </c>
      <c r="BY31" s="46">
        <f t="shared" si="49"/>
        <v>1332.2937008069114</v>
      </c>
      <c r="BZ31" s="46">
        <f t="shared" si="50"/>
        <v>4440.9790026897044</v>
      </c>
      <c r="CA31" s="46">
        <f t="shared" si="51"/>
        <v>3108.6853018827928</v>
      </c>
      <c r="CB31" s="53">
        <f t="shared" si="52"/>
        <v>8881.9580053794089</v>
      </c>
      <c r="CC31" s="12">
        <f t="shared" si="66"/>
        <v>7809.6658023794089</v>
      </c>
      <c r="CD31" s="4">
        <v>2033</v>
      </c>
      <c r="CE31" s="46">
        <f t="shared" si="53"/>
        <v>1444.7030035731407</v>
      </c>
      <c r="CF31" s="46">
        <f t="shared" si="54"/>
        <v>4815.676678577136</v>
      </c>
      <c r="CG31" s="46">
        <f t="shared" si="55"/>
        <v>3370.9736750039951</v>
      </c>
      <c r="CH31" s="54">
        <f t="shared" si="56"/>
        <v>9631.3533571542721</v>
      </c>
      <c r="CI31" s="12">
        <f t="shared" si="57"/>
        <v>8559.0611541542712</v>
      </c>
      <c r="CJ31" s="4">
        <v>2033</v>
      </c>
      <c r="CK31" s="46">
        <f t="shared" si="58"/>
        <v>1282.0718533941131</v>
      </c>
      <c r="CL31" s="46">
        <f t="shared" si="59"/>
        <v>4273.5728446470439</v>
      </c>
      <c r="CM31" s="46">
        <f t="shared" si="60"/>
        <v>2991.5009912529304</v>
      </c>
      <c r="CN31" s="54">
        <f t="shared" si="61"/>
        <v>8547.1456892940878</v>
      </c>
      <c r="CO31" s="12">
        <f t="shared" si="67"/>
        <v>7474.8534862940878</v>
      </c>
      <c r="CS31" s="55">
        <v>1072.292203</v>
      </c>
    </row>
    <row r="32" spans="2:97" ht="15" thickBot="1" x14ac:dyDescent="0.4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912.00385300093387</v>
      </c>
      <c r="L32" s="46">
        <f t="shared" si="3"/>
        <v>3040.0128433364462</v>
      </c>
      <c r="M32" s="46">
        <f t="shared" si="4"/>
        <v>2128.0089903355124</v>
      </c>
      <c r="N32" s="53">
        <f t="shared" si="5"/>
        <v>6080.0256866728923</v>
      </c>
      <c r="O32" s="12">
        <f t="shared" si="62"/>
        <v>4931.1411836728921</v>
      </c>
      <c r="P32" s="4">
        <v>2034</v>
      </c>
      <c r="Q32" s="46">
        <f t="shared" si="6"/>
        <v>805.92577240042442</v>
      </c>
      <c r="R32" s="46">
        <f t="shared" si="7"/>
        <v>2686.4192413347482</v>
      </c>
      <c r="S32" s="46">
        <f t="shared" si="8"/>
        <v>1880.4934689343236</v>
      </c>
      <c r="T32">
        <f t="shared" si="9"/>
        <v>5372.8384826694964</v>
      </c>
      <c r="U32" s="12">
        <f t="shared" si="63"/>
        <v>4223.9539796694962</v>
      </c>
      <c r="V32" s="4">
        <v>2034</v>
      </c>
      <c r="W32" s="46">
        <f t="shared" si="10"/>
        <v>982.60404071268761</v>
      </c>
      <c r="X32" s="46">
        <f t="shared" si="11"/>
        <v>3275.3468023756254</v>
      </c>
      <c r="Y32" s="46">
        <f t="shared" si="12"/>
        <v>2292.7427616629375</v>
      </c>
      <c r="Z32">
        <f t="shared" si="13"/>
        <v>6550.6936047512509</v>
      </c>
      <c r="AA32" s="12">
        <f t="shared" si="14"/>
        <v>5401.8091017512506</v>
      </c>
      <c r="AB32" s="4">
        <v>2034</v>
      </c>
      <c r="AC32" s="46">
        <f t="shared" si="15"/>
        <v>861.02082430915709</v>
      </c>
      <c r="AD32" s="46">
        <f t="shared" si="16"/>
        <v>2870.069414363857</v>
      </c>
      <c r="AE32" s="46">
        <f t="shared" si="17"/>
        <v>2009.0485900546998</v>
      </c>
      <c r="AF32">
        <f t="shared" si="18"/>
        <v>5740.1388287277141</v>
      </c>
      <c r="AG32" s="12">
        <f t="shared" si="19"/>
        <v>4591.2543257277139</v>
      </c>
      <c r="AH32" s="4">
        <v>2034</v>
      </c>
      <c r="AI32" s="46">
        <f t="shared" si="20"/>
        <v>1188.1902066313839</v>
      </c>
      <c r="AJ32" s="46">
        <f t="shared" si="21"/>
        <v>3960.634022104613</v>
      </c>
      <c r="AK32" s="46">
        <f t="shared" si="22"/>
        <v>2772.4438154732288</v>
      </c>
      <c r="AL32">
        <f t="shared" si="23"/>
        <v>7921.268044209226</v>
      </c>
      <c r="AM32" s="12">
        <f t="shared" si="24"/>
        <v>6772.3835412092258</v>
      </c>
      <c r="AN32" s="4">
        <v>2034</v>
      </c>
      <c r="AO32" s="46">
        <f t="shared" si="25"/>
        <v>1024.0953761007449</v>
      </c>
      <c r="AP32" s="46">
        <f t="shared" si="26"/>
        <v>3413.6512536691498</v>
      </c>
      <c r="AQ32" s="46">
        <f t="shared" si="27"/>
        <v>2389.5558775684049</v>
      </c>
      <c r="AR32">
        <f t="shared" si="28"/>
        <v>6827.3025073382996</v>
      </c>
      <c r="AS32" s="12">
        <f t="shared" si="29"/>
        <v>5678.4180043382994</v>
      </c>
      <c r="AT32" s="4">
        <v>2034</v>
      </c>
      <c r="AU32" s="46">
        <f t="shared" si="30"/>
        <v>913.56517937026319</v>
      </c>
      <c r="AV32" s="46">
        <f t="shared" si="31"/>
        <v>3045.2172645675441</v>
      </c>
      <c r="AW32" s="46">
        <f t="shared" si="32"/>
        <v>2131.6520851972809</v>
      </c>
      <c r="AX32">
        <f t="shared" si="33"/>
        <v>6090.4345291350883</v>
      </c>
      <c r="AY32" s="12">
        <f t="shared" si="34"/>
        <v>4941.550026135088</v>
      </c>
      <c r="AZ32" s="4">
        <v>2034</v>
      </c>
      <c r="BA32" s="46">
        <f t="shared" si="35"/>
        <v>815.10828105187977</v>
      </c>
      <c r="BB32" s="46">
        <f t="shared" si="36"/>
        <v>2717.0276035062661</v>
      </c>
      <c r="BC32" s="46">
        <f t="shared" si="37"/>
        <v>1901.9193224543862</v>
      </c>
      <c r="BD32">
        <f t="shared" si="38"/>
        <v>5434.0552070125323</v>
      </c>
      <c r="BE32" s="12">
        <f t="shared" si="64"/>
        <v>4285.170704012532</v>
      </c>
      <c r="BF32" s="4">
        <v>2034</v>
      </c>
      <c r="BG32" s="25">
        <f t="shared" si="39"/>
        <v>26.188087500000002</v>
      </c>
      <c r="BH32" s="25">
        <f t="shared" si="40"/>
        <v>87.293625000000006</v>
      </c>
      <c r="BI32" s="25">
        <f t="shared" si="41"/>
        <v>61.105537499999997</v>
      </c>
      <c r="BJ32" s="27">
        <v>174.58725000000001</v>
      </c>
      <c r="BL32" s="4">
        <v>2034</v>
      </c>
      <c r="BM32" s="25">
        <f t="shared" si="42"/>
        <v>157.5</v>
      </c>
      <c r="BN32" s="25">
        <f t="shared" si="43"/>
        <v>525</v>
      </c>
      <c r="BO32" s="25">
        <f t="shared" si="44"/>
        <v>367.5</v>
      </c>
      <c r="BP32" s="27">
        <v>1050</v>
      </c>
      <c r="BR32" s="4">
        <v>2034</v>
      </c>
      <c r="BS32" s="46">
        <f t="shared" si="45"/>
        <v>1224.750194780697</v>
      </c>
      <c r="BT32" s="46">
        <f t="shared" si="46"/>
        <v>4082.5006492689904</v>
      </c>
      <c r="BU32" s="46">
        <f t="shared" si="47"/>
        <v>2857.7504544882931</v>
      </c>
      <c r="BV32" s="53">
        <f t="shared" si="48"/>
        <v>8165.0012985379808</v>
      </c>
      <c r="BW32" s="12">
        <f t="shared" si="68"/>
        <v>7016.1167955379806</v>
      </c>
      <c r="BX32" s="4">
        <v>2034</v>
      </c>
      <c r="BY32" s="46">
        <f t="shared" si="49"/>
        <v>1354.3255946401234</v>
      </c>
      <c r="BZ32" s="46">
        <f t="shared" si="50"/>
        <v>4514.4186488004116</v>
      </c>
      <c r="CA32" s="46">
        <f t="shared" si="51"/>
        <v>3160.0930541602879</v>
      </c>
      <c r="CB32" s="53">
        <f t="shared" si="52"/>
        <v>9028.8372976008231</v>
      </c>
      <c r="CC32" s="12">
        <f t="shared" si="66"/>
        <v>7879.9527946008229</v>
      </c>
      <c r="CD32" s="4">
        <v>2034</v>
      </c>
      <c r="CE32" s="46">
        <f t="shared" si="53"/>
        <v>1467.7465811312488</v>
      </c>
      <c r="CF32" s="46">
        <f t="shared" si="54"/>
        <v>4892.4886037708293</v>
      </c>
      <c r="CG32" s="46">
        <f t="shared" si="55"/>
        <v>3424.7420226395802</v>
      </c>
      <c r="CH32" s="54">
        <f t="shared" si="56"/>
        <v>9784.9772075416586</v>
      </c>
      <c r="CI32" s="12">
        <f t="shared" si="57"/>
        <v>8636.0927045416593</v>
      </c>
      <c r="CJ32" s="4">
        <v>2034</v>
      </c>
      <c r="CK32" s="46">
        <f t="shared" si="58"/>
        <v>1303.6517506006101</v>
      </c>
      <c r="CL32" s="46">
        <f t="shared" si="59"/>
        <v>4345.505835335367</v>
      </c>
      <c r="CM32" s="46">
        <f t="shared" si="60"/>
        <v>3041.8540847347567</v>
      </c>
      <c r="CN32" s="54">
        <f t="shared" si="61"/>
        <v>8691.011670670734</v>
      </c>
      <c r="CO32" s="12">
        <f t="shared" si="67"/>
        <v>7542.1271676707338</v>
      </c>
      <c r="CS32" s="55">
        <v>1148.884503</v>
      </c>
    </row>
    <row r="33" spans="2:97" ht="15" thickBot="1" x14ac:dyDescent="0.4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930.1497387488921</v>
      </c>
      <c r="L33" s="46">
        <f t="shared" si="3"/>
        <v>3100.499129162974</v>
      </c>
      <c r="M33" s="46">
        <f t="shared" si="4"/>
        <v>2170.3493904140814</v>
      </c>
      <c r="N33" s="53">
        <f t="shared" si="5"/>
        <v>6200.998258325948</v>
      </c>
      <c r="O33" s="12">
        <f t="shared" si="62"/>
        <v>4975.5214543259481</v>
      </c>
      <c r="P33" s="4">
        <v>2035</v>
      </c>
      <c r="Q33" s="46">
        <f t="shared" si="6"/>
        <v>823.11695542297809</v>
      </c>
      <c r="R33" s="46">
        <f t="shared" si="7"/>
        <v>2743.7231847432604</v>
      </c>
      <c r="S33" s="46">
        <f t="shared" si="8"/>
        <v>1920.6062293202822</v>
      </c>
      <c r="T33">
        <f t="shared" si="9"/>
        <v>5487.4463694865208</v>
      </c>
      <c r="U33" s="12">
        <f t="shared" si="63"/>
        <v>4261.9695654865209</v>
      </c>
      <c r="V33" s="4">
        <v>2035</v>
      </c>
      <c r="W33" s="46">
        <f t="shared" si="10"/>
        <v>1001.3853281500517</v>
      </c>
      <c r="X33" s="46">
        <f t="shared" si="11"/>
        <v>3337.9510938335056</v>
      </c>
      <c r="Y33" s="46">
        <f t="shared" si="12"/>
        <v>2336.5657656834537</v>
      </c>
      <c r="Z33">
        <f t="shared" si="13"/>
        <v>6675.9021876670113</v>
      </c>
      <c r="AA33" s="12">
        <f t="shared" si="14"/>
        <v>5450.4253836670114</v>
      </c>
      <c r="AB33" s="4">
        <v>2035</v>
      </c>
      <c r="AC33" s="46">
        <f t="shared" si="15"/>
        <v>878.70786279888944</v>
      </c>
      <c r="AD33" s="46">
        <f t="shared" si="16"/>
        <v>2929.0262093296315</v>
      </c>
      <c r="AE33" s="46">
        <f t="shared" si="17"/>
        <v>2050.318346530742</v>
      </c>
      <c r="AF33">
        <f t="shared" si="18"/>
        <v>5858.0524186592629</v>
      </c>
      <c r="AG33" s="12">
        <f t="shared" si="19"/>
        <v>4632.575614659263</v>
      </c>
      <c r="AH33" s="4">
        <v>2035</v>
      </c>
      <c r="AI33" s="46">
        <f t="shared" si="20"/>
        <v>1208.821769562016</v>
      </c>
      <c r="AJ33" s="46">
        <f t="shared" si="21"/>
        <v>4029.4058985400538</v>
      </c>
      <c r="AK33" s="46">
        <f t="shared" si="22"/>
        <v>2820.5841289780374</v>
      </c>
      <c r="AL33">
        <f t="shared" si="23"/>
        <v>8058.8117970801077</v>
      </c>
      <c r="AM33" s="12">
        <f t="shared" si="24"/>
        <v>6833.3349930801078</v>
      </c>
      <c r="AN33" s="4">
        <v>2035</v>
      </c>
      <c r="AO33" s="46">
        <f t="shared" si="25"/>
        <v>1043.2500855566013</v>
      </c>
      <c r="AP33" s="46">
        <f t="shared" si="26"/>
        <v>3477.5002851886716</v>
      </c>
      <c r="AQ33" s="46">
        <f t="shared" si="27"/>
        <v>2434.2501996320698</v>
      </c>
      <c r="AR33">
        <f t="shared" si="28"/>
        <v>6955.0005703773431</v>
      </c>
      <c r="AS33" s="12">
        <f t="shared" si="29"/>
        <v>5729.5237663773432</v>
      </c>
      <c r="AT33" s="4">
        <v>2035</v>
      </c>
      <c r="AU33" s="46">
        <f t="shared" si="30"/>
        <v>931.72511705554541</v>
      </c>
      <c r="AV33" s="46">
        <f t="shared" si="31"/>
        <v>3105.7503901851514</v>
      </c>
      <c r="AW33" s="46">
        <f t="shared" si="32"/>
        <v>2174.0252731296059</v>
      </c>
      <c r="AX33">
        <f t="shared" si="33"/>
        <v>6211.5007803703029</v>
      </c>
      <c r="AY33" s="12">
        <f t="shared" si="34"/>
        <v>4986.023976370303</v>
      </c>
      <c r="AZ33" s="4">
        <v>2035</v>
      </c>
      <c r="BA33" s="46">
        <f t="shared" si="35"/>
        <v>832.38210665229656</v>
      </c>
      <c r="BB33" s="46">
        <f t="shared" si="36"/>
        <v>2774.6070221743221</v>
      </c>
      <c r="BC33" s="46">
        <f t="shared" si="37"/>
        <v>1942.2249155220254</v>
      </c>
      <c r="BD33">
        <f t="shared" si="38"/>
        <v>5549.2140443486442</v>
      </c>
      <c r="BE33" s="12">
        <f t="shared" si="64"/>
        <v>4323.7372403486443</v>
      </c>
      <c r="BF33" s="4">
        <v>2035</v>
      </c>
      <c r="BG33" s="25">
        <f t="shared" si="39"/>
        <v>27.933960000000003</v>
      </c>
      <c r="BH33" s="25">
        <f t="shared" si="40"/>
        <v>93.113200000000006</v>
      </c>
      <c r="BI33" s="25">
        <f t="shared" si="41"/>
        <v>65.179240000000007</v>
      </c>
      <c r="BJ33" s="27">
        <v>186.22640000000001</v>
      </c>
      <c r="BL33" s="4">
        <v>2035</v>
      </c>
      <c r="BM33" s="25">
        <f t="shared" si="42"/>
        <v>168</v>
      </c>
      <c r="BN33" s="25">
        <f t="shared" si="43"/>
        <v>560</v>
      </c>
      <c r="BO33" s="25">
        <f t="shared" si="44"/>
        <v>392</v>
      </c>
      <c r="BP33" s="27">
        <v>1120</v>
      </c>
      <c r="BR33" s="4">
        <v>2035</v>
      </c>
      <c r="BS33" s="46">
        <f t="shared" si="45"/>
        <v>1245.7107976046732</v>
      </c>
      <c r="BT33" s="46">
        <f t="shared" si="46"/>
        <v>4152.3693253489109</v>
      </c>
      <c r="BU33" s="46">
        <f t="shared" si="47"/>
        <v>2906.6585277442373</v>
      </c>
      <c r="BV33" s="53">
        <f t="shared" si="48"/>
        <v>8304.7386506978219</v>
      </c>
      <c r="BW33" s="12">
        <f t="shared" si="68"/>
        <v>7079.261846697822</v>
      </c>
      <c r="BX33" s="4">
        <v>2035</v>
      </c>
      <c r="BY33" s="46">
        <f t="shared" si="49"/>
        <v>1376.4523760628342</v>
      </c>
      <c r="BZ33" s="46">
        <f t="shared" si="50"/>
        <v>4588.1745868761145</v>
      </c>
      <c r="CA33" s="46">
        <f t="shared" si="51"/>
        <v>3211.7222108132801</v>
      </c>
      <c r="CB33" s="53">
        <f t="shared" si="52"/>
        <v>9176.349173752229</v>
      </c>
      <c r="CC33" s="12">
        <f t="shared" si="66"/>
        <v>7950.8723697522291</v>
      </c>
      <c r="CD33" s="4">
        <v>2035</v>
      </c>
      <c r="CE33" s="46">
        <f t="shared" si="53"/>
        <v>1490.8941514323799</v>
      </c>
      <c r="CF33" s="46">
        <f t="shared" si="54"/>
        <v>4969.6471714412664</v>
      </c>
      <c r="CG33" s="46">
        <f t="shared" si="55"/>
        <v>3478.7530200088863</v>
      </c>
      <c r="CH33" s="54">
        <f t="shared" si="56"/>
        <v>9939.2943428825329</v>
      </c>
      <c r="CI33" s="12">
        <f t="shared" si="57"/>
        <v>8713.817538882533</v>
      </c>
      <c r="CJ33" s="4">
        <v>2035</v>
      </c>
      <c r="CK33" s="46">
        <f t="shared" si="58"/>
        <v>1325.3224674269654</v>
      </c>
      <c r="CL33" s="46">
        <f t="shared" si="59"/>
        <v>4417.7415580898851</v>
      </c>
      <c r="CM33" s="46">
        <f t="shared" si="60"/>
        <v>3092.4190906629192</v>
      </c>
      <c r="CN33" s="54">
        <f t="shared" si="61"/>
        <v>8835.4831161797701</v>
      </c>
      <c r="CO33" s="12">
        <f t="shared" si="67"/>
        <v>7610.0063121797693</v>
      </c>
      <c r="CS33" s="55">
        <v>1225.4768039999999</v>
      </c>
    </row>
    <row r="34" spans="2:97" ht="15" thickBot="1" x14ac:dyDescent="0.4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948.35553771223204</v>
      </c>
      <c r="L34" s="46">
        <f t="shared" si="3"/>
        <v>3161.1851257074404</v>
      </c>
      <c r="M34" s="46">
        <f t="shared" si="4"/>
        <v>2212.8295879952079</v>
      </c>
      <c r="N34" s="53">
        <f t="shared" si="5"/>
        <v>6322.3702514148808</v>
      </c>
      <c r="O34" s="12">
        <f t="shared" si="62"/>
        <v>5020.3011474148807</v>
      </c>
      <c r="P34" s="4">
        <v>2036</v>
      </c>
      <c r="Q34" s="46">
        <f t="shared" si="6"/>
        <v>840.35945933638482</v>
      </c>
      <c r="R34" s="46">
        <f t="shared" si="7"/>
        <v>2801.1981977879495</v>
      </c>
      <c r="S34" s="46">
        <f t="shared" si="8"/>
        <v>1960.8387384515645</v>
      </c>
      <c r="T34">
        <f t="shared" si="9"/>
        <v>5602.3963955758991</v>
      </c>
      <c r="U34" s="12">
        <f t="shared" si="63"/>
        <v>4300.3272915758989</v>
      </c>
      <c r="V34" s="4">
        <v>2036</v>
      </c>
      <c r="W34" s="46">
        <f t="shared" si="10"/>
        <v>1020.232247418002</v>
      </c>
      <c r="X34" s="46">
        <f t="shared" si="11"/>
        <v>3400.7741580600068</v>
      </c>
      <c r="Y34" s="46">
        <f t="shared" si="12"/>
        <v>2380.5419106420045</v>
      </c>
      <c r="Z34">
        <f t="shared" si="13"/>
        <v>6801.5483161200136</v>
      </c>
      <c r="AA34" s="12">
        <f t="shared" si="14"/>
        <v>5499.4792121200135</v>
      </c>
      <c r="AB34" s="4">
        <v>2036</v>
      </c>
      <c r="AC34" s="46">
        <f t="shared" si="15"/>
        <v>896.45068487867934</v>
      </c>
      <c r="AD34" s="46">
        <f t="shared" si="16"/>
        <v>2988.168949595598</v>
      </c>
      <c r="AE34" s="46">
        <f t="shared" si="17"/>
        <v>2091.7182647169184</v>
      </c>
      <c r="AF34">
        <f t="shared" si="18"/>
        <v>5976.3378991911959</v>
      </c>
      <c r="AG34" s="12">
        <f t="shared" si="19"/>
        <v>4674.2687951911957</v>
      </c>
      <c r="AH34" s="4">
        <v>2036</v>
      </c>
      <c r="AI34" s="46">
        <f t="shared" si="20"/>
        <v>1229.5356168026742</v>
      </c>
      <c r="AJ34" s="46">
        <f t="shared" si="21"/>
        <v>4098.452056008914</v>
      </c>
      <c r="AK34" s="46">
        <f t="shared" si="22"/>
        <v>2868.9164392062398</v>
      </c>
      <c r="AL34">
        <f t="shared" si="23"/>
        <v>8196.9041120178281</v>
      </c>
      <c r="AM34" s="12">
        <f t="shared" si="24"/>
        <v>6894.8350080178279</v>
      </c>
      <c r="AN34" s="4">
        <v>2036</v>
      </c>
      <c r="AO34" s="46">
        <f t="shared" si="25"/>
        <v>1062.4737876412107</v>
      </c>
      <c r="AP34" s="46">
        <f t="shared" si="26"/>
        <v>3541.5792921373695</v>
      </c>
      <c r="AQ34" s="46">
        <f t="shared" si="27"/>
        <v>2479.1055044961586</v>
      </c>
      <c r="AR34">
        <f t="shared" si="28"/>
        <v>7083.158584274739</v>
      </c>
      <c r="AS34" s="12">
        <f t="shared" si="29"/>
        <v>5781.0894802747389</v>
      </c>
      <c r="AT34" s="4">
        <v>2036</v>
      </c>
      <c r="AU34" s="46">
        <f t="shared" si="30"/>
        <v>949.94509442364529</v>
      </c>
      <c r="AV34" s="46">
        <f t="shared" si="31"/>
        <v>3166.4836480788176</v>
      </c>
      <c r="AW34" s="46">
        <f t="shared" si="32"/>
        <v>2216.5385536551721</v>
      </c>
      <c r="AX34">
        <f t="shared" si="33"/>
        <v>6332.9672961576352</v>
      </c>
      <c r="AY34" s="12">
        <f t="shared" si="34"/>
        <v>5030.8981921576351</v>
      </c>
      <c r="AZ34" s="4">
        <v>2036</v>
      </c>
      <c r="BA34" s="46">
        <f t="shared" si="35"/>
        <v>849.70799692676735</v>
      </c>
      <c r="BB34" s="46">
        <f t="shared" si="36"/>
        <v>2832.3599897558911</v>
      </c>
      <c r="BC34" s="46">
        <f t="shared" si="37"/>
        <v>1982.6519928291236</v>
      </c>
      <c r="BD34">
        <f t="shared" si="38"/>
        <v>5664.7199795117822</v>
      </c>
      <c r="BE34" s="12">
        <f t="shared" si="64"/>
        <v>4362.650875511782</v>
      </c>
      <c r="BF34" s="4">
        <v>2036</v>
      </c>
      <c r="BG34" s="25">
        <f t="shared" si="39"/>
        <v>29.6798325</v>
      </c>
      <c r="BH34" s="25">
        <f t="shared" si="40"/>
        <v>98.932775000000007</v>
      </c>
      <c r="BI34" s="25">
        <f t="shared" si="41"/>
        <v>69.252942500000003</v>
      </c>
      <c r="BJ34" s="27">
        <v>197.86555000000001</v>
      </c>
      <c r="BL34" s="4">
        <v>2036</v>
      </c>
      <c r="BM34" s="25">
        <f t="shared" si="42"/>
        <v>178.5</v>
      </c>
      <c r="BN34" s="25">
        <f t="shared" si="43"/>
        <v>595</v>
      </c>
      <c r="BO34" s="25">
        <f t="shared" si="44"/>
        <v>416.5</v>
      </c>
      <c r="BP34" s="27">
        <v>1190</v>
      </c>
      <c r="BR34" s="4">
        <v>2036</v>
      </c>
      <c r="BS34" s="46">
        <f t="shared" si="45"/>
        <v>1266.7566460977152</v>
      </c>
      <c r="BT34" s="46">
        <f t="shared" si="46"/>
        <v>4222.5221536590507</v>
      </c>
      <c r="BU34" s="46">
        <f t="shared" si="47"/>
        <v>2955.7655075613352</v>
      </c>
      <c r="BV34" s="53">
        <f t="shared" si="48"/>
        <v>8445.0443073181013</v>
      </c>
      <c r="BW34" s="12">
        <f t="shared" si="68"/>
        <v>7142.9752033181012</v>
      </c>
      <c r="BX34" s="4">
        <v>2036</v>
      </c>
      <c r="BY34" s="46">
        <f t="shared" si="49"/>
        <v>1398.6748987619997</v>
      </c>
      <c r="BZ34" s="46">
        <f t="shared" si="50"/>
        <v>4662.249662539999</v>
      </c>
      <c r="CA34" s="46">
        <f t="shared" si="51"/>
        <v>3263.5747637779991</v>
      </c>
      <c r="CB34" s="53">
        <f t="shared" si="52"/>
        <v>9324.499325079998</v>
      </c>
      <c r="CC34" s="12">
        <f t="shared" si="66"/>
        <v>8022.4302210799988</v>
      </c>
      <c r="CD34" s="4">
        <v>2036</v>
      </c>
      <c r="CE34" s="46">
        <f t="shared" si="53"/>
        <v>1514.1466501098714</v>
      </c>
      <c r="CF34" s="46">
        <f t="shared" si="54"/>
        <v>5047.1555003662379</v>
      </c>
      <c r="CG34" s="46">
        <f t="shared" si="55"/>
        <v>3533.0088502563663</v>
      </c>
      <c r="CH34" s="54">
        <f t="shared" si="56"/>
        <v>10094.311000732476</v>
      </c>
      <c r="CI34" s="12">
        <f t="shared" si="57"/>
        <v>8792.2418967324757</v>
      </c>
      <c r="CJ34" s="4">
        <v>2036</v>
      </c>
      <c r="CK34" s="46">
        <f t="shared" si="58"/>
        <v>1347.0848209484079</v>
      </c>
      <c r="CL34" s="46">
        <f t="shared" si="59"/>
        <v>4490.2827364946934</v>
      </c>
      <c r="CM34" s="46">
        <f t="shared" si="60"/>
        <v>3143.197915546285</v>
      </c>
      <c r="CN34" s="54">
        <f t="shared" si="61"/>
        <v>8980.5654729893868</v>
      </c>
      <c r="CO34" s="12">
        <f t="shared" si="67"/>
        <v>7678.4963689893866</v>
      </c>
      <c r="CS34" s="55">
        <v>1302.0691039999999</v>
      </c>
    </row>
    <row r="35" spans="2:97" ht="15" thickBot="1" x14ac:dyDescent="0.4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966.62178926124216</v>
      </c>
      <c r="L35" s="46">
        <f t="shared" si="3"/>
        <v>3222.0726308708072</v>
      </c>
      <c r="M35" s="46">
        <f t="shared" si="4"/>
        <v>2255.450841609565</v>
      </c>
      <c r="N35" s="53">
        <f t="shared" si="5"/>
        <v>6444.1452617416144</v>
      </c>
      <c r="O35" s="12">
        <f t="shared" si="62"/>
        <v>5065.483857741614</v>
      </c>
      <c r="P35" s="4">
        <v>2037</v>
      </c>
      <c r="Q35" s="46">
        <f t="shared" si="6"/>
        <v>857.65374618001215</v>
      </c>
      <c r="R35" s="46">
        <f t="shared" si="7"/>
        <v>2858.8458206000405</v>
      </c>
      <c r="S35" s="46">
        <f t="shared" si="8"/>
        <v>2001.1920744200281</v>
      </c>
      <c r="T35">
        <f t="shared" si="9"/>
        <v>5717.691641200081</v>
      </c>
      <c r="U35" s="12">
        <f t="shared" si="63"/>
        <v>4339.0302372000815</v>
      </c>
      <c r="V35" s="4">
        <v>2037</v>
      </c>
      <c r="W35" s="46">
        <f t="shared" si="10"/>
        <v>1039.1453893543639</v>
      </c>
      <c r="X35" s="46">
        <f t="shared" si="11"/>
        <v>3463.8179645145465</v>
      </c>
      <c r="Y35" s="46">
        <f t="shared" si="12"/>
        <v>2424.6725751601825</v>
      </c>
      <c r="Z35">
        <f t="shared" si="13"/>
        <v>6927.6359290290929</v>
      </c>
      <c r="AA35" s="12">
        <f t="shared" si="14"/>
        <v>5548.9745250290935</v>
      </c>
      <c r="AB35" s="4">
        <v>2037</v>
      </c>
      <c r="AC35" s="46">
        <f t="shared" si="15"/>
        <v>914.24979275218732</v>
      </c>
      <c r="AD35" s="46">
        <f t="shared" si="16"/>
        <v>3047.499309173958</v>
      </c>
      <c r="AE35" s="46">
        <f t="shared" si="17"/>
        <v>2133.2495164217703</v>
      </c>
      <c r="AF35">
        <f t="shared" si="18"/>
        <v>6094.9986183479159</v>
      </c>
      <c r="AG35" s="12">
        <f t="shared" si="19"/>
        <v>4716.3372143479164</v>
      </c>
      <c r="AH35" s="4">
        <v>2037</v>
      </c>
      <c r="AI35" s="46">
        <f t="shared" si="20"/>
        <v>1250.3324890634981</v>
      </c>
      <c r="AJ35" s="46">
        <f t="shared" si="21"/>
        <v>4167.7749635449936</v>
      </c>
      <c r="AK35" s="46">
        <f t="shared" si="22"/>
        <v>2917.4424744814955</v>
      </c>
      <c r="AL35">
        <f t="shared" si="23"/>
        <v>8335.5499270899872</v>
      </c>
      <c r="AM35" s="12">
        <f t="shared" si="24"/>
        <v>6956.8885230899878</v>
      </c>
      <c r="AN35" s="4">
        <v>2037</v>
      </c>
      <c r="AO35" s="46">
        <f t="shared" si="25"/>
        <v>1081.7671034395817</v>
      </c>
      <c r="AP35" s="46">
        <f t="shared" si="26"/>
        <v>3605.8903447986058</v>
      </c>
      <c r="AQ35" s="46">
        <f t="shared" si="27"/>
        <v>2524.1232413590237</v>
      </c>
      <c r="AR35">
        <f t="shared" si="28"/>
        <v>7211.7806895972117</v>
      </c>
      <c r="AS35" s="12">
        <f t="shared" si="29"/>
        <v>5833.1192855972113</v>
      </c>
      <c r="AT35" s="4">
        <v>2037</v>
      </c>
      <c r="AU35" s="46">
        <f t="shared" si="30"/>
        <v>968.22565198305801</v>
      </c>
      <c r="AV35" s="46">
        <f t="shared" si="31"/>
        <v>3227.418839943527</v>
      </c>
      <c r="AW35" s="46">
        <f t="shared" si="32"/>
        <v>2259.1931879604685</v>
      </c>
      <c r="AX35">
        <f t="shared" si="33"/>
        <v>6454.837679887054</v>
      </c>
      <c r="AY35" s="12">
        <f t="shared" si="34"/>
        <v>5076.1762758870536</v>
      </c>
      <c r="AZ35" s="4">
        <v>2037</v>
      </c>
      <c r="BA35" s="46">
        <f t="shared" si="35"/>
        <v>867.08642060870818</v>
      </c>
      <c r="BB35" s="46">
        <f t="shared" si="36"/>
        <v>2890.2880686956942</v>
      </c>
      <c r="BC35" s="46">
        <f t="shared" si="37"/>
        <v>2023.2016480869859</v>
      </c>
      <c r="BD35">
        <f t="shared" si="38"/>
        <v>5780.5761373913883</v>
      </c>
      <c r="BE35" s="12">
        <f t="shared" si="64"/>
        <v>4401.9147333913879</v>
      </c>
      <c r="BF35" s="4">
        <v>2037</v>
      </c>
      <c r="BG35" s="25">
        <f t="shared" si="39"/>
        <v>31.425705000000001</v>
      </c>
      <c r="BH35" s="25">
        <f t="shared" si="40"/>
        <v>104.75235000000001</v>
      </c>
      <c r="BI35" s="25">
        <f t="shared" si="41"/>
        <v>73.326644999999999</v>
      </c>
      <c r="BJ35" s="27">
        <v>209.50470000000001</v>
      </c>
      <c r="BL35" s="4">
        <v>2037</v>
      </c>
      <c r="BM35" s="25">
        <f t="shared" si="42"/>
        <v>189</v>
      </c>
      <c r="BN35" s="25">
        <f t="shared" si="43"/>
        <v>630</v>
      </c>
      <c r="BO35" s="25">
        <f t="shared" si="44"/>
        <v>441</v>
      </c>
      <c r="BP35" s="27">
        <v>1260</v>
      </c>
      <c r="BR35" s="4">
        <v>2037</v>
      </c>
      <c r="BS35" s="46">
        <f t="shared" si="45"/>
        <v>1287.8885076221945</v>
      </c>
      <c r="BT35" s="46">
        <f t="shared" si="46"/>
        <v>4292.9616920739818</v>
      </c>
      <c r="BU35" s="46">
        <f t="shared" si="47"/>
        <v>3005.0731844517873</v>
      </c>
      <c r="BV35" s="53">
        <f t="shared" si="48"/>
        <v>8585.9233841479636</v>
      </c>
      <c r="BW35" s="12">
        <f t="shared" si="68"/>
        <v>7207.2619801479632</v>
      </c>
      <c r="BX35" s="4">
        <v>2037</v>
      </c>
      <c r="BY35" s="46">
        <f t="shared" si="49"/>
        <v>1420.9940245604575</v>
      </c>
      <c r="BZ35" s="46">
        <f t="shared" si="50"/>
        <v>4736.6467485348585</v>
      </c>
      <c r="CA35" s="46">
        <f t="shared" si="51"/>
        <v>3315.6527239744009</v>
      </c>
      <c r="CB35" s="53">
        <f t="shared" si="52"/>
        <v>9473.293497069717</v>
      </c>
      <c r="CC35" s="12">
        <f t="shared" si="66"/>
        <v>8094.6320930697175</v>
      </c>
      <c r="CD35" s="4">
        <v>2037</v>
      </c>
      <c r="CE35" s="46">
        <f t="shared" si="53"/>
        <v>1537.5050216704601</v>
      </c>
      <c r="CF35" s="46">
        <f t="shared" si="54"/>
        <v>5125.0167389015342</v>
      </c>
      <c r="CG35" s="46">
        <f t="shared" si="55"/>
        <v>3587.5117172310738</v>
      </c>
      <c r="CH35" s="54">
        <f t="shared" si="56"/>
        <v>10250.033477803068</v>
      </c>
      <c r="CI35" s="12">
        <f t="shared" si="57"/>
        <v>8871.3720738030679</v>
      </c>
      <c r="CJ35" s="4">
        <v>2037</v>
      </c>
      <c r="CK35" s="46">
        <f t="shared" si="58"/>
        <v>1368.9396360465437</v>
      </c>
      <c r="CL35" s="46">
        <f t="shared" si="59"/>
        <v>4563.1321201551455</v>
      </c>
      <c r="CM35" s="46">
        <f t="shared" si="60"/>
        <v>3194.1924841086015</v>
      </c>
      <c r="CN35" s="54">
        <f t="shared" si="61"/>
        <v>9126.2642403102909</v>
      </c>
      <c r="CO35" s="12">
        <f t="shared" si="67"/>
        <v>7747.6028363102905</v>
      </c>
      <c r="CS35" s="55">
        <v>1378.6614039999999</v>
      </c>
    </row>
    <row r="36" spans="2:97" ht="15" thickBot="1" x14ac:dyDescent="0.4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984.94903746919306</v>
      </c>
      <c r="L36" s="46">
        <f t="shared" si="3"/>
        <v>3283.1634582306438</v>
      </c>
      <c r="M36" s="46">
        <f t="shared" si="4"/>
        <v>2298.2144207614506</v>
      </c>
      <c r="N36" s="53">
        <f t="shared" si="5"/>
        <v>6566.3269164612875</v>
      </c>
      <c r="O36" s="12">
        <f t="shared" si="62"/>
        <v>5111.0732124612878</v>
      </c>
      <c r="P36" s="4">
        <v>2038</v>
      </c>
      <c r="Q36" s="46">
        <f t="shared" si="6"/>
        <v>875.00028200023223</v>
      </c>
      <c r="R36" s="46">
        <f t="shared" si="7"/>
        <v>2916.6676066674409</v>
      </c>
      <c r="S36" s="46">
        <f t="shared" si="8"/>
        <v>2041.6673246672085</v>
      </c>
      <c r="T36">
        <f t="shared" si="9"/>
        <v>5833.3352133348817</v>
      </c>
      <c r="U36" s="12">
        <f t="shared" si="63"/>
        <v>4378.081509334882</v>
      </c>
      <c r="V36" s="4">
        <v>2038</v>
      </c>
      <c r="W36" s="46">
        <f t="shared" si="10"/>
        <v>1058.1253499631532</v>
      </c>
      <c r="X36" s="46">
        <f t="shared" si="11"/>
        <v>3527.0844998771772</v>
      </c>
      <c r="Y36" s="46">
        <f t="shared" si="12"/>
        <v>2468.9591499140238</v>
      </c>
      <c r="Z36">
        <f t="shared" si="13"/>
        <v>7054.1689997543544</v>
      </c>
      <c r="AA36" s="12">
        <f t="shared" si="14"/>
        <v>5598.9152957543547</v>
      </c>
      <c r="AB36" s="4">
        <v>2038</v>
      </c>
      <c r="AC36" s="46">
        <f t="shared" si="15"/>
        <v>932.10569299155691</v>
      </c>
      <c r="AD36" s="46">
        <f t="shared" si="16"/>
        <v>3107.0189766385233</v>
      </c>
      <c r="AE36" s="46">
        <f t="shared" si="17"/>
        <v>2174.9132836469662</v>
      </c>
      <c r="AF36">
        <f t="shared" si="18"/>
        <v>6214.0379532770467</v>
      </c>
      <c r="AG36" s="12">
        <f t="shared" si="19"/>
        <v>4758.7842492770469</v>
      </c>
      <c r="AH36" s="4">
        <v>2038</v>
      </c>
      <c r="AI36" s="46">
        <f t="shared" si="20"/>
        <v>1271.2131335696697</v>
      </c>
      <c r="AJ36" s="46">
        <f t="shared" si="21"/>
        <v>4237.3771118988989</v>
      </c>
      <c r="AK36" s="46">
        <f t="shared" si="22"/>
        <v>2966.1639783292289</v>
      </c>
      <c r="AL36">
        <f t="shared" si="23"/>
        <v>8474.7542237977977</v>
      </c>
      <c r="AM36" s="12">
        <f t="shared" si="24"/>
        <v>7019.5005197977971</v>
      </c>
      <c r="AN36" s="4">
        <v>2038</v>
      </c>
      <c r="AO36" s="46">
        <f t="shared" si="25"/>
        <v>1101.1306594751377</v>
      </c>
      <c r="AP36" s="46">
        <f t="shared" si="26"/>
        <v>3670.4355315837925</v>
      </c>
      <c r="AQ36" s="46">
        <f t="shared" si="27"/>
        <v>2569.3048721086548</v>
      </c>
      <c r="AR36">
        <f t="shared" si="28"/>
        <v>7340.8710631675849</v>
      </c>
      <c r="AS36" s="12">
        <f t="shared" si="29"/>
        <v>5885.6173591675852</v>
      </c>
      <c r="AT36" s="4">
        <v>2038</v>
      </c>
      <c r="AU36" s="46">
        <f t="shared" si="30"/>
        <v>986.56733495550543</v>
      </c>
      <c r="AV36" s="46">
        <f t="shared" si="31"/>
        <v>3288.5577831850183</v>
      </c>
      <c r="AW36" s="46">
        <f t="shared" si="32"/>
        <v>2301.9904482295128</v>
      </c>
      <c r="AX36">
        <f t="shared" si="33"/>
        <v>6577.1155663700365</v>
      </c>
      <c r="AY36" s="12">
        <f t="shared" si="34"/>
        <v>5121.8618623700368</v>
      </c>
      <c r="AZ36" s="4">
        <v>2038</v>
      </c>
      <c r="BA36" s="46">
        <f t="shared" si="35"/>
        <v>884.5178504987864</v>
      </c>
      <c r="BB36" s="46">
        <f t="shared" si="36"/>
        <v>2948.3928349959547</v>
      </c>
      <c r="BC36" s="46">
        <f t="shared" si="37"/>
        <v>2063.874984497168</v>
      </c>
      <c r="BD36">
        <f t="shared" si="38"/>
        <v>5896.7856699919093</v>
      </c>
      <c r="BE36" s="12">
        <f t="shared" si="64"/>
        <v>4441.5319659919096</v>
      </c>
      <c r="BF36" s="4">
        <v>2038</v>
      </c>
      <c r="BG36" s="25">
        <f t="shared" si="39"/>
        <v>33.171577499999998</v>
      </c>
      <c r="BH36" s="25">
        <f t="shared" si="40"/>
        <v>110.57192500000001</v>
      </c>
      <c r="BI36" s="25">
        <f t="shared" si="41"/>
        <v>77.400347499999995</v>
      </c>
      <c r="BJ36" s="27">
        <v>221.14385000000001</v>
      </c>
      <c r="BL36" s="4">
        <v>2038</v>
      </c>
      <c r="BM36" s="25">
        <f t="shared" si="42"/>
        <v>199.5</v>
      </c>
      <c r="BN36" s="25">
        <f t="shared" si="43"/>
        <v>665</v>
      </c>
      <c r="BO36" s="25">
        <f t="shared" si="44"/>
        <v>465.49999999999994</v>
      </c>
      <c r="BP36" s="27">
        <v>1330</v>
      </c>
      <c r="BR36" s="4">
        <v>2038</v>
      </c>
      <c r="BS36" s="46">
        <f t="shared" si="45"/>
        <v>1309.1071562953941</v>
      </c>
      <c r="BT36" s="46">
        <f t="shared" si="46"/>
        <v>4363.6905209846473</v>
      </c>
      <c r="BU36" s="46">
        <f t="shared" si="47"/>
        <v>3054.5833646892529</v>
      </c>
      <c r="BV36" s="53">
        <f t="shared" si="48"/>
        <v>8727.3810419692945</v>
      </c>
      <c r="BW36" s="12">
        <f t="shared" si="68"/>
        <v>7272.1273379692939</v>
      </c>
      <c r="BX36" s="4">
        <v>2038</v>
      </c>
      <c r="BY36" s="46">
        <f t="shared" si="49"/>
        <v>1443.4106228861017</v>
      </c>
      <c r="BZ36" s="46">
        <f t="shared" si="50"/>
        <v>4811.3687429536722</v>
      </c>
      <c r="CA36" s="46">
        <f t="shared" si="51"/>
        <v>3367.9581200675702</v>
      </c>
      <c r="CB36" s="53">
        <f t="shared" si="52"/>
        <v>9622.7374859073443</v>
      </c>
      <c r="CC36" s="12">
        <f t="shared" si="66"/>
        <v>8167.4837819073437</v>
      </c>
      <c r="CD36" s="4">
        <v>2038</v>
      </c>
      <c r="CE36" s="46">
        <f t="shared" si="53"/>
        <v>1560.970218970094</v>
      </c>
      <c r="CF36" s="46">
        <f t="shared" si="54"/>
        <v>5203.2340632336472</v>
      </c>
      <c r="CG36" s="46">
        <f t="shared" si="55"/>
        <v>3642.263844263553</v>
      </c>
      <c r="CH36" s="54">
        <f t="shared" si="56"/>
        <v>10406.468126467294</v>
      </c>
      <c r="CI36" s="12">
        <f t="shared" si="57"/>
        <v>8951.2144224672938</v>
      </c>
      <c r="CJ36" s="4">
        <v>2038</v>
      </c>
      <c r="CK36" s="46">
        <f t="shared" si="58"/>
        <v>1390.8877448755622</v>
      </c>
      <c r="CL36" s="46">
        <f t="shared" si="59"/>
        <v>4636.2924829185413</v>
      </c>
      <c r="CM36" s="46">
        <f t="shared" si="60"/>
        <v>3245.4047380429788</v>
      </c>
      <c r="CN36" s="54">
        <f t="shared" si="61"/>
        <v>9272.5849658370826</v>
      </c>
      <c r="CO36" s="12">
        <f t="shared" si="67"/>
        <v>7817.3312618370819</v>
      </c>
      <c r="CS36" s="55">
        <v>1455.253704</v>
      </c>
    </row>
    <row r="37" spans="2:97" ht="15" thickBot="1" x14ac:dyDescent="0.4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1003.3378314560158</v>
      </c>
      <c r="L37" s="46">
        <f t="shared" si="3"/>
        <v>3344.4594381867196</v>
      </c>
      <c r="M37" s="46">
        <f t="shared" si="4"/>
        <v>2341.1216067307037</v>
      </c>
      <c r="N37" s="53">
        <f t="shared" si="5"/>
        <v>6688.9188763734392</v>
      </c>
      <c r="O37" s="12">
        <f t="shared" si="62"/>
        <v>5157.0728713734388</v>
      </c>
      <c r="P37" s="4">
        <v>2039</v>
      </c>
      <c r="Q37" s="46">
        <f t="shared" si="6"/>
        <v>892.39953718783443</v>
      </c>
      <c r="R37" s="46">
        <f t="shared" si="7"/>
        <v>2974.665123959448</v>
      </c>
      <c r="S37" s="46">
        <f t="shared" si="8"/>
        <v>2082.2655867716135</v>
      </c>
      <c r="T37">
        <f t="shared" si="9"/>
        <v>5949.330247918896</v>
      </c>
      <c r="U37" s="12">
        <f t="shared" si="63"/>
        <v>4417.4842429188957</v>
      </c>
      <c r="V37" s="4">
        <v>2039</v>
      </c>
      <c r="W37" s="46">
        <f t="shared" si="10"/>
        <v>1077.1727307624215</v>
      </c>
      <c r="X37" s="46">
        <f t="shared" si="11"/>
        <v>3590.575769208072</v>
      </c>
      <c r="Y37" s="46">
        <f t="shared" si="12"/>
        <v>2513.4030384456501</v>
      </c>
      <c r="Z37">
        <f t="shared" si="13"/>
        <v>7181.1515384161439</v>
      </c>
      <c r="AA37" s="12">
        <f t="shared" si="14"/>
        <v>5649.3055334161436</v>
      </c>
      <c r="AB37" s="4">
        <v>2039</v>
      </c>
      <c r="AC37" s="46">
        <f t="shared" si="15"/>
        <v>950.01889687808102</v>
      </c>
      <c r="AD37" s="46">
        <f t="shared" si="16"/>
        <v>3166.7296562602701</v>
      </c>
      <c r="AE37" s="46">
        <f t="shared" si="17"/>
        <v>2216.7107593821888</v>
      </c>
      <c r="AF37">
        <f t="shared" si="18"/>
        <v>6333.4593125205402</v>
      </c>
      <c r="AG37" s="12">
        <f t="shared" si="19"/>
        <v>4801.6133075205398</v>
      </c>
      <c r="AH37" s="4">
        <v>2039</v>
      </c>
      <c r="AI37" s="46">
        <f t="shared" si="20"/>
        <v>1292.1783044213964</v>
      </c>
      <c r="AJ37" s="46">
        <f t="shared" si="21"/>
        <v>4307.2610147379883</v>
      </c>
      <c r="AK37" s="46">
        <f t="shared" si="22"/>
        <v>3015.0827103165916</v>
      </c>
      <c r="AL37">
        <f t="shared" si="23"/>
        <v>8614.5220294759765</v>
      </c>
      <c r="AM37" s="12">
        <f t="shared" si="24"/>
        <v>7082.6760244759762</v>
      </c>
      <c r="AN37" s="4">
        <v>2039</v>
      </c>
      <c r="AO37" s="46">
        <f t="shared" si="25"/>
        <v>1120.565088060014</v>
      </c>
      <c r="AP37" s="46">
        <f t="shared" si="26"/>
        <v>3735.2169602000467</v>
      </c>
      <c r="AQ37" s="46">
        <f t="shared" si="27"/>
        <v>2614.6518721400325</v>
      </c>
      <c r="AR37">
        <f t="shared" si="28"/>
        <v>7470.4339204000935</v>
      </c>
      <c r="AS37" s="12">
        <f t="shared" si="29"/>
        <v>5938.5879154000932</v>
      </c>
      <c r="AT37" s="4">
        <v>2039</v>
      </c>
      <c r="AU37" s="46">
        <f t="shared" si="30"/>
        <v>1004.970693619705</v>
      </c>
      <c r="AV37" s="46">
        <f t="shared" si="31"/>
        <v>3349.9023120656834</v>
      </c>
      <c r="AW37" s="46">
        <f t="shared" si="32"/>
        <v>2344.9316184459781</v>
      </c>
      <c r="AX37">
        <f t="shared" si="33"/>
        <v>6699.8046241313668</v>
      </c>
      <c r="AY37" s="12">
        <f t="shared" si="34"/>
        <v>5167.9586191313665</v>
      </c>
      <c r="AZ37" s="4">
        <v>2039</v>
      </c>
      <c r="BA37" s="46">
        <f t="shared" si="35"/>
        <v>902.00276380287551</v>
      </c>
      <c r="BB37" s="46">
        <f t="shared" si="36"/>
        <v>3006.6758793429185</v>
      </c>
      <c r="BC37" s="46">
        <f t="shared" si="37"/>
        <v>2104.673115540043</v>
      </c>
      <c r="BD37">
        <f t="shared" si="38"/>
        <v>6013.351758685837</v>
      </c>
      <c r="BE37" s="12">
        <f t="shared" si="64"/>
        <v>4481.5057536858367</v>
      </c>
      <c r="BF37" s="4">
        <v>2039</v>
      </c>
      <c r="BG37" s="25">
        <f t="shared" si="39"/>
        <v>34.917450000000002</v>
      </c>
      <c r="BH37" s="25">
        <f t="shared" si="40"/>
        <v>116.39150000000001</v>
      </c>
      <c r="BI37" s="25">
        <f t="shared" si="41"/>
        <v>81.474050000000005</v>
      </c>
      <c r="BJ37" s="27">
        <v>232.78300000000002</v>
      </c>
      <c r="BL37" s="4">
        <v>2039</v>
      </c>
      <c r="BM37" s="25">
        <f t="shared" si="42"/>
        <v>210</v>
      </c>
      <c r="BN37" s="25">
        <f t="shared" si="43"/>
        <v>700</v>
      </c>
      <c r="BO37" s="25">
        <f t="shared" si="44"/>
        <v>489.99999999999994</v>
      </c>
      <c r="BP37" s="27">
        <v>1400</v>
      </c>
      <c r="BR37" s="4">
        <v>2039</v>
      </c>
      <c r="BS37" s="46">
        <f t="shared" si="45"/>
        <v>1330.4133733516524</v>
      </c>
      <c r="BT37" s="46">
        <f t="shared" si="46"/>
        <v>4434.7112445055081</v>
      </c>
      <c r="BU37" s="46">
        <f t="shared" si="47"/>
        <v>3104.2978711538553</v>
      </c>
      <c r="BV37" s="53">
        <f t="shared" si="48"/>
        <v>8869.4224890110163</v>
      </c>
      <c r="BW37" s="12">
        <f t="shared" si="68"/>
        <v>7337.5764840110169</v>
      </c>
      <c r="BX37" s="4">
        <v>2039</v>
      </c>
      <c r="BY37" s="46">
        <f t="shared" si="49"/>
        <v>1465.9255711416761</v>
      </c>
      <c r="BZ37" s="46">
        <f t="shared" si="50"/>
        <v>4886.418570472254</v>
      </c>
      <c r="CA37" s="46">
        <f t="shared" si="51"/>
        <v>3420.4929993305777</v>
      </c>
      <c r="CB37" s="53">
        <f t="shared" si="52"/>
        <v>9772.8371409445081</v>
      </c>
      <c r="CC37" s="12">
        <f t="shared" si="66"/>
        <v>8240.9911359445086</v>
      </c>
      <c r="CD37" s="4">
        <v>2039</v>
      </c>
      <c r="CE37" s="46">
        <f t="shared" si="53"/>
        <v>1584.5432035904246</v>
      </c>
      <c r="CF37" s="46">
        <f t="shared" si="54"/>
        <v>5281.8106786347489</v>
      </c>
      <c r="CG37" s="46">
        <f t="shared" si="55"/>
        <v>3697.2674750443239</v>
      </c>
      <c r="CH37" s="54">
        <f t="shared" si="56"/>
        <v>10563.621357269498</v>
      </c>
      <c r="CI37" s="12">
        <f t="shared" si="57"/>
        <v>9031.7753522694984</v>
      </c>
      <c r="CJ37" s="4">
        <v>2039</v>
      </c>
      <c r="CK37" s="46">
        <f t="shared" si="58"/>
        <v>1412.9299872290421</v>
      </c>
      <c r="CL37" s="46">
        <f t="shared" si="59"/>
        <v>4709.7666240968074</v>
      </c>
      <c r="CM37" s="46">
        <f t="shared" si="60"/>
        <v>3296.8366368677648</v>
      </c>
      <c r="CN37" s="54">
        <f t="shared" si="61"/>
        <v>9419.5332481936148</v>
      </c>
      <c r="CO37" s="12">
        <f t="shared" si="67"/>
        <v>7887.6872431936144</v>
      </c>
      <c r="CS37" s="55">
        <v>1531.8460050000001</v>
      </c>
    </row>
    <row r="38" spans="2:97" ht="15" thickBot="1" x14ac:dyDescent="0.4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1021.7887248323698</v>
      </c>
      <c r="L38" s="46">
        <f t="shared" si="3"/>
        <v>3405.9624161078996</v>
      </c>
      <c r="M38" s="46">
        <f t="shared" si="4"/>
        <v>2384.1736912755296</v>
      </c>
      <c r="N38" s="53">
        <f t="shared" si="5"/>
        <v>6811.9248322157991</v>
      </c>
      <c r="O38" s="12">
        <f t="shared" si="62"/>
        <v>5203.4865272157995</v>
      </c>
      <c r="P38" s="4">
        <v>2040</v>
      </c>
      <c r="Q38" s="46">
        <f t="shared" si="6"/>
        <v>909.85198591577478</v>
      </c>
      <c r="R38" s="46">
        <f t="shared" si="7"/>
        <v>3032.8399530525826</v>
      </c>
      <c r="S38" s="46">
        <f t="shared" si="8"/>
        <v>2122.9879671368076</v>
      </c>
      <c r="T38">
        <f t="shared" si="9"/>
        <v>6065.6799061051652</v>
      </c>
      <c r="U38" s="12">
        <f t="shared" si="63"/>
        <v>4457.2416011051655</v>
      </c>
      <c r="V38" s="4">
        <v>2040</v>
      </c>
      <c r="W38" s="46">
        <f t="shared" si="10"/>
        <v>1096.2881382325331</v>
      </c>
      <c r="X38" s="46">
        <f t="shared" si="11"/>
        <v>3654.2937941084438</v>
      </c>
      <c r="Y38" s="46">
        <f t="shared" si="12"/>
        <v>2558.0056558759106</v>
      </c>
      <c r="Z38">
        <f t="shared" si="13"/>
        <v>7308.5875882168875</v>
      </c>
      <c r="AA38" s="12">
        <f t="shared" si="14"/>
        <v>5700.1492832168879</v>
      </c>
      <c r="AB38" s="4">
        <v>2040</v>
      </c>
      <c r="AC38" s="46">
        <f t="shared" si="15"/>
        <v>967.98991984323357</v>
      </c>
      <c r="AD38" s="46">
        <f t="shared" si="16"/>
        <v>3226.633066144112</v>
      </c>
      <c r="AE38" s="46">
        <f t="shared" si="17"/>
        <v>2258.6431463008785</v>
      </c>
      <c r="AF38">
        <f t="shared" si="18"/>
        <v>6453.2661322882241</v>
      </c>
      <c r="AG38" s="12">
        <f t="shared" si="19"/>
        <v>4844.8278272882244</v>
      </c>
      <c r="AH38" s="4">
        <v>2040</v>
      </c>
      <c r="AI38" s="46">
        <f t="shared" si="20"/>
        <v>1313.2287620544389</v>
      </c>
      <c r="AJ38" s="46">
        <f t="shared" si="21"/>
        <v>4377.42920684813</v>
      </c>
      <c r="AK38" s="46">
        <f t="shared" si="22"/>
        <v>3064.2004447936906</v>
      </c>
      <c r="AL38">
        <f t="shared" si="23"/>
        <v>8754.85841369626</v>
      </c>
      <c r="AM38" s="12">
        <f t="shared" si="24"/>
        <v>7146.4201086962594</v>
      </c>
      <c r="AN38" s="4">
        <v>2040</v>
      </c>
      <c r="AO38" s="46">
        <f t="shared" si="25"/>
        <v>1140.0710267458039</v>
      </c>
      <c r="AP38" s="46">
        <f t="shared" si="26"/>
        <v>3800.2367558193464</v>
      </c>
      <c r="AQ38" s="46">
        <f t="shared" si="27"/>
        <v>2660.1657290735425</v>
      </c>
      <c r="AR38">
        <f t="shared" si="28"/>
        <v>7600.4735116386928</v>
      </c>
      <c r="AS38" s="12">
        <f t="shared" si="29"/>
        <v>5992.0352066386931</v>
      </c>
      <c r="AT38" s="4">
        <v>2040</v>
      </c>
      <c r="AU38" s="46">
        <f t="shared" si="30"/>
        <v>1023.4362827555321</v>
      </c>
      <c r="AV38" s="46">
        <f t="shared" si="31"/>
        <v>3411.4542758517741</v>
      </c>
      <c r="AW38" s="46">
        <f t="shared" si="32"/>
        <v>2388.0179930962418</v>
      </c>
      <c r="AX38">
        <f t="shared" si="33"/>
        <v>6822.9085517035483</v>
      </c>
      <c r="AY38" s="12">
        <f t="shared" si="34"/>
        <v>5214.4702467035486</v>
      </c>
      <c r="AZ38" s="4">
        <v>2040</v>
      </c>
      <c r="BA38" s="46">
        <f t="shared" si="35"/>
        <v>919.5416415703512</v>
      </c>
      <c r="BB38" s="46">
        <f t="shared" si="36"/>
        <v>3065.1388052345042</v>
      </c>
      <c r="BC38" s="46">
        <f t="shared" si="37"/>
        <v>2145.597163664153</v>
      </c>
      <c r="BD38">
        <f t="shared" si="38"/>
        <v>6130.2776104690083</v>
      </c>
      <c r="BE38" s="12">
        <f t="shared" si="64"/>
        <v>4521.8393054690087</v>
      </c>
      <c r="BF38" s="4">
        <v>2040</v>
      </c>
      <c r="BG38" s="25">
        <f t="shared" si="39"/>
        <v>36.6633225</v>
      </c>
      <c r="BH38" s="25">
        <f t="shared" si="40"/>
        <v>122.21107500000001</v>
      </c>
      <c r="BI38" s="25">
        <f t="shared" si="41"/>
        <v>85.547752500000001</v>
      </c>
      <c r="BJ38" s="27">
        <v>244.42215000000002</v>
      </c>
      <c r="BL38" s="4">
        <v>2040</v>
      </c>
      <c r="BM38" s="25">
        <f t="shared" si="42"/>
        <v>220.5</v>
      </c>
      <c r="BN38" s="25">
        <f t="shared" si="43"/>
        <v>735</v>
      </c>
      <c r="BO38" s="25">
        <f t="shared" si="44"/>
        <v>514.5</v>
      </c>
      <c r="BP38" s="27">
        <v>1470</v>
      </c>
      <c r="BR38" s="4">
        <v>2040</v>
      </c>
      <c r="BS38" s="46">
        <f t="shared" si="45"/>
        <v>1351.8079466050672</v>
      </c>
      <c r="BT38" s="46">
        <f t="shared" si="46"/>
        <v>4506.0264886835575</v>
      </c>
      <c r="BU38" s="46">
        <f t="shared" si="47"/>
        <v>3154.2185420784899</v>
      </c>
      <c r="BV38" s="53">
        <f t="shared" si="48"/>
        <v>9012.0529773671151</v>
      </c>
      <c r="BW38" s="12">
        <f t="shared" si="68"/>
        <v>7403.6146723671154</v>
      </c>
      <c r="BX38" s="4">
        <v>2040</v>
      </c>
      <c r="BY38" s="46">
        <f t="shared" si="49"/>
        <v>1488.5397541752011</v>
      </c>
      <c r="BZ38" s="46">
        <f t="shared" si="50"/>
        <v>4961.7991805840038</v>
      </c>
      <c r="CA38" s="46">
        <f t="shared" si="51"/>
        <v>3473.2594264088025</v>
      </c>
      <c r="CB38" s="53">
        <f t="shared" si="52"/>
        <v>9923.5983611680076</v>
      </c>
      <c r="CC38" s="12">
        <f t="shared" si="66"/>
        <v>8315.1600561680079</v>
      </c>
      <c r="CD38" s="4">
        <v>2040</v>
      </c>
      <c r="CE38" s="46">
        <f t="shared" si="53"/>
        <v>1608.2249453159884</v>
      </c>
      <c r="CF38" s="46">
        <f t="shared" si="54"/>
        <v>5360.7498177199614</v>
      </c>
      <c r="CG38" s="46">
        <f t="shared" si="55"/>
        <v>3752.5248724039725</v>
      </c>
      <c r="CH38" s="54">
        <f t="shared" si="56"/>
        <v>10721.499635439923</v>
      </c>
      <c r="CI38" s="12">
        <f t="shared" si="57"/>
        <v>9113.061330439923</v>
      </c>
      <c r="CJ38" s="4">
        <v>2040</v>
      </c>
      <c r="CK38" s="46">
        <f t="shared" si="58"/>
        <v>1435.0672100073532</v>
      </c>
      <c r="CL38" s="46">
        <f t="shared" si="59"/>
        <v>4783.5573666911778</v>
      </c>
      <c r="CM38" s="46">
        <f t="shared" si="60"/>
        <v>3348.4901566838244</v>
      </c>
      <c r="CN38" s="54">
        <f t="shared" si="61"/>
        <v>9567.1147333823556</v>
      </c>
      <c r="CO38" s="12">
        <f t="shared" si="67"/>
        <v>7958.6764283823559</v>
      </c>
      <c r="CS38" s="55">
        <v>1608.4383049999999</v>
      </c>
    </row>
    <row r="39" spans="2:97" ht="15" thickBot="1" x14ac:dyDescent="0.4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1040.3022766441111</v>
      </c>
      <c r="L39" s="46">
        <f t="shared" si="3"/>
        <v>3467.6742554803704</v>
      </c>
      <c r="M39" s="46">
        <f t="shared" si="4"/>
        <v>2427.3719788362591</v>
      </c>
      <c r="N39" s="53">
        <f t="shared" si="5"/>
        <v>6935.3485109607409</v>
      </c>
      <c r="O39" s="12">
        <f t="shared" si="62"/>
        <v>5250.317905960741</v>
      </c>
      <c r="P39" s="4">
        <v>2041</v>
      </c>
      <c r="Q39" s="46">
        <f t="shared" si="6"/>
        <v>927.35810707726671</v>
      </c>
      <c r="R39" s="46">
        <f t="shared" si="7"/>
        <v>3091.1936902575558</v>
      </c>
      <c r="S39" s="46">
        <f t="shared" si="8"/>
        <v>2163.8355831802887</v>
      </c>
      <c r="T39">
        <f t="shared" si="9"/>
        <v>6182.3873805151115</v>
      </c>
      <c r="U39" s="12">
        <f t="shared" si="63"/>
        <v>4497.3567755151116</v>
      </c>
      <c r="V39" s="4">
        <v>2041</v>
      </c>
      <c r="W39" s="46">
        <f t="shared" si="10"/>
        <v>1115.4721847648757</v>
      </c>
      <c r="X39" s="46">
        <f t="shared" si="11"/>
        <v>3718.2406158829194</v>
      </c>
      <c r="Y39" s="46">
        <f t="shared" si="12"/>
        <v>2602.7684311180433</v>
      </c>
      <c r="Z39">
        <f t="shared" si="13"/>
        <v>7436.4812317658389</v>
      </c>
      <c r="AA39" s="12">
        <f t="shared" si="14"/>
        <v>5751.4506267658389</v>
      </c>
      <c r="AB39" s="4">
        <v>2041</v>
      </c>
      <c r="AC39" s="46">
        <f t="shared" si="15"/>
        <v>986.01928241007272</v>
      </c>
      <c r="AD39" s="46">
        <f t="shared" si="16"/>
        <v>3286.7309413669091</v>
      </c>
      <c r="AE39" s="46">
        <f t="shared" si="17"/>
        <v>2300.7116589568363</v>
      </c>
      <c r="AF39">
        <f t="shared" si="18"/>
        <v>6573.4618827338181</v>
      </c>
      <c r="AG39" s="12">
        <f t="shared" si="19"/>
        <v>4888.4312777338182</v>
      </c>
      <c r="AH39" s="4">
        <v>2041</v>
      </c>
      <c r="AI39" s="46">
        <f t="shared" si="20"/>
        <v>1334.3652742011786</v>
      </c>
      <c r="AJ39" s="46">
        <f t="shared" si="21"/>
        <v>4447.8842473372624</v>
      </c>
      <c r="AK39" s="46">
        <f t="shared" si="22"/>
        <v>3113.5189731360833</v>
      </c>
      <c r="AL39">
        <f t="shared" si="23"/>
        <v>8895.7684946745248</v>
      </c>
      <c r="AM39" s="12">
        <f t="shared" si="24"/>
        <v>7210.7378896745249</v>
      </c>
      <c r="AN39" s="4">
        <v>2041</v>
      </c>
      <c r="AO39" s="46">
        <f t="shared" si="25"/>
        <v>1159.649119274766</v>
      </c>
      <c r="AP39" s="46">
        <f t="shared" si="26"/>
        <v>3865.4970642492203</v>
      </c>
      <c r="AQ39" s="46">
        <f t="shared" si="27"/>
        <v>2705.8479449744541</v>
      </c>
      <c r="AR39">
        <f t="shared" si="28"/>
        <v>7730.9941284984407</v>
      </c>
      <c r="AS39" s="12">
        <f t="shared" si="29"/>
        <v>6045.9635234984407</v>
      </c>
      <c r="AT39" s="4">
        <v>2041</v>
      </c>
      <c r="AU39" s="46">
        <f t="shared" si="30"/>
        <v>1041.9646625885819</v>
      </c>
      <c r="AV39" s="46">
        <f t="shared" si="31"/>
        <v>3473.2155419619398</v>
      </c>
      <c r="AW39" s="46">
        <f t="shared" si="32"/>
        <v>2431.2508793733577</v>
      </c>
      <c r="AX39">
        <f t="shared" si="33"/>
        <v>6946.4310839238797</v>
      </c>
      <c r="AY39" s="12">
        <f t="shared" si="34"/>
        <v>5261.4004789238797</v>
      </c>
      <c r="AZ39" s="4">
        <v>2041</v>
      </c>
      <c r="BA39" s="46">
        <f t="shared" si="35"/>
        <v>937.13496963273428</v>
      </c>
      <c r="BB39" s="46">
        <f t="shared" si="36"/>
        <v>3123.7832321091146</v>
      </c>
      <c r="BC39" s="46">
        <f t="shared" si="37"/>
        <v>2186.6482624763798</v>
      </c>
      <c r="BD39">
        <f t="shared" si="38"/>
        <v>6247.5664642182292</v>
      </c>
      <c r="BE39" s="12">
        <f t="shared" si="64"/>
        <v>4562.5358592182292</v>
      </c>
      <c r="BF39" s="4">
        <v>2041</v>
      </c>
      <c r="BG39" s="25">
        <f t="shared" si="39"/>
        <v>38.409195000000004</v>
      </c>
      <c r="BH39" s="25">
        <f t="shared" si="40"/>
        <v>128.03065000000001</v>
      </c>
      <c r="BI39" s="25">
        <f t="shared" si="41"/>
        <v>89.621454999999997</v>
      </c>
      <c r="BJ39" s="27">
        <v>256.06130000000002</v>
      </c>
      <c r="BL39" s="4">
        <v>2041</v>
      </c>
      <c r="BM39" s="25">
        <f t="shared" si="42"/>
        <v>231</v>
      </c>
      <c r="BN39" s="25">
        <f t="shared" si="43"/>
        <v>770</v>
      </c>
      <c r="BO39" s="25">
        <f t="shared" si="44"/>
        <v>539</v>
      </c>
      <c r="BP39" s="27">
        <v>1540</v>
      </c>
      <c r="BR39" s="4">
        <v>2041</v>
      </c>
      <c r="BS39" s="46">
        <f t="shared" si="45"/>
        <v>1373.2916714127625</v>
      </c>
      <c r="BT39" s="46">
        <f t="shared" si="46"/>
        <v>4577.6389047092089</v>
      </c>
      <c r="BU39" s="46">
        <f t="shared" si="47"/>
        <v>3204.3472332964461</v>
      </c>
      <c r="BV39" s="53">
        <f t="shared" si="48"/>
        <v>9155.2778094184177</v>
      </c>
      <c r="BW39" s="12">
        <f t="shared" si="68"/>
        <v>7470.2472044184187</v>
      </c>
      <c r="BX39" s="4">
        <v>2041</v>
      </c>
      <c r="BY39" s="46">
        <f t="shared" si="49"/>
        <v>1511.2540652510277</v>
      </c>
      <c r="BZ39" s="46">
        <f t="shared" si="50"/>
        <v>5037.5135508367594</v>
      </c>
      <c r="CA39" s="46">
        <f t="shared" si="51"/>
        <v>3526.2594855857315</v>
      </c>
      <c r="CB39" s="53">
        <f t="shared" si="52"/>
        <v>10075.027101673519</v>
      </c>
      <c r="CC39" s="12">
        <f t="shared" si="66"/>
        <v>8389.9964966735188</v>
      </c>
      <c r="CD39" s="4">
        <v>2041</v>
      </c>
      <c r="CE39" s="46">
        <f t="shared" si="53"/>
        <v>1632.0164231120823</v>
      </c>
      <c r="CF39" s="46">
        <f t="shared" si="54"/>
        <v>5440.0547437069408</v>
      </c>
      <c r="CG39" s="46">
        <f t="shared" si="55"/>
        <v>3808.0383205948583</v>
      </c>
      <c r="CH39" s="54">
        <f t="shared" si="56"/>
        <v>10880.109487413882</v>
      </c>
      <c r="CI39" s="12">
        <f t="shared" si="57"/>
        <v>9195.0788824138817</v>
      </c>
      <c r="CJ39" s="4">
        <v>2041</v>
      </c>
      <c r="CK39" s="46">
        <f t="shared" si="58"/>
        <v>1457.3002681856694</v>
      </c>
      <c r="CL39" s="46">
        <f t="shared" si="59"/>
        <v>4857.6675606188983</v>
      </c>
      <c r="CM39" s="46">
        <f t="shared" si="60"/>
        <v>3400.3672924332286</v>
      </c>
      <c r="CN39" s="54">
        <f t="shared" si="61"/>
        <v>9715.3351212377966</v>
      </c>
      <c r="CO39" s="12">
        <f t="shared" si="67"/>
        <v>8030.3045162377966</v>
      </c>
      <c r="CS39" s="55">
        <v>1685.0306049999999</v>
      </c>
    </row>
    <row r="40" spans="2:97" ht="15" thickBot="1" x14ac:dyDescent="0.4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1058.879050817158</v>
      </c>
      <c r="L40" s="46">
        <f t="shared" si="3"/>
        <v>3529.5968360571937</v>
      </c>
      <c r="M40" s="46">
        <f t="shared" si="4"/>
        <v>2470.7177852400355</v>
      </c>
      <c r="N40" s="53">
        <f t="shared" si="5"/>
        <v>7059.1936721143875</v>
      </c>
      <c r="O40" s="12">
        <f t="shared" si="62"/>
        <v>5297.5707671143873</v>
      </c>
      <c r="P40" s="4">
        <v>2042</v>
      </c>
      <c r="Q40" s="46">
        <f t="shared" si="6"/>
        <v>944.91838372421205</v>
      </c>
      <c r="R40" s="46">
        <f t="shared" si="7"/>
        <v>3149.7279457473737</v>
      </c>
      <c r="S40" s="46">
        <f t="shared" si="8"/>
        <v>2204.8095620231616</v>
      </c>
      <c r="T40">
        <f t="shared" si="9"/>
        <v>6299.4558914947474</v>
      </c>
      <c r="U40" s="12">
        <f t="shared" si="63"/>
        <v>4537.8329864947473</v>
      </c>
      <c r="V40" s="4">
        <v>2042</v>
      </c>
      <c r="W40" s="46">
        <f t="shared" si="10"/>
        <v>1134.7254881110096</v>
      </c>
      <c r="X40" s="46">
        <f t="shared" si="11"/>
        <v>3782.4182937033656</v>
      </c>
      <c r="Y40" s="46">
        <f t="shared" si="12"/>
        <v>2647.6928055923559</v>
      </c>
      <c r="Z40">
        <f t="shared" si="13"/>
        <v>7564.8365874067313</v>
      </c>
      <c r="AA40" s="12">
        <f t="shared" si="14"/>
        <v>5803.2136824067311</v>
      </c>
      <c r="AB40" s="4">
        <v>2042</v>
      </c>
      <c r="AC40" s="46">
        <f t="shared" si="15"/>
        <v>1004.1075096350132</v>
      </c>
      <c r="AD40" s="46">
        <f t="shared" si="16"/>
        <v>3347.0250321167109</v>
      </c>
      <c r="AE40" s="46">
        <f t="shared" si="17"/>
        <v>2342.9175224816977</v>
      </c>
      <c r="AF40">
        <f t="shared" si="18"/>
        <v>6694.0500642334218</v>
      </c>
      <c r="AG40" s="12">
        <f t="shared" si="19"/>
        <v>4932.4271592334217</v>
      </c>
      <c r="AH40" s="4">
        <v>2042</v>
      </c>
      <c r="AI40" s="46">
        <f t="shared" si="20"/>
        <v>1355.5886153522392</v>
      </c>
      <c r="AJ40" s="46">
        <f t="shared" si="21"/>
        <v>4518.6287178407974</v>
      </c>
      <c r="AK40" s="46">
        <f t="shared" si="22"/>
        <v>3163.0401024885582</v>
      </c>
      <c r="AL40">
        <f t="shared" si="23"/>
        <v>9037.2574356815949</v>
      </c>
      <c r="AM40" s="12">
        <f t="shared" si="24"/>
        <v>7275.6345306815947</v>
      </c>
      <c r="AN40" s="4">
        <v>2042</v>
      </c>
      <c r="AO40" s="46">
        <f t="shared" si="25"/>
        <v>1179.3000150314888</v>
      </c>
      <c r="AP40" s="46">
        <f t="shared" si="26"/>
        <v>3931.0000501049631</v>
      </c>
      <c r="AQ40" s="46">
        <f t="shared" si="27"/>
        <v>2751.7000350734738</v>
      </c>
      <c r="AR40">
        <f t="shared" si="28"/>
        <v>7862.0001002099261</v>
      </c>
      <c r="AS40" s="12">
        <f t="shared" si="29"/>
        <v>6100.377195209926</v>
      </c>
      <c r="AT40" s="4">
        <v>2042</v>
      </c>
      <c r="AU40" s="46">
        <f t="shared" si="30"/>
        <v>1060.5563982351291</v>
      </c>
      <c r="AV40" s="46">
        <f t="shared" si="31"/>
        <v>3535.1879941170973</v>
      </c>
      <c r="AW40" s="46">
        <f t="shared" si="32"/>
        <v>2474.6315958819678</v>
      </c>
      <c r="AX40">
        <f t="shared" si="33"/>
        <v>7070.3759882341947</v>
      </c>
      <c r="AY40" s="12">
        <f t="shared" si="34"/>
        <v>5308.7530832341945</v>
      </c>
      <c r="AZ40" s="4">
        <v>2042</v>
      </c>
      <c r="BA40" s="46">
        <f t="shared" si="35"/>
        <v>954.78323804267893</v>
      </c>
      <c r="BB40" s="46">
        <f t="shared" si="36"/>
        <v>3182.6107934755964</v>
      </c>
      <c r="BC40" s="46">
        <f t="shared" si="37"/>
        <v>2227.8275554329175</v>
      </c>
      <c r="BD40">
        <f t="shared" si="38"/>
        <v>6365.2215869511929</v>
      </c>
      <c r="BE40" s="12">
        <f t="shared" si="64"/>
        <v>4603.5986819511927</v>
      </c>
      <c r="BF40" s="4">
        <v>2042</v>
      </c>
      <c r="BG40" s="25">
        <f t="shared" si="39"/>
        <v>40.155067500000008</v>
      </c>
      <c r="BH40" s="25">
        <f t="shared" si="40"/>
        <v>133.85022500000002</v>
      </c>
      <c r="BI40" s="25">
        <f t="shared" si="41"/>
        <v>93.695157500000008</v>
      </c>
      <c r="BJ40" s="27">
        <v>267.70045000000005</v>
      </c>
      <c r="BL40" s="4">
        <v>2042</v>
      </c>
      <c r="BM40" s="25">
        <f t="shared" si="42"/>
        <v>241.5</v>
      </c>
      <c r="BN40" s="25">
        <f t="shared" si="43"/>
        <v>805</v>
      </c>
      <c r="BO40" s="25">
        <f t="shared" si="44"/>
        <v>563.5</v>
      </c>
      <c r="BP40" s="27">
        <v>1610</v>
      </c>
      <c r="BR40" s="4">
        <v>2042</v>
      </c>
      <c r="BS40" s="46">
        <f t="shared" si="45"/>
        <v>1394.8653501387273</v>
      </c>
      <c r="BT40" s="46">
        <f t="shared" si="46"/>
        <v>4649.5511671290915</v>
      </c>
      <c r="BU40" s="46">
        <f t="shared" si="47"/>
        <v>3254.6858169903639</v>
      </c>
      <c r="BV40" s="53">
        <f t="shared" si="48"/>
        <v>9299.102334258183</v>
      </c>
      <c r="BW40" s="12">
        <f t="shared" si="68"/>
        <v>7537.4794292581837</v>
      </c>
      <c r="BX40" s="4">
        <v>2042</v>
      </c>
      <c r="BY40" s="46">
        <f t="shared" si="49"/>
        <v>1534.0694055215367</v>
      </c>
      <c r="BZ40" s="46">
        <f t="shared" si="50"/>
        <v>5113.5646850717894</v>
      </c>
      <c r="CA40" s="46">
        <f t="shared" si="51"/>
        <v>3579.4952795502522</v>
      </c>
      <c r="CB40" s="53">
        <f t="shared" si="52"/>
        <v>10227.129370143579</v>
      </c>
      <c r="CC40" s="12">
        <f t="shared" si="66"/>
        <v>8465.5064651435787</v>
      </c>
      <c r="CD40" s="4">
        <v>2042</v>
      </c>
      <c r="CE40" s="46">
        <f t="shared" si="53"/>
        <v>1655.918624603341</v>
      </c>
      <c r="CF40" s="46">
        <f t="shared" si="54"/>
        <v>5519.7287486778032</v>
      </c>
      <c r="CG40" s="46">
        <f t="shared" si="55"/>
        <v>3863.8101240744618</v>
      </c>
      <c r="CH40" s="54">
        <f t="shared" si="56"/>
        <v>11039.457497355606</v>
      </c>
      <c r="CI40" s="12">
        <f t="shared" si="57"/>
        <v>9277.8345923556062</v>
      </c>
      <c r="CJ40" s="4">
        <v>2042</v>
      </c>
      <c r="CK40" s="46">
        <f t="shared" si="58"/>
        <v>1479.6300242825903</v>
      </c>
      <c r="CL40" s="46">
        <f t="shared" si="59"/>
        <v>4932.1000809419675</v>
      </c>
      <c r="CM40" s="46">
        <f t="shared" si="60"/>
        <v>3452.470056659377</v>
      </c>
      <c r="CN40" s="54">
        <f t="shared" si="61"/>
        <v>9864.2001618839349</v>
      </c>
      <c r="CO40" s="12">
        <f t="shared" si="67"/>
        <v>8102.5772568839357</v>
      </c>
      <c r="CS40" s="55">
        <v>1761.6229049999999</v>
      </c>
    </row>
    <row r="41" spans="2:97" ht="15" thickBot="1" x14ac:dyDescent="0.4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1077.5196165027623</v>
      </c>
      <c r="L41" s="46">
        <f t="shared" si="3"/>
        <v>3591.7320550092081</v>
      </c>
      <c r="M41" s="46">
        <f t="shared" si="4"/>
        <v>2514.2124385064453</v>
      </c>
      <c r="N41" s="53">
        <f t="shared" si="5"/>
        <v>7183.4641100184162</v>
      </c>
      <c r="O41" s="12">
        <f t="shared" si="62"/>
        <v>5345.2489040184164</v>
      </c>
      <c r="P41" s="4">
        <v>2043</v>
      </c>
      <c r="Q41" s="46">
        <f t="shared" si="6"/>
        <v>962.53330340597995</v>
      </c>
      <c r="R41" s="46">
        <f t="shared" si="7"/>
        <v>3208.4443446865998</v>
      </c>
      <c r="S41" s="46">
        <f t="shared" si="8"/>
        <v>2245.9110412806199</v>
      </c>
      <c r="T41">
        <f t="shared" si="9"/>
        <v>6416.8886893731997</v>
      </c>
      <c r="U41" s="12">
        <f t="shared" si="63"/>
        <v>4578.6734833731998</v>
      </c>
      <c r="V41" s="4">
        <v>2043</v>
      </c>
      <c r="W41" s="46">
        <f t="shared" si="10"/>
        <v>1154.0486717322585</v>
      </c>
      <c r="X41" s="46">
        <f t="shared" si="11"/>
        <v>3846.8289057741954</v>
      </c>
      <c r="Y41" s="46">
        <f t="shared" si="12"/>
        <v>2692.7802340419366</v>
      </c>
      <c r="Z41">
        <f t="shared" si="13"/>
        <v>7693.6578115483908</v>
      </c>
      <c r="AA41" s="12">
        <f t="shared" si="14"/>
        <v>5855.4426055483909</v>
      </c>
      <c r="AB41" s="4">
        <v>2043</v>
      </c>
      <c r="AC41" s="46">
        <f t="shared" si="15"/>
        <v>1022.2551314499782</v>
      </c>
      <c r="AD41" s="46">
        <f t="shared" si="16"/>
        <v>3407.5171048332609</v>
      </c>
      <c r="AE41" s="46">
        <f t="shared" si="17"/>
        <v>2385.2619733832826</v>
      </c>
      <c r="AF41">
        <f t="shared" si="18"/>
        <v>6815.0342096665217</v>
      </c>
      <c r="AG41" s="12">
        <f t="shared" si="19"/>
        <v>4976.8190036665219</v>
      </c>
      <c r="AH41" s="4">
        <v>2043</v>
      </c>
      <c r="AI41" s="46">
        <f t="shared" si="20"/>
        <v>1376.8995671186592</v>
      </c>
      <c r="AJ41" s="46">
        <f t="shared" si="21"/>
        <v>4589.6652237288645</v>
      </c>
      <c r="AK41" s="46">
        <f t="shared" si="22"/>
        <v>3212.765656610205</v>
      </c>
      <c r="AL41">
        <f t="shared" si="23"/>
        <v>9179.330447457729</v>
      </c>
      <c r="AM41" s="12">
        <f t="shared" si="24"/>
        <v>7341.1152414577282</v>
      </c>
      <c r="AN41" s="4">
        <v>2043</v>
      </c>
      <c r="AO41" s="46">
        <f t="shared" si="25"/>
        <v>1199.0243693950222</v>
      </c>
      <c r="AP41" s="46">
        <f t="shared" si="26"/>
        <v>3996.7478979834073</v>
      </c>
      <c r="AQ41" s="46">
        <f t="shared" si="27"/>
        <v>2797.7235285883849</v>
      </c>
      <c r="AR41">
        <f t="shared" si="28"/>
        <v>7993.4957959668145</v>
      </c>
      <c r="AS41" s="12">
        <f t="shared" si="29"/>
        <v>6155.2805899668147</v>
      </c>
      <c r="AT41" s="4">
        <v>2043</v>
      </c>
      <c r="AU41" s="46">
        <f t="shared" si="30"/>
        <v>1079.2120600474952</v>
      </c>
      <c r="AV41" s="46">
        <f t="shared" si="31"/>
        <v>3597.373533491651</v>
      </c>
      <c r="AW41" s="46">
        <f t="shared" si="32"/>
        <v>2518.1614734441555</v>
      </c>
      <c r="AX41">
        <f t="shared" si="33"/>
        <v>7194.7470669833019</v>
      </c>
      <c r="AY41" s="12">
        <f t="shared" si="34"/>
        <v>5356.5318609833021</v>
      </c>
      <c r="AZ41" s="4">
        <v>2043</v>
      </c>
      <c r="BA41" s="46">
        <f t="shared" si="35"/>
        <v>972.48694141331293</v>
      </c>
      <c r="BB41" s="46">
        <f t="shared" si="36"/>
        <v>3241.6231380443764</v>
      </c>
      <c r="BC41" s="46">
        <f t="shared" si="37"/>
        <v>2269.1361966310633</v>
      </c>
      <c r="BD41">
        <f t="shared" si="38"/>
        <v>6483.2462760887529</v>
      </c>
      <c r="BE41" s="12">
        <f t="shared" si="64"/>
        <v>4645.031070088753</v>
      </c>
      <c r="BF41" s="4">
        <v>2043</v>
      </c>
      <c r="BG41" s="25">
        <f t="shared" si="39"/>
        <v>41.900939999999999</v>
      </c>
      <c r="BH41" s="25">
        <f t="shared" si="40"/>
        <v>139.66980000000001</v>
      </c>
      <c r="BI41" s="25">
        <f t="shared" si="41"/>
        <v>97.768860000000004</v>
      </c>
      <c r="BJ41" s="27">
        <v>279.33960000000002</v>
      </c>
      <c r="BL41" s="4">
        <v>2043</v>
      </c>
      <c r="BM41" s="25">
        <f t="shared" si="42"/>
        <v>252</v>
      </c>
      <c r="BN41" s="25">
        <f t="shared" si="43"/>
        <v>840</v>
      </c>
      <c r="BO41" s="25">
        <f t="shared" si="44"/>
        <v>588</v>
      </c>
      <c r="BP41" s="27">
        <v>1680</v>
      </c>
      <c r="BR41" s="4">
        <v>2043</v>
      </c>
      <c r="BS41" s="46">
        <f t="shared" si="45"/>
        <v>1416.529792518226</v>
      </c>
      <c r="BT41" s="46">
        <f t="shared" si="46"/>
        <v>4721.7659750607536</v>
      </c>
      <c r="BU41" s="46">
        <f t="shared" si="47"/>
        <v>3305.2361825425273</v>
      </c>
      <c r="BV41" s="53">
        <f t="shared" si="48"/>
        <v>9443.5319501215072</v>
      </c>
      <c r="BW41" s="12">
        <f t="shared" si="68"/>
        <v>7605.3167441215064</v>
      </c>
      <c r="BX41" s="4">
        <v>2043</v>
      </c>
      <c r="BY41" s="46">
        <f t="shared" si="49"/>
        <v>1556.9866843994807</v>
      </c>
      <c r="BZ41" s="46">
        <f t="shared" si="50"/>
        <v>5189.9556146649356</v>
      </c>
      <c r="CA41" s="46">
        <f t="shared" si="51"/>
        <v>3632.9689302654547</v>
      </c>
      <c r="CB41" s="53">
        <f t="shared" si="52"/>
        <v>10379.911229329871</v>
      </c>
      <c r="CC41" s="12">
        <f t="shared" si="66"/>
        <v>8541.6960233298705</v>
      </c>
      <c r="CD41" s="4">
        <v>2043</v>
      </c>
      <c r="CE41" s="46">
        <f t="shared" si="53"/>
        <v>1679.9325464530209</v>
      </c>
      <c r="CF41" s="46">
        <f t="shared" si="54"/>
        <v>5599.7751548434035</v>
      </c>
      <c r="CG41" s="46">
        <f t="shared" si="55"/>
        <v>3919.8426083903823</v>
      </c>
      <c r="CH41" s="54">
        <f t="shared" si="56"/>
        <v>11199.550309686807</v>
      </c>
      <c r="CI41" s="12">
        <f t="shared" si="57"/>
        <v>9361.3351036868062</v>
      </c>
      <c r="CJ41" s="4">
        <v>2043</v>
      </c>
      <c r="CK41" s="46">
        <f t="shared" si="58"/>
        <v>1502.0573487293834</v>
      </c>
      <c r="CL41" s="46">
        <f t="shared" si="59"/>
        <v>5006.8578290979449</v>
      </c>
      <c r="CM41" s="46">
        <f t="shared" si="60"/>
        <v>3504.8004803685612</v>
      </c>
      <c r="CN41" s="54">
        <f t="shared" si="61"/>
        <v>10013.71565819589</v>
      </c>
      <c r="CO41" s="12">
        <f t="shared" si="67"/>
        <v>8175.5004521958899</v>
      </c>
      <c r="CS41" s="55">
        <v>1838.2152060000001</v>
      </c>
    </row>
    <row r="42" spans="2:97" ht="15" thickBot="1" x14ac:dyDescent="0.4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1096.2245475231873</v>
      </c>
      <c r="L42" s="46">
        <f t="shared" si="3"/>
        <v>3654.0818250772909</v>
      </c>
      <c r="M42" s="46">
        <f t="shared" si="4"/>
        <v>2557.8572775541033</v>
      </c>
      <c r="N42" s="53">
        <f t="shared" si="5"/>
        <v>7308.1636501545818</v>
      </c>
      <c r="O42" s="12">
        <f t="shared" si="62"/>
        <v>5393.3561441545817</v>
      </c>
      <c r="P42" s="4">
        <v>2044</v>
      </c>
      <c r="Q42" s="46">
        <f t="shared" si="6"/>
        <v>980.20335760853368</v>
      </c>
      <c r="R42" s="46">
        <f t="shared" si="7"/>
        <v>3267.3445253617792</v>
      </c>
      <c r="S42" s="46">
        <f t="shared" si="8"/>
        <v>2287.1411677532451</v>
      </c>
      <c r="T42">
        <f t="shared" si="9"/>
        <v>6534.6890507235585</v>
      </c>
      <c r="U42" s="12">
        <f t="shared" si="63"/>
        <v>4619.8815447235584</v>
      </c>
      <c r="V42" s="4">
        <v>2044</v>
      </c>
      <c r="W42" s="46">
        <f t="shared" si="10"/>
        <v>1173.4423642497488</v>
      </c>
      <c r="X42" s="46">
        <f t="shared" si="11"/>
        <v>3911.4745474991628</v>
      </c>
      <c r="Y42" s="46">
        <f t="shared" si="12"/>
        <v>2738.0321832494137</v>
      </c>
      <c r="Z42">
        <f t="shared" si="13"/>
        <v>7822.9490949983256</v>
      </c>
      <c r="AA42" s="12">
        <f t="shared" si="14"/>
        <v>5908.1415889983255</v>
      </c>
      <c r="AB42" s="4">
        <v>2044</v>
      </c>
      <c r="AC42" s="46">
        <f t="shared" si="15"/>
        <v>1040.462682104928</v>
      </c>
      <c r="AD42" s="46">
        <f t="shared" si="16"/>
        <v>3468.2089403497603</v>
      </c>
      <c r="AE42" s="46">
        <f t="shared" si="17"/>
        <v>2427.746258244832</v>
      </c>
      <c r="AF42">
        <f t="shared" si="18"/>
        <v>6936.4178806995205</v>
      </c>
      <c r="AG42" s="12">
        <f t="shared" si="19"/>
        <v>5021.6103746995204</v>
      </c>
      <c r="AH42" s="4">
        <v>2044</v>
      </c>
      <c r="AI42" s="46">
        <f t="shared" si="20"/>
        <v>1398.2989176946271</v>
      </c>
      <c r="AJ42" s="46">
        <f t="shared" si="21"/>
        <v>4660.9963923154237</v>
      </c>
      <c r="AK42" s="46">
        <f t="shared" si="22"/>
        <v>3262.6974746207966</v>
      </c>
      <c r="AL42">
        <f t="shared" si="23"/>
        <v>9321.9927846308474</v>
      </c>
      <c r="AM42" s="12">
        <f t="shared" si="24"/>
        <v>7407.1852786308473</v>
      </c>
      <c r="AN42" s="4">
        <v>2044</v>
      </c>
      <c r="AO42" s="46">
        <f t="shared" si="25"/>
        <v>1218.8228431914772</v>
      </c>
      <c r="AP42" s="46">
        <f t="shared" si="26"/>
        <v>4062.7428106382577</v>
      </c>
      <c r="AQ42" s="46">
        <f t="shared" si="27"/>
        <v>2843.91996744678</v>
      </c>
      <c r="AR42">
        <f t="shared" si="28"/>
        <v>8125.4856212765153</v>
      </c>
      <c r="AS42" s="12">
        <f t="shared" si="29"/>
        <v>6210.6781152765152</v>
      </c>
      <c r="AT42" s="4">
        <v>2044</v>
      </c>
      <c r="AU42" s="46">
        <f t="shared" si="30"/>
        <v>1097.9322230598227</v>
      </c>
      <c r="AV42" s="46">
        <f t="shared" si="31"/>
        <v>3659.7740768660756</v>
      </c>
      <c r="AW42" s="46">
        <f t="shared" si="32"/>
        <v>2561.8418538062529</v>
      </c>
      <c r="AX42">
        <f t="shared" si="33"/>
        <v>7319.5481537321511</v>
      </c>
      <c r="AY42" s="12">
        <f t="shared" si="34"/>
        <v>5404.740647732151</v>
      </c>
      <c r="AZ42" s="4">
        <v>2044</v>
      </c>
      <c r="BA42" s="46">
        <f t="shared" si="35"/>
        <v>990.24657835793266</v>
      </c>
      <c r="BB42" s="46">
        <f t="shared" si="36"/>
        <v>3300.8219278597758</v>
      </c>
      <c r="BC42" s="46">
        <f t="shared" si="37"/>
        <v>2310.575349501843</v>
      </c>
      <c r="BD42">
        <f t="shared" si="38"/>
        <v>6601.6438557195515</v>
      </c>
      <c r="BE42" s="12">
        <f t="shared" si="64"/>
        <v>4686.8363497195514</v>
      </c>
      <c r="BF42" s="4">
        <v>2044</v>
      </c>
      <c r="BG42" s="25">
        <f t="shared" si="39"/>
        <v>43.646812499999996</v>
      </c>
      <c r="BH42" s="25">
        <f t="shared" si="40"/>
        <v>145.489375</v>
      </c>
      <c r="BI42" s="25">
        <f t="shared" si="41"/>
        <v>101.84256249999999</v>
      </c>
      <c r="BJ42" s="27">
        <v>290.97874999999999</v>
      </c>
      <c r="BL42" s="4">
        <v>2044</v>
      </c>
      <c r="BM42" s="25">
        <f t="shared" si="42"/>
        <v>262.5</v>
      </c>
      <c r="BN42" s="25">
        <f t="shared" si="43"/>
        <v>875</v>
      </c>
      <c r="BO42" s="25">
        <f t="shared" si="44"/>
        <v>612.5</v>
      </c>
      <c r="BP42" s="27">
        <v>1750</v>
      </c>
      <c r="BR42" s="4">
        <v>2044</v>
      </c>
      <c r="BS42" s="46">
        <f t="shared" si="45"/>
        <v>1438.2858151227899</v>
      </c>
      <c r="BT42" s="46">
        <f t="shared" si="46"/>
        <v>4794.2860504092996</v>
      </c>
      <c r="BU42" s="46">
        <f t="shared" si="47"/>
        <v>3356.0002352865095</v>
      </c>
      <c r="BV42" s="53">
        <f t="shared" si="48"/>
        <v>9588.5721008185992</v>
      </c>
      <c r="BW42" s="12">
        <f t="shared" si="68"/>
        <v>7673.7645948185991</v>
      </c>
      <c r="BX42" s="4">
        <v>2044</v>
      </c>
      <c r="BY42" s="46">
        <f t="shared" si="49"/>
        <v>1580.006819030976</v>
      </c>
      <c r="BZ42" s="46">
        <f t="shared" si="50"/>
        <v>5266.6893967699198</v>
      </c>
      <c r="CA42" s="46">
        <f t="shared" si="51"/>
        <v>3686.6825777389436</v>
      </c>
      <c r="CB42" s="53">
        <f t="shared" si="52"/>
        <v>10533.37879353984</v>
      </c>
      <c r="CC42" s="12">
        <f t="shared" si="66"/>
        <v>8618.5712875398385</v>
      </c>
      <c r="CD42" s="4">
        <v>2044</v>
      </c>
      <c r="CE42" s="46">
        <f t="shared" si="53"/>
        <v>1704.0591938429977</v>
      </c>
      <c r="CF42" s="46">
        <f t="shared" si="54"/>
        <v>5680.1973128099926</v>
      </c>
      <c r="CG42" s="46">
        <f t="shared" si="55"/>
        <v>3976.1381189669946</v>
      </c>
      <c r="CH42" s="54">
        <f t="shared" si="56"/>
        <v>11360.394625619985</v>
      </c>
      <c r="CI42" s="12">
        <f t="shared" si="57"/>
        <v>9445.587119619986</v>
      </c>
      <c r="CJ42" s="4">
        <v>2044</v>
      </c>
      <c r="CK42" s="46">
        <f t="shared" si="58"/>
        <v>1524.5831193398476</v>
      </c>
      <c r="CL42" s="46">
        <f t="shared" si="59"/>
        <v>5081.9437311328256</v>
      </c>
      <c r="CM42" s="46">
        <f t="shared" si="60"/>
        <v>3557.3606117929776</v>
      </c>
      <c r="CN42" s="54">
        <f t="shared" si="61"/>
        <v>10163.887462265651</v>
      </c>
      <c r="CO42" s="12">
        <f t="shared" si="67"/>
        <v>8249.0799562656521</v>
      </c>
      <c r="CS42" s="55">
        <v>1914.8075060000001</v>
      </c>
    </row>
    <row r="43" spans="2:97" ht="15" thickBot="1" x14ac:dyDescent="0.4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1114.9944233177957</v>
      </c>
      <c r="L43" s="46">
        <f t="shared" si="3"/>
        <v>3716.6480777259858</v>
      </c>
      <c r="M43" s="46">
        <f t="shared" si="4"/>
        <v>2601.6536544081901</v>
      </c>
      <c r="N43" s="53">
        <f t="shared" si="5"/>
        <v>7433.2961554519716</v>
      </c>
      <c r="O43" s="12">
        <f t="shared" si="62"/>
        <v>5441.8963494519721</v>
      </c>
      <c r="P43" s="4">
        <v>2045</v>
      </c>
      <c r="Q43" s="46">
        <f t="shared" si="6"/>
        <v>997.92904269391033</v>
      </c>
      <c r="R43" s="46">
        <f t="shared" si="7"/>
        <v>3326.4301423130346</v>
      </c>
      <c r="S43" s="46">
        <f t="shared" si="8"/>
        <v>2328.501099619124</v>
      </c>
      <c r="T43">
        <f t="shared" si="9"/>
        <v>6652.8602846260692</v>
      </c>
      <c r="U43" s="12">
        <f t="shared" si="63"/>
        <v>4661.4604786260697</v>
      </c>
      <c r="V43" s="4">
        <v>2045</v>
      </c>
      <c r="W43" s="46">
        <f t="shared" si="10"/>
        <v>1192.9072003948966</v>
      </c>
      <c r="X43" s="46">
        <f t="shared" si="11"/>
        <v>3976.3573346496551</v>
      </c>
      <c r="Y43" s="46">
        <f t="shared" si="12"/>
        <v>2783.4501342547583</v>
      </c>
      <c r="Z43">
        <f t="shared" si="13"/>
        <v>7952.7146692993101</v>
      </c>
      <c r="AA43" s="12">
        <f t="shared" si="14"/>
        <v>5961.3148632993098</v>
      </c>
      <c r="AB43" s="4">
        <v>2045</v>
      </c>
      <c r="AC43" s="46">
        <f t="shared" si="15"/>
        <v>1058.7307011107723</v>
      </c>
      <c r="AD43" s="46">
        <f t="shared" si="16"/>
        <v>3529.102337035908</v>
      </c>
      <c r="AE43" s="46">
        <f t="shared" si="17"/>
        <v>2470.3716359251353</v>
      </c>
      <c r="AF43">
        <f t="shared" si="18"/>
        <v>7058.204674071816</v>
      </c>
      <c r="AG43" s="12">
        <f t="shared" si="19"/>
        <v>5066.8048680718157</v>
      </c>
      <c r="AH43" s="4">
        <v>2045</v>
      </c>
      <c r="AI43" s="46">
        <f t="shared" si="20"/>
        <v>1419.7874628207787</v>
      </c>
      <c r="AJ43" s="46">
        <f t="shared" si="21"/>
        <v>4732.6248760692624</v>
      </c>
      <c r="AK43" s="46">
        <f t="shared" si="22"/>
        <v>3312.8374132484837</v>
      </c>
      <c r="AL43">
        <f t="shared" si="23"/>
        <v>9465.2497521385249</v>
      </c>
      <c r="AM43" s="12">
        <f t="shared" si="24"/>
        <v>7473.8499461385245</v>
      </c>
      <c r="AN43" s="4">
        <v>2045</v>
      </c>
      <c r="AO43" s="46">
        <f t="shared" si="25"/>
        <v>1238.6961036471002</v>
      </c>
      <c r="AP43" s="46">
        <f t="shared" si="26"/>
        <v>4128.9870121570011</v>
      </c>
      <c r="AQ43" s="46">
        <f t="shared" si="27"/>
        <v>2890.2909085099004</v>
      </c>
      <c r="AR43">
        <f t="shared" si="28"/>
        <v>8257.9740243140022</v>
      </c>
      <c r="AS43" s="12">
        <f t="shared" si="29"/>
        <v>6266.5742183140028</v>
      </c>
      <c r="AT43" s="4">
        <v>2045</v>
      </c>
      <c r="AU43" s="46">
        <f t="shared" si="30"/>
        <v>1116.7174679342609</v>
      </c>
      <c r="AV43" s="46">
        <f t="shared" si="31"/>
        <v>3722.39155978087</v>
      </c>
      <c r="AW43" s="46">
        <f t="shared" si="32"/>
        <v>2605.6740918466089</v>
      </c>
      <c r="AX43">
        <f t="shared" si="33"/>
        <v>7444.78311956174</v>
      </c>
      <c r="AY43" s="12">
        <f t="shared" si="34"/>
        <v>5453.3833135617397</v>
      </c>
      <c r="AZ43" s="4">
        <v>2045</v>
      </c>
      <c r="BA43" s="46">
        <f t="shared" si="35"/>
        <v>1008.0626524300538</v>
      </c>
      <c r="BB43" s="46">
        <f t="shared" si="36"/>
        <v>3360.208841433513</v>
      </c>
      <c r="BC43" s="46">
        <f t="shared" si="37"/>
        <v>2352.1461890034589</v>
      </c>
      <c r="BD43">
        <f t="shared" si="38"/>
        <v>6720.4176828670261</v>
      </c>
      <c r="BE43" s="12">
        <f t="shared" si="64"/>
        <v>4729.0178768670266</v>
      </c>
      <c r="BF43" s="4">
        <v>2045</v>
      </c>
      <c r="BG43" s="25">
        <f t="shared" si="39"/>
        <v>45.392684999999993</v>
      </c>
      <c r="BH43" s="25">
        <f t="shared" si="40"/>
        <v>151.30894999999998</v>
      </c>
      <c r="BI43" s="25">
        <f t="shared" si="41"/>
        <v>105.91626499999998</v>
      </c>
      <c r="BJ43" s="27">
        <v>302.61789999999996</v>
      </c>
      <c r="BL43" s="4">
        <v>2045</v>
      </c>
      <c r="BM43" s="25">
        <f t="shared" si="42"/>
        <v>273</v>
      </c>
      <c r="BN43" s="25">
        <f t="shared" si="43"/>
        <v>910</v>
      </c>
      <c r="BO43" s="25">
        <f t="shared" si="44"/>
        <v>637</v>
      </c>
      <c r="BP43" s="27">
        <v>1820</v>
      </c>
      <c r="BR43" s="4">
        <v>2045</v>
      </c>
      <c r="BS43" s="46">
        <f t="shared" si="45"/>
        <v>1460.1342423257947</v>
      </c>
      <c r="BT43" s="46">
        <f t="shared" si="46"/>
        <v>4867.1141410859827</v>
      </c>
      <c r="BU43" s="46">
        <f t="shared" si="47"/>
        <v>3406.9798987601876</v>
      </c>
      <c r="BV43" s="53">
        <f t="shared" si="48"/>
        <v>9734.2282821719655</v>
      </c>
      <c r="BW43" s="12">
        <f t="shared" si="68"/>
        <v>7742.828476171966</v>
      </c>
      <c r="BX43" s="4">
        <v>2045</v>
      </c>
      <c r="BY43" s="46">
        <f t="shared" si="49"/>
        <v>1603.1307352691542</v>
      </c>
      <c r="BZ43" s="46">
        <f t="shared" si="50"/>
        <v>5343.7691175638474</v>
      </c>
      <c r="CA43" s="46">
        <f t="shared" si="51"/>
        <v>3740.6383822946927</v>
      </c>
      <c r="CB43" s="53">
        <f t="shared" si="52"/>
        <v>10687.538235127695</v>
      </c>
      <c r="CC43" s="12">
        <f t="shared" si="66"/>
        <v>8696.1384291276954</v>
      </c>
      <c r="CD43" s="4">
        <v>2045</v>
      </c>
      <c r="CE43" s="46">
        <f t="shared" si="53"/>
        <v>1728.2995814544847</v>
      </c>
      <c r="CF43" s="46">
        <f t="shared" si="54"/>
        <v>5760.9986048482824</v>
      </c>
      <c r="CG43" s="46">
        <f t="shared" si="55"/>
        <v>4032.6990233937972</v>
      </c>
      <c r="CH43" s="54">
        <f t="shared" si="56"/>
        <v>11521.997209696565</v>
      </c>
      <c r="CI43" s="12">
        <f t="shared" si="57"/>
        <v>9530.5974036965654</v>
      </c>
      <c r="CJ43" s="4">
        <v>2045</v>
      </c>
      <c r="CK43" s="46">
        <f t="shared" si="58"/>
        <v>1547.2082222808062</v>
      </c>
      <c r="CL43" s="46">
        <f t="shared" si="59"/>
        <v>5157.3607409360211</v>
      </c>
      <c r="CM43" s="46">
        <f t="shared" si="60"/>
        <v>3610.1525186552144</v>
      </c>
      <c r="CN43" s="54">
        <f t="shared" si="61"/>
        <v>10314.721481872042</v>
      </c>
      <c r="CO43" s="12">
        <f t="shared" si="67"/>
        <v>8323.3216758720428</v>
      </c>
      <c r="CS43" s="55">
        <v>1991.3998059999999</v>
      </c>
    </row>
    <row r="46" spans="2:97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97" x14ac:dyDescent="0.35">
      <c r="C47" s="58" t="s">
        <v>8</v>
      </c>
      <c r="D47" s="58"/>
      <c r="E47" s="58"/>
      <c r="F47" s="2"/>
      <c r="H47" s="58" t="s">
        <v>8</v>
      </c>
      <c r="I47" s="58"/>
      <c r="J47" s="58"/>
      <c r="K47" s="2"/>
      <c r="L47" s="4"/>
      <c r="O47" s="4"/>
    </row>
    <row r="48" spans="2:97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6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  <c r="AQ54" s="74" t="s">
        <v>164</v>
      </c>
      <c r="AR54" s="74"/>
      <c r="AS54" s="74"/>
      <c r="AT54" s="74"/>
    </row>
    <row r="55" spans="1:46" x14ac:dyDescent="0.35">
      <c r="C55" s="58" t="s">
        <v>8</v>
      </c>
      <c r="D55" s="58"/>
      <c r="E55" s="58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69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70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50">
        <v>1</v>
      </c>
      <c r="AR57" s="27"/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69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70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50">
        <v>2</v>
      </c>
      <c r="AR58" s="27"/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69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70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50">
        <v>3</v>
      </c>
      <c r="AR59" s="27"/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69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70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50">
        <v>4</v>
      </c>
      <c r="AR60" s="27"/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69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70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50">
        <v>5</v>
      </c>
      <c r="AR61" s="27"/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69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70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50">
        <v>6</v>
      </c>
      <c r="AR62" s="27"/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69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70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50">
        <v>7</v>
      </c>
      <c r="AR63" s="27"/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69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70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50">
        <v>8</v>
      </c>
      <c r="AR64" s="27"/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69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70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50">
        <v>9</v>
      </c>
      <c r="AR65" s="27"/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69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70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50">
        <v>10</v>
      </c>
      <c r="AR66" s="27"/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69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70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50">
        <v>11</v>
      </c>
      <c r="AR67" s="27"/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69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70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50">
        <v>12</v>
      </c>
      <c r="AR68" s="27"/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69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70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50">
        <v>13</v>
      </c>
      <c r="AR69" s="27"/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69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70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50">
        <v>14</v>
      </c>
      <c r="AR70" s="27"/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69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70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50">
        <v>15</v>
      </c>
      <c r="AR71" s="27"/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69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70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50">
        <v>16</v>
      </c>
      <c r="AR72" s="27"/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69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70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50">
        <v>17</v>
      </c>
      <c r="AR73" s="27"/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69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70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50">
        <v>18</v>
      </c>
      <c r="AR74" s="27"/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69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70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50">
        <v>19</v>
      </c>
      <c r="AR75" s="27"/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69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70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50">
        <v>20</v>
      </c>
      <c r="AR76" s="27"/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71">$L$4*$G109*H$55</f>
        <v>10.537500000000001</v>
      </c>
      <c r="J77" s="35">
        <v>21</v>
      </c>
      <c r="K77" s="6">
        <f t="shared" ref="K77:K96" si="72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73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69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71"/>
        <v>9.375</v>
      </c>
      <c r="J78" s="35">
        <v>22</v>
      </c>
      <c r="K78" s="6">
        <f t="shared" si="72"/>
        <v>13.125</v>
      </c>
      <c r="M78" s="35">
        <v>22</v>
      </c>
      <c r="N78" s="6">
        <f t="shared" ref="N78:N96" si="74">$L$4*$G110</f>
        <v>18.75</v>
      </c>
      <c r="P78" s="35">
        <v>22</v>
      </c>
      <c r="Q78" s="6">
        <f t="shared" si="73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69"/>
        <v>0</v>
      </c>
      <c r="AB78" s="39">
        <v>22</v>
      </c>
      <c r="AC78" s="40">
        <f t="shared" ref="AC78:AC96" si="75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71"/>
        <v>26.25</v>
      </c>
      <c r="J79" s="35">
        <v>23</v>
      </c>
      <c r="K79" s="6">
        <f t="shared" si="72"/>
        <v>36.75</v>
      </c>
      <c r="M79" s="35">
        <v>23</v>
      </c>
      <c r="N79" s="6">
        <f t="shared" si="74"/>
        <v>52.5</v>
      </c>
      <c r="P79" s="35">
        <v>23</v>
      </c>
      <c r="Q79" s="6">
        <f t="shared" si="73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69"/>
        <v>0</v>
      </c>
      <c r="AB79" s="39">
        <v>23</v>
      </c>
      <c r="AC79" s="40">
        <f t="shared" si="75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71"/>
        <v>11.475000000000001</v>
      </c>
      <c r="J80" s="35">
        <v>24</v>
      </c>
      <c r="K80" s="6">
        <f t="shared" si="72"/>
        <v>16.065000000000001</v>
      </c>
      <c r="M80" s="35">
        <v>24</v>
      </c>
      <c r="N80" s="6">
        <f t="shared" si="74"/>
        <v>22.950000000000003</v>
      </c>
      <c r="P80" s="35">
        <v>24</v>
      </c>
      <c r="Q80" s="6">
        <f t="shared" si="73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69"/>
        <v>0</v>
      </c>
      <c r="AB80" s="39">
        <v>24</v>
      </c>
      <c r="AC80" s="40">
        <f t="shared" si="75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71"/>
        <v>3.75</v>
      </c>
      <c r="J81" s="35">
        <v>25</v>
      </c>
      <c r="K81" s="6">
        <f t="shared" si="72"/>
        <v>5.25</v>
      </c>
      <c r="M81" s="35">
        <v>25</v>
      </c>
      <c r="N81" s="6">
        <f t="shared" si="74"/>
        <v>7.5</v>
      </c>
      <c r="P81" s="35">
        <v>25</v>
      </c>
      <c r="Q81" s="6">
        <f t="shared" si="73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69"/>
        <v>0</v>
      </c>
      <c r="AB81" s="39">
        <v>25</v>
      </c>
      <c r="AC81" s="40">
        <f t="shared" si="75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71"/>
        <v>3.75</v>
      </c>
      <c r="J82" s="35">
        <v>26</v>
      </c>
      <c r="K82" s="6">
        <f t="shared" si="72"/>
        <v>5.25</v>
      </c>
      <c r="M82" s="35">
        <v>26</v>
      </c>
      <c r="N82" s="6">
        <f t="shared" si="74"/>
        <v>7.5</v>
      </c>
      <c r="P82" s="35">
        <v>26</v>
      </c>
      <c r="Q82" s="6">
        <f t="shared" si="73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69"/>
        <v>0</v>
      </c>
      <c r="AB82" s="39">
        <v>26</v>
      </c>
      <c r="AC82" s="40">
        <f t="shared" si="75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71"/>
        <v>3.75</v>
      </c>
      <c r="J83" s="35">
        <v>27</v>
      </c>
      <c r="K83" s="6">
        <f t="shared" si="72"/>
        <v>5.25</v>
      </c>
      <c r="M83" s="35">
        <v>27</v>
      </c>
      <c r="N83" s="6">
        <f t="shared" si="74"/>
        <v>7.5</v>
      </c>
      <c r="P83" s="35">
        <v>27</v>
      </c>
      <c r="Q83" s="6">
        <f t="shared" si="73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69"/>
        <v>0</v>
      </c>
      <c r="AB83" s="39">
        <v>27</v>
      </c>
      <c r="AC83" s="40">
        <f t="shared" si="75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71"/>
        <v>19.575000000000003</v>
      </c>
      <c r="J84" s="35">
        <v>28</v>
      </c>
      <c r="K84" s="6">
        <f t="shared" si="72"/>
        <v>27.405000000000001</v>
      </c>
      <c r="M84" s="35">
        <v>28</v>
      </c>
      <c r="N84" s="6">
        <f t="shared" si="74"/>
        <v>39.150000000000006</v>
      </c>
      <c r="P84" s="35">
        <v>28</v>
      </c>
      <c r="Q84" s="6">
        <f t="shared" si="73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69"/>
        <v>0</v>
      </c>
      <c r="AB84" s="39">
        <v>28</v>
      </c>
      <c r="AC84" s="40">
        <f t="shared" si="75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71"/>
        <v>3.75</v>
      </c>
      <c r="J85" s="35">
        <v>29</v>
      </c>
      <c r="K85" s="6">
        <f t="shared" si="72"/>
        <v>5.25</v>
      </c>
      <c r="M85" s="35">
        <v>29</v>
      </c>
      <c r="N85" s="6">
        <f t="shared" si="74"/>
        <v>7.5</v>
      </c>
      <c r="P85" s="35">
        <v>29</v>
      </c>
      <c r="Q85" s="6">
        <f t="shared" si="73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69"/>
        <v>0</v>
      </c>
      <c r="AB85" s="39">
        <v>29</v>
      </c>
      <c r="AC85" s="40">
        <f t="shared" si="75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71"/>
        <v>7.5749999999999993</v>
      </c>
      <c r="J86" s="35">
        <v>30</v>
      </c>
      <c r="K86" s="6">
        <f t="shared" si="72"/>
        <v>10.604999999999999</v>
      </c>
      <c r="M86" s="35">
        <v>30</v>
      </c>
      <c r="N86" s="6">
        <f t="shared" si="74"/>
        <v>15.149999999999999</v>
      </c>
      <c r="P86" s="35">
        <v>30</v>
      </c>
      <c r="Q86" s="6">
        <f t="shared" si="73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69"/>
        <v>0</v>
      </c>
      <c r="AB86" s="39">
        <v>30</v>
      </c>
      <c r="AC86" s="40">
        <f t="shared" si="75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71"/>
        <v>26.25</v>
      </c>
      <c r="J87" s="35">
        <v>31</v>
      </c>
      <c r="K87" s="6">
        <f t="shared" si="72"/>
        <v>36.75</v>
      </c>
      <c r="M87" s="35">
        <v>31</v>
      </c>
      <c r="N87" s="6">
        <f t="shared" si="74"/>
        <v>52.5</v>
      </c>
      <c r="P87" s="35">
        <v>31</v>
      </c>
      <c r="Q87" s="6">
        <f t="shared" si="73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69"/>
        <v>0</v>
      </c>
      <c r="AB87" s="39">
        <v>31</v>
      </c>
      <c r="AC87" s="40">
        <f t="shared" si="75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71"/>
        <v>3.9375</v>
      </c>
      <c r="J88" s="35">
        <v>32</v>
      </c>
      <c r="K88" s="6">
        <f t="shared" si="72"/>
        <v>5.5124999999999993</v>
      </c>
      <c r="M88" s="35">
        <v>32</v>
      </c>
      <c r="N88" s="6">
        <f t="shared" si="74"/>
        <v>7.875</v>
      </c>
      <c r="P88" s="35">
        <v>32</v>
      </c>
      <c r="Q88" s="6">
        <f t="shared" si="73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69"/>
        <v>0</v>
      </c>
      <c r="AB88" s="39">
        <v>32</v>
      </c>
      <c r="AC88" s="40">
        <f t="shared" si="75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71"/>
        <v>3.75</v>
      </c>
      <c r="J89" s="35">
        <v>33</v>
      </c>
      <c r="K89" s="6">
        <f t="shared" si="72"/>
        <v>5.25</v>
      </c>
      <c r="M89" s="35">
        <v>33</v>
      </c>
      <c r="N89" s="6">
        <f t="shared" si="74"/>
        <v>7.5</v>
      </c>
      <c r="P89" s="35">
        <v>33</v>
      </c>
      <c r="Q89" s="6">
        <f t="shared" si="73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69"/>
        <v>0</v>
      </c>
      <c r="AB89" s="39">
        <v>33</v>
      </c>
      <c r="AC89" s="40">
        <f t="shared" si="75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71"/>
        <v>3.75</v>
      </c>
      <c r="J90" s="35">
        <v>34</v>
      </c>
      <c r="K90" s="6">
        <f t="shared" si="72"/>
        <v>5.25</v>
      </c>
      <c r="M90" s="35">
        <v>34</v>
      </c>
      <c r="N90" s="6">
        <f t="shared" si="74"/>
        <v>7.5</v>
      </c>
      <c r="P90" s="35">
        <v>34</v>
      </c>
      <c r="Q90" s="6">
        <f t="shared" si="73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69"/>
        <v>0</v>
      </c>
      <c r="AB90" s="39">
        <v>34</v>
      </c>
      <c r="AC90" s="40">
        <f t="shared" si="75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71"/>
        <v>3.75</v>
      </c>
      <c r="J91" s="35">
        <v>35</v>
      </c>
      <c r="K91" s="6">
        <f t="shared" si="72"/>
        <v>5.25</v>
      </c>
      <c r="M91" s="35">
        <v>35</v>
      </c>
      <c r="N91" s="6">
        <f t="shared" si="74"/>
        <v>7.5</v>
      </c>
      <c r="P91" s="35">
        <v>35</v>
      </c>
      <c r="Q91" s="6">
        <f t="shared" si="73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69"/>
        <v>0</v>
      </c>
      <c r="AB91" s="39">
        <v>35</v>
      </c>
      <c r="AC91" s="40">
        <f t="shared" si="75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71"/>
        <v>3.75</v>
      </c>
      <c r="J92" s="35">
        <v>36</v>
      </c>
      <c r="K92" s="6">
        <f t="shared" si="72"/>
        <v>5.25</v>
      </c>
      <c r="M92" s="35">
        <v>36</v>
      </c>
      <c r="N92" s="6">
        <f t="shared" si="74"/>
        <v>7.5</v>
      </c>
      <c r="P92" s="35">
        <v>36</v>
      </c>
      <c r="Q92" s="6">
        <f t="shared" si="73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69"/>
        <v>0</v>
      </c>
      <c r="AB92" s="39">
        <v>36</v>
      </c>
      <c r="AC92" s="40">
        <f t="shared" si="75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71"/>
        <v>3.7874999999999996</v>
      </c>
      <c r="J93" s="35">
        <v>37</v>
      </c>
      <c r="K93" s="6">
        <f t="shared" si="72"/>
        <v>5.3024999999999993</v>
      </c>
      <c r="M93" s="35">
        <v>37</v>
      </c>
      <c r="N93" s="6">
        <f t="shared" si="74"/>
        <v>7.5749999999999993</v>
      </c>
      <c r="P93" s="35">
        <v>37</v>
      </c>
      <c r="Q93" s="6">
        <f t="shared" si="73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69"/>
        <v>0</v>
      </c>
      <c r="AB93" s="39">
        <v>37</v>
      </c>
      <c r="AC93" s="40">
        <f t="shared" si="75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71"/>
        <v>3.7874999999999996</v>
      </c>
      <c r="J94" s="35">
        <v>38</v>
      </c>
      <c r="K94" s="6">
        <f t="shared" si="72"/>
        <v>5.3024999999999993</v>
      </c>
      <c r="M94" s="35">
        <v>38</v>
      </c>
      <c r="N94" s="6">
        <f t="shared" si="74"/>
        <v>7.5749999999999993</v>
      </c>
      <c r="P94" s="35">
        <v>38</v>
      </c>
      <c r="Q94" s="6">
        <f t="shared" si="73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69"/>
        <v>0</v>
      </c>
      <c r="AB94" s="39">
        <v>38</v>
      </c>
      <c r="AC94" s="40">
        <f t="shared" si="75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71"/>
        <v>3.75</v>
      </c>
      <c r="J95" s="35">
        <v>39</v>
      </c>
      <c r="K95" s="6">
        <f t="shared" si="72"/>
        <v>5.25</v>
      </c>
      <c r="M95" s="35">
        <v>39</v>
      </c>
      <c r="N95" s="6">
        <f t="shared" si="74"/>
        <v>7.5</v>
      </c>
      <c r="P95" s="35">
        <v>39</v>
      </c>
      <c r="Q95" s="6">
        <f t="shared" si="73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69"/>
        <v>0</v>
      </c>
      <c r="AB95" s="39">
        <v>39</v>
      </c>
      <c r="AC95" s="40">
        <f t="shared" si="75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71"/>
        <v>4.5</v>
      </c>
      <c r="J96" s="35">
        <v>40</v>
      </c>
      <c r="K96" s="6">
        <f t="shared" si="72"/>
        <v>6.3</v>
      </c>
      <c r="M96" s="35">
        <v>40</v>
      </c>
      <c r="N96" s="6">
        <f t="shared" si="74"/>
        <v>9</v>
      </c>
      <c r="P96" s="35">
        <v>40</v>
      </c>
      <c r="Q96" s="6">
        <f t="shared" si="73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69"/>
        <v>0</v>
      </c>
      <c r="AB96" s="39">
        <v>40</v>
      </c>
      <c r="AC96" s="40">
        <f t="shared" si="75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0</v>
      </c>
      <c r="V97" s="22">
        <v>41</v>
      </c>
      <c r="W97" s="6">
        <v>0</v>
      </c>
      <c r="Y97" s="32">
        <v>41</v>
      </c>
      <c r="Z97" s="8">
        <f t="shared" si="69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69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100</v>
      </c>
      <c r="B99" s="42">
        <v>43</v>
      </c>
      <c r="C99" s="6">
        <v>0</v>
      </c>
      <c r="D99" s="6">
        <v>1</v>
      </c>
      <c r="E99" s="6">
        <v>0</v>
      </c>
      <c r="G99" s="42">
        <v>43</v>
      </c>
      <c r="H99" s="6">
        <v>0</v>
      </c>
      <c r="J99" s="42">
        <v>43</v>
      </c>
      <c r="K99" s="6">
        <v>0</v>
      </c>
      <c r="M99" s="42">
        <v>43</v>
      </c>
      <c r="N99" s="6">
        <v>0</v>
      </c>
      <c r="P99" s="42">
        <v>43</v>
      </c>
      <c r="Q99" s="6">
        <v>0</v>
      </c>
      <c r="S99" s="42">
        <v>43</v>
      </c>
      <c r="T99" s="6">
        <v>10000</v>
      </c>
      <c r="V99" s="42">
        <v>43</v>
      </c>
      <c r="W99" s="6">
        <v>-10000</v>
      </c>
      <c r="Y99" s="42">
        <v>43</v>
      </c>
      <c r="Z99" s="8">
        <f t="shared" ref="Z99" si="76">AG99*AH99*1000/1000000</f>
        <v>0</v>
      </c>
      <c r="AB99" s="42">
        <v>43</v>
      </c>
      <c r="AC99" s="40">
        <v>10000</v>
      </c>
      <c r="AE99" s="42">
        <v>43</v>
      </c>
      <c r="AF99" t="s">
        <v>100</v>
      </c>
      <c r="AG99" s="6">
        <v>0</v>
      </c>
      <c r="AH99" s="6">
        <v>0</v>
      </c>
      <c r="AJ99" s="42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F100" t="s">
        <v>158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59" t="s">
        <v>75</v>
      </c>
      <c r="E106" s="61" t="s">
        <v>76</v>
      </c>
      <c r="F106" s="61"/>
      <c r="G106" s="61" t="s">
        <v>77</v>
      </c>
      <c r="H106" s="66"/>
      <c r="N106" t="s">
        <v>102</v>
      </c>
    </row>
    <row r="107" spans="1:41" x14ac:dyDescent="0.35">
      <c r="D107" s="60"/>
      <c r="E107" s="62"/>
      <c r="F107" s="62"/>
      <c r="G107" s="62"/>
      <c r="H107" s="67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63">
        <v>72154</v>
      </c>
      <c r="F109" s="63"/>
      <c r="G109" s="68">
        <v>28.1</v>
      </c>
      <c r="H109" s="69"/>
    </row>
    <row r="110" spans="1:41" x14ac:dyDescent="0.35">
      <c r="C110" s="18">
        <v>22</v>
      </c>
      <c r="D110" s="19">
        <v>0.31</v>
      </c>
      <c r="E110" s="64">
        <v>67811</v>
      </c>
      <c r="F110" s="64"/>
      <c r="G110" s="70">
        <v>25</v>
      </c>
      <c r="H110" s="71"/>
    </row>
    <row r="111" spans="1:41" x14ac:dyDescent="0.35">
      <c r="C111" s="18">
        <v>23</v>
      </c>
      <c r="D111" s="19">
        <v>0.30599999999999999</v>
      </c>
      <c r="E111" s="64">
        <v>187455</v>
      </c>
      <c r="F111" s="64"/>
      <c r="G111" s="70">
        <v>70</v>
      </c>
      <c r="H111" s="71"/>
    </row>
    <row r="112" spans="1:41" x14ac:dyDescent="0.35">
      <c r="C112" s="18">
        <v>24</v>
      </c>
      <c r="D112" s="19">
        <v>0.23599999999999999</v>
      </c>
      <c r="E112" s="64">
        <v>63266</v>
      </c>
      <c r="F112" s="64"/>
      <c r="G112" s="70">
        <v>30.6</v>
      </c>
      <c r="H112" s="71"/>
    </row>
    <row r="113" spans="3:8" x14ac:dyDescent="0.35">
      <c r="C113" s="18">
        <v>25</v>
      </c>
      <c r="D113" s="19">
        <v>0.30299999999999999</v>
      </c>
      <c r="E113" s="64">
        <v>26553</v>
      </c>
      <c r="F113" s="64"/>
      <c r="G113" s="70">
        <v>10</v>
      </c>
      <c r="H113" s="71"/>
    </row>
    <row r="114" spans="3:8" x14ac:dyDescent="0.35">
      <c r="C114" s="18">
        <v>26</v>
      </c>
      <c r="D114" s="19">
        <v>0.28499999999999998</v>
      </c>
      <c r="E114" s="64">
        <v>24949</v>
      </c>
      <c r="F114" s="64"/>
      <c r="G114" s="70">
        <v>10</v>
      </c>
      <c r="H114" s="71"/>
    </row>
    <row r="115" spans="3:8" x14ac:dyDescent="0.35">
      <c r="C115" s="18">
        <v>27</v>
      </c>
      <c r="D115" s="19">
        <v>0.26100000000000001</v>
      </c>
      <c r="E115" s="64">
        <v>22870</v>
      </c>
      <c r="F115" s="64"/>
      <c r="G115" s="70">
        <v>10</v>
      </c>
      <c r="H115" s="71"/>
    </row>
    <row r="116" spans="3:8" x14ac:dyDescent="0.35">
      <c r="C116" s="18">
        <v>28</v>
      </c>
      <c r="D116" s="19">
        <v>0.30599999999999999</v>
      </c>
      <c r="E116" s="64">
        <v>139836</v>
      </c>
      <c r="F116" s="64"/>
      <c r="G116" s="70">
        <v>52.2</v>
      </c>
      <c r="H116" s="71"/>
    </row>
    <row r="117" spans="3:8" x14ac:dyDescent="0.35">
      <c r="C117" s="18">
        <v>29</v>
      </c>
      <c r="D117" s="19">
        <v>0.26800000000000002</v>
      </c>
      <c r="E117" s="64">
        <v>23515</v>
      </c>
      <c r="F117" s="64"/>
      <c r="G117" s="70">
        <v>10</v>
      </c>
      <c r="H117" s="71"/>
    </row>
    <row r="118" spans="3:8" x14ac:dyDescent="0.35">
      <c r="C118" s="18">
        <v>30</v>
      </c>
      <c r="D118" s="19">
        <v>0.28000000000000003</v>
      </c>
      <c r="E118" s="64">
        <v>49503</v>
      </c>
      <c r="F118" s="64"/>
      <c r="G118" s="70">
        <v>20.2</v>
      </c>
      <c r="H118" s="71"/>
    </row>
    <row r="119" spans="3:8" x14ac:dyDescent="0.35">
      <c r="C119" s="18">
        <v>31</v>
      </c>
      <c r="D119" s="19">
        <v>0.307</v>
      </c>
      <c r="E119" s="64">
        <v>188420</v>
      </c>
      <c r="F119" s="64"/>
      <c r="G119" s="70">
        <v>70</v>
      </c>
      <c r="H119" s="71"/>
    </row>
    <row r="120" spans="3:8" x14ac:dyDescent="0.35">
      <c r="C120" s="18">
        <v>32</v>
      </c>
      <c r="D120" s="19">
        <v>0.28899999999999998</v>
      </c>
      <c r="E120" s="64">
        <v>26573</v>
      </c>
      <c r="F120" s="64"/>
      <c r="G120" s="70">
        <v>10.5</v>
      </c>
      <c r="H120" s="71"/>
    </row>
    <row r="121" spans="3:8" x14ac:dyDescent="0.35">
      <c r="C121" s="18">
        <v>33</v>
      </c>
      <c r="D121" s="19">
        <v>0.28799999999999998</v>
      </c>
      <c r="E121" s="64">
        <v>25253</v>
      </c>
      <c r="F121" s="64"/>
      <c r="G121" s="70">
        <v>10</v>
      </c>
      <c r="H121" s="71"/>
    </row>
    <row r="122" spans="3:8" x14ac:dyDescent="0.35">
      <c r="C122" s="18">
        <v>34</v>
      </c>
      <c r="D122" s="19">
        <v>0.20100000000000001</v>
      </c>
      <c r="E122" s="64">
        <v>17610</v>
      </c>
      <c r="F122" s="64"/>
      <c r="G122" s="70">
        <v>10</v>
      </c>
      <c r="H122" s="71"/>
    </row>
    <row r="123" spans="3:8" x14ac:dyDescent="0.35">
      <c r="C123" s="18">
        <v>35</v>
      </c>
      <c r="D123" s="19">
        <v>0.221</v>
      </c>
      <c r="E123" s="64">
        <v>19372</v>
      </c>
      <c r="F123" s="64"/>
      <c r="G123" s="70">
        <v>10</v>
      </c>
      <c r="H123" s="71"/>
    </row>
    <row r="124" spans="3:8" x14ac:dyDescent="0.35">
      <c r="C124" s="18">
        <v>36</v>
      </c>
      <c r="D124" s="19">
        <v>0.216</v>
      </c>
      <c r="E124" s="64">
        <v>18939</v>
      </c>
      <c r="F124" s="64"/>
      <c r="G124" s="70">
        <v>10</v>
      </c>
      <c r="H124" s="71"/>
    </row>
    <row r="125" spans="3:8" x14ac:dyDescent="0.35">
      <c r="C125" s="18">
        <v>37</v>
      </c>
      <c r="D125" s="19">
        <v>0.23</v>
      </c>
      <c r="E125" s="64">
        <v>20382</v>
      </c>
      <c r="F125" s="64"/>
      <c r="G125" s="70">
        <v>10.1</v>
      </c>
      <c r="H125" s="71"/>
    </row>
    <row r="126" spans="3:8" x14ac:dyDescent="0.35">
      <c r="C126" s="18">
        <v>38</v>
      </c>
      <c r="D126" s="19">
        <v>0.22600000000000001</v>
      </c>
      <c r="E126" s="64">
        <v>19968</v>
      </c>
      <c r="F126" s="64"/>
      <c r="G126" s="70">
        <v>10.1</v>
      </c>
      <c r="H126" s="71"/>
    </row>
    <row r="127" spans="3:8" x14ac:dyDescent="0.35">
      <c r="C127" s="18">
        <v>39</v>
      </c>
      <c r="D127" s="19">
        <v>0.26500000000000001</v>
      </c>
      <c r="E127" s="64">
        <v>23240</v>
      </c>
      <c r="F127" s="64"/>
      <c r="G127" s="70">
        <v>10</v>
      </c>
      <c r="H127" s="71"/>
    </row>
    <row r="128" spans="3:8" x14ac:dyDescent="0.35">
      <c r="C128" s="20">
        <v>40</v>
      </c>
      <c r="D128" s="21">
        <v>0.254</v>
      </c>
      <c r="E128" s="65">
        <v>26709</v>
      </c>
      <c r="F128" s="65"/>
      <c r="G128" s="72">
        <v>12</v>
      </c>
      <c r="H128" s="73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253F5948BD2D45ACBCEA6219E4F4F8" ma:contentTypeVersion="12" ma:contentTypeDescription="Create a new document." ma:contentTypeScope="" ma:versionID="5ec23918525df222cbd53ff82ac6b561">
  <xsd:schema xmlns:xsd="http://www.w3.org/2001/XMLSchema" xmlns:xs="http://www.w3.org/2001/XMLSchema" xmlns:p="http://schemas.microsoft.com/office/2006/metadata/properties" xmlns:ns3="e83dd86c-2068-450f-aa64-aa26b51be0b8" xmlns:ns4="e4bc69e9-4388-4b95-a64b-1e7978f920c0" targetNamespace="http://schemas.microsoft.com/office/2006/metadata/properties" ma:root="true" ma:fieldsID="259adf192b45bad75e2c11d06610b559" ns3:_="" ns4:_="">
    <xsd:import namespace="e83dd86c-2068-450f-aa64-aa26b51be0b8"/>
    <xsd:import namespace="e4bc69e9-4388-4b95-a64b-1e7978f9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dd86c-2068-450f-aa64-aa26b51be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c69e9-4388-4b95-a64b-1e7978f92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BA631F-676C-401F-AD7B-047FD1BE5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3dd86c-2068-450f-aa64-aa26b51be0b8"/>
    <ds:schemaRef ds:uri="e4bc69e9-4388-4b95-a64b-1e7978f9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435E5E-7443-41B2-92C3-6677453A3143}">
  <ds:schemaRefs>
    <ds:schemaRef ds:uri="e83dd86c-2068-450f-aa64-aa26b51be0b8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4bc69e9-4388-4b95-a64b-1e7978f920c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107A20A-82DB-4509-BD1A-3E77DC1DD9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2020-05-01T15:04:32Z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0x0101001C253F5948BD2D45ACBCEA6219E4F4F8</vt:lpwstr>
  </property>
</Properties>
</file>