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2" l="1"/>
  <c r="S43" i="2"/>
  <c r="R43" i="2"/>
  <c r="T42" i="2"/>
  <c r="S42" i="2"/>
  <c r="R42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Z43" i="2"/>
  <c r="Y43" i="2"/>
  <c r="X43" i="2"/>
  <c r="Z42" i="2"/>
  <c r="Y42" i="2"/>
  <c r="X42" i="2"/>
  <c r="Z41" i="2"/>
  <c r="Y41" i="2"/>
  <c r="X41" i="2"/>
  <c r="Z40" i="2"/>
  <c r="Y40" i="2"/>
  <c r="X40" i="2"/>
  <c r="Z39" i="2"/>
  <c r="Y39" i="2"/>
  <c r="X39" i="2"/>
  <c r="Z38" i="2"/>
  <c r="Y38" i="2"/>
  <c r="X38" i="2"/>
  <c r="Z37" i="2"/>
  <c r="Y37" i="2"/>
  <c r="X37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/>
  <c r="Y30" i="2"/>
  <c r="X30" i="2"/>
  <c r="Z29" i="2"/>
  <c r="Y29" i="2"/>
  <c r="X29" i="2"/>
  <c r="Z28" i="2"/>
  <c r="Y28" i="2"/>
  <c r="X28" i="2"/>
  <c r="Z27" i="2"/>
  <c r="Y27" i="2"/>
  <c r="X27" i="2"/>
  <c r="Z26" i="2"/>
  <c r="Y26" i="2"/>
  <c r="X26" i="2"/>
  <c r="Z25" i="2"/>
  <c r="Y25" i="2"/>
  <c r="X25" i="2"/>
  <c r="Z24" i="2"/>
  <c r="Y24" i="2"/>
  <c r="X24" i="2"/>
  <c r="Z23" i="2"/>
  <c r="Y23" i="2"/>
  <c r="X23" i="2"/>
  <c r="Z22" i="2"/>
  <c r="Y22" i="2"/>
  <c r="X22" i="2"/>
  <c r="Z21" i="2"/>
  <c r="Y21" i="2"/>
  <c r="X21" i="2"/>
  <c r="Z20" i="2"/>
  <c r="Y20" i="2"/>
  <c r="X20" i="2"/>
  <c r="Z19" i="2"/>
  <c r="Y19" i="2"/>
  <c r="X19" i="2"/>
  <c r="Z18" i="2"/>
  <c r="Y18" i="2"/>
  <c r="X18" i="2"/>
  <c r="AF43" i="2"/>
  <c r="AE43" i="2"/>
  <c r="AD43" i="2"/>
  <c r="AF42" i="2"/>
  <c r="AE42" i="2"/>
  <c r="AD42" i="2"/>
  <c r="AF41" i="2"/>
  <c r="AE41" i="2"/>
  <c r="AD41" i="2"/>
  <c r="AF40" i="2"/>
  <c r="AE40" i="2"/>
  <c r="AD40" i="2"/>
  <c r="AF39" i="2"/>
  <c r="AE39" i="2"/>
  <c r="AD39" i="2"/>
  <c r="AF38" i="2"/>
  <c r="AE38" i="2"/>
  <c r="AD38" i="2"/>
  <c r="AF37" i="2"/>
  <c r="AE37" i="2"/>
  <c r="AD37" i="2"/>
  <c r="AF36" i="2"/>
  <c r="AE36" i="2"/>
  <c r="AD36" i="2"/>
  <c r="AF35" i="2"/>
  <c r="AE35" i="2"/>
  <c r="AD35" i="2"/>
  <c r="AF34" i="2"/>
  <c r="AE34" i="2"/>
  <c r="AD34" i="2"/>
  <c r="AF33" i="2"/>
  <c r="AE33" i="2"/>
  <c r="AD33" i="2"/>
  <c r="AF32" i="2"/>
  <c r="AE32" i="2"/>
  <c r="AD32" i="2"/>
  <c r="AF31" i="2"/>
  <c r="AE31" i="2"/>
  <c r="AD31" i="2"/>
  <c r="AF30" i="2"/>
  <c r="AE30" i="2"/>
  <c r="AD30" i="2"/>
  <c r="AF29" i="2"/>
  <c r="AE29" i="2"/>
  <c r="AD29" i="2"/>
  <c r="AF28" i="2"/>
  <c r="AE28" i="2"/>
  <c r="AD28" i="2"/>
  <c r="AF27" i="2"/>
  <c r="AE27" i="2"/>
  <c r="AD27" i="2"/>
  <c r="AF26" i="2"/>
  <c r="AE26" i="2"/>
  <c r="AD26" i="2"/>
  <c r="AF25" i="2"/>
  <c r="AE25" i="2"/>
  <c r="AD25" i="2"/>
  <c r="AF24" i="2"/>
  <c r="AE24" i="2"/>
  <c r="AD24" i="2"/>
  <c r="AF23" i="2"/>
  <c r="AE23" i="2"/>
  <c r="AD23" i="2"/>
  <c r="AF22" i="2"/>
  <c r="AE22" i="2"/>
  <c r="AD22" i="2"/>
  <c r="AF21" i="2"/>
  <c r="AE21" i="2"/>
  <c r="AD21" i="2"/>
  <c r="AF20" i="2"/>
  <c r="AE20" i="2"/>
  <c r="AD20" i="2"/>
  <c r="AF19" i="2"/>
  <c r="AE19" i="2"/>
  <c r="AD19" i="2"/>
  <c r="AF18" i="2"/>
  <c r="AE18" i="2"/>
  <c r="AD18" i="2"/>
  <c r="AX43" i="2"/>
  <c r="AW43" i="2"/>
  <c r="AV43" i="2"/>
  <c r="AX42" i="2"/>
  <c r="AW42" i="2"/>
  <c r="AV42" i="2"/>
  <c r="AX41" i="2"/>
  <c r="AW41" i="2"/>
  <c r="AV41" i="2"/>
  <c r="AX40" i="2"/>
  <c r="AW40" i="2"/>
  <c r="AV40" i="2"/>
  <c r="AX39" i="2"/>
  <c r="AW39" i="2"/>
  <c r="AV39" i="2"/>
  <c r="AX38" i="2"/>
  <c r="AW38" i="2"/>
  <c r="AV38" i="2"/>
  <c r="AX37" i="2"/>
  <c r="AW37" i="2"/>
  <c r="AV37" i="2"/>
  <c r="AX36" i="2"/>
  <c r="AW36" i="2"/>
  <c r="AV36" i="2"/>
  <c r="AX35" i="2"/>
  <c r="AW35" i="2"/>
  <c r="AV35" i="2"/>
  <c r="AX34" i="2"/>
  <c r="AW34" i="2"/>
  <c r="AV34" i="2"/>
  <c r="AX33" i="2"/>
  <c r="AW33" i="2"/>
  <c r="AV33" i="2"/>
  <c r="AX32" i="2"/>
  <c r="AW32" i="2"/>
  <c r="AV32" i="2"/>
  <c r="AX31" i="2"/>
  <c r="AW31" i="2"/>
  <c r="AV31" i="2"/>
  <c r="AX30" i="2"/>
  <c r="AW30" i="2"/>
  <c r="AV30" i="2"/>
  <c r="AX29" i="2"/>
  <c r="AW29" i="2"/>
  <c r="AV29" i="2"/>
  <c r="AX28" i="2"/>
  <c r="AW28" i="2"/>
  <c r="AV28" i="2"/>
  <c r="AX27" i="2"/>
  <c r="AW27" i="2"/>
  <c r="AV27" i="2"/>
  <c r="AX26" i="2"/>
  <c r="AW26" i="2"/>
  <c r="AV26" i="2"/>
  <c r="AX25" i="2"/>
  <c r="AW25" i="2"/>
  <c r="AV25" i="2"/>
  <c r="AX24" i="2"/>
  <c r="AW24" i="2"/>
  <c r="AV24" i="2"/>
  <c r="AX23" i="2"/>
  <c r="AW23" i="2"/>
  <c r="AV23" i="2"/>
  <c r="AX22" i="2"/>
  <c r="AW22" i="2"/>
  <c r="AV22" i="2"/>
  <c r="AX21" i="2"/>
  <c r="AW21" i="2"/>
  <c r="AV21" i="2"/>
  <c r="AX20" i="2"/>
  <c r="AW20" i="2"/>
  <c r="AV20" i="2"/>
  <c r="AX19" i="2"/>
  <c r="AW19" i="2"/>
  <c r="AV19" i="2"/>
  <c r="AX18" i="2"/>
  <c r="AW18" i="2"/>
  <c r="AV18" i="2"/>
  <c r="AR43" i="2"/>
  <c r="AQ43" i="2"/>
  <c r="AP43" i="2"/>
  <c r="AR42" i="2"/>
  <c r="AQ42" i="2"/>
  <c r="AP42" i="2"/>
  <c r="AR41" i="2"/>
  <c r="AQ41" i="2"/>
  <c r="AP41" i="2"/>
  <c r="AR40" i="2"/>
  <c r="AQ40" i="2"/>
  <c r="AP40" i="2"/>
  <c r="AR39" i="2"/>
  <c r="AQ39" i="2"/>
  <c r="AP39" i="2"/>
  <c r="AR38" i="2"/>
  <c r="AQ38" i="2"/>
  <c r="AP38" i="2"/>
  <c r="AR37" i="2"/>
  <c r="AQ37" i="2"/>
  <c r="AP37" i="2"/>
  <c r="AR36" i="2"/>
  <c r="AQ36" i="2"/>
  <c r="AP36" i="2"/>
  <c r="AR35" i="2"/>
  <c r="AQ35" i="2"/>
  <c r="AP35" i="2"/>
  <c r="AR34" i="2"/>
  <c r="AQ34" i="2"/>
  <c r="AP34" i="2"/>
  <c r="AR33" i="2"/>
  <c r="AQ33" i="2"/>
  <c r="AP33" i="2"/>
  <c r="AR32" i="2"/>
  <c r="AQ32" i="2"/>
  <c r="AP32" i="2"/>
  <c r="AR31" i="2"/>
  <c r="AQ31" i="2"/>
  <c r="AP31" i="2"/>
  <c r="AR30" i="2"/>
  <c r="AQ30" i="2"/>
  <c r="AP30" i="2"/>
  <c r="AR29" i="2"/>
  <c r="AQ29" i="2"/>
  <c r="AP29" i="2"/>
  <c r="AR28" i="2"/>
  <c r="AQ28" i="2"/>
  <c r="AP28" i="2"/>
  <c r="AR27" i="2"/>
  <c r="AQ27" i="2"/>
  <c r="AP27" i="2"/>
  <c r="AR26" i="2"/>
  <c r="AQ26" i="2"/>
  <c r="AP26" i="2"/>
  <c r="AR25" i="2"/>
  <c r="AQ25" i="2"/>
  <c r="AP25" i="2"/>
  <c r="AR24" i="2"/>
  <c r="AQ24" i="2"/>
  <c r="AP24" i="2"/>
  <c r="AR23" i="2"/>
  <c r="AQ23" i="2"/>
  <c r="AP23" i="2"/>
  <c r="AR22" i="2"/>
  <c r="AQ22" i="2"/>
  <c r="AP22" i="2"/>
  <c r="AR21" i="2"/>
  <c r="AQ21" i="2"/>
  <c r="AP21" i="2"/>
  <c r="AR20" i="2"/>
  <c r="AQ20" i="2"/>
  <c r="AP20" i="2"/>
  <c r="AR19" i="2"/>
  <c r="AQ19" i="2"/>
  <c r="AP19" i="2"/>
  <c r="AR18" i="2"/>
  <c r="AQ18" i="2"/>
  <c r="AP18" i="2"/>
  <c r="AL43" i="2"/>
  <c r="AK43" i="2"/>
  <c r="AJ43" i="2"/>
  <c r="AL42" i="2"/>
  <c r="AK42" i="2"/>
  <c r="AJ42" i="2"/>
  <c r="AL41" i="2"/>
  <c r="AK41" i="2"/>
  <c r="AJ41" i="2"/>
  <c r="AL40" i="2"/>
  <c r="AK40" i="2"/>
  <c r="AJ40" i="2"/>
  <c r="AL39" i="2"/>
  <c r="AK39" i="2"/>
  <c r="AJ39" i="2"/>
  <c r="AL38" i="2"/>
  <c r="AK38" i="2"/>
  <c r="AJ38" i="2"/>
  <c r="AL37" i="2"/>
  <c r="AK37" i="2"/>
  <c r="AJ37" i="2"/>
  <c r="AL36" i="2"/>
  <c r="AK36" i="2"/>
  <c r="AJ36" i="2"/>
  <c r="AL35" i="2"/>
  <c r="AK35" i="2"/>
  <c r="AJ35" i="2"/>
  <c r="AL34" i="2"/>
  <c r="AK34" i="2"/>
  <c r="AJ34" i="2"/>
  <c r="AL33" i="2"/>
  <c r="AK33" i="2"/>
  <c r="AJ33" i="2"/>
  <c r="AL32" i="2"/>
  <c r="AK32" i="2"/>
  <c r="AJ32" i="2"/>
  <c r="AL31" i="2"/>
  <c r="AK31" i="2"/>
  <c r="AJ31" i="2"/>
  <c r="AL30" i="2"/>
  <c r="AK30" i="2"/>
  <c r="AJ30" i="2"/>
  <c r="AL29" i="2"/>
  <c r="AK29" i="2"/>
  <c r="AJ29" i="2"/>
  <c r="AL28" i="2"/>
  <c r="AK28" i="2"/>
  <c r="AJ28" i="2"/>
  <c r="AL27" i="2"/>
  <c r="AK27" i="2"/>
  <c r="AJ27" i="2"/>
  <c r="AL26" i="2"/>
  <c r="AK26" i="2"/>
  <c r="AJ26" i="2"/>
  <c r="AL25" i="2"/>
  <c r="AK25" i="2"/>
  <c r="AJ25" i="2"/>
  <c r="AL24" i="2"/>
  <c r="AK24" i="2"/>
  <c r="AJ24" i="2"/>
  <c r="AL23" i="2"/>
  <c r="AK23" i="2"/>
  <c r="AJ23" i="2"/>
  <c r="AL22" i="2"/>
  <c r="AK22" i="2"/>
  <c r="AJ22" i="2"/>
  <c r="AL21" i="2"/>
  <c r="AK21" i="2"/>
  <c r="AJ21" i="2"/>
  <c r="AL20" i="2"/>
  <c r="AK20" i="2"/>
  <c r="AJ20" i="2"/>
  <c r="AL19" i="2"/>
  <c r="AK19" i="2"/>
  <c r="AJ19" i="2"/>
  <c r="AL18" i="2"/>
  <c r="AK18" i="2"/>
  <c r="AJ18" i="2"/>
  <c r="BD43" i="2"/>
  <c r="BC43" i="2"/>
  <c r="BB43" i="2"/>
  <c r="BD42" i="2"/>
  <c r="BC42" i="2"/>
  <c r="BB42" i="2"/>
  <c r="BD41" i="2"/>
  <c r="BC41" i="2"/>
  <c r="BB41" i="2"/>
  <c r="BD40" i="2"/>
  <c r="BC40" i="2"/>
  <c r="BB40" i="2"/>
  <c r="BD39" i="2"/>
  <c r="BC39" i="2"/>
  <c r="BB39" i="2"/>
  <c r="BD38" i="2"/>
  <c r="BC38" i="2"/>
  <c r="BB38" i="2"/>
  <c r="BD37" i="2"/>
  <c r="BC37" i="2"/>
  <c r="BB37" i="2"/>
  <c r="BD36" i="2"/>
  <c r="BC36" i="2"/>
  <c r="BB36" i="2"/>
  <c r="BD35" i="2"/>
  <c r="BC35" i="2"/>
  <c r="BB35" i="2"/>
  <c r="BD34" i="2"/>
  <c r="BC34" i="2"/>
  <c r="BB34" i="2"/>
  <c r="BD33" i="2"/>
  <c r="BC33" i="2"/>
  <c r="BB33" i="2"/>
  <c r="BD32" i="2"/>
  <c r="BC32" i="2"/>
  <c r="BB32" i="2"/>
  <c r="BD31" i="2"/>
  <c r="BC31" i="2"/>
  <c r="BB31" i="2"/>
  <c r="BD30" i="2"/>
  <c r="BC30" i="2"/>
  <c r="BB30" i="2"/>
  <c r="BD29" i="2"/>
  <c r="BC29" i="2"/>
  <c r="BB29" i="2"/>
  <c r="BD28" i="2"/>
  <c r="BC28" i="2"/>
  <c r="BB28" i="2"/>
  <c r="BD27" i="2"/>
  <c r="BC27" i="2"/>
  <c r="BB27" i="2"/>
  <c r="BD26" i="2"/>
  <c r="BC26" i="2"/>
  <c r="BB26" i="2"/>
  <c r="BD25" i="2"/>
  <c r="BC25" i="2"/>
  <c r="BB25" i="2"/>
  <c r="BD24" i="2"/>
  <c r="BC24" i="2"/>
  <c r="BB24" i="2"/>
  <c r="BD23" i="2"/>
  <c r="BC23" i="2"/>
  <c r="BB23" i="2"/>
  <c r="BD22" i="2"/>
  <c r="BC22" i="2"/>
  <c r="BB22" i="2"/>
  <c r="BD21" i="2"/>
  <c r="BC21" i="2"/>
  <c r="BB21" i="2"/>
  <c r="BD20" i="2"/>
  <c r="BC20" i="2"/>
  <c r="BB20" i="2"/>
  <c r="BD19" i="2"/>
  <c r="BC19" i="2"/>
  <c r="BB19" i="2"/>
  <c r="BD18" i="2"/>
  <c r="BC18" i="2"/>
  <c r="BB18" i="2"/>
  <c r="BJ43" i="2"/>
  <c r="BI43" i="2"/>
  <c r="BH43" i="2"/>
  <c r="BJ42" i="2"/>
  <c r="BI42" i="2"/>
  <c r="BH42" i="2"/>
  <c r="BJ41" i="2"/>
  <c r="BI41" i="2"/>
  <c r="BH41" i="2"/>
  <c r="BJ40" i="2"/>
  <c r="BI40" i="2"/>
  <c r="BH40" i="2"/>
  <c r="BJ39" i="2"/>
  <c r="BI39" i="2"/>
  <c r="BH39" i="2"/>
  <c r="BJ38" i="2"/>
  <c r="BI38" i="2"/>
  <c r="BH38" i="2"/>
  <c r="BJ37" i="2"/>
  <c r="BI37" i="2"/>
  <c r="BH37" i="2"/>
  <c r="BJ36" i="2"/>
  <c r="BI36" i="2"/>
  <c r="BH36" i="2"/>
  <c r="BJ35" i="2"/>
  <c r="BI35" i="2"/>
  <c r="BH35" i="2"/>
  <c r="BJ34" i="2"/>
  <c r="BI34" i="2"/>
  <c r="BH34" i="2"/>
  <c r="BJ33" i="2"/>
  <c r="BI33" i="2"/>
  <c r="BH33" i="2"/>
  <c r="BJ32" i="2"/>
  <c r="BI32" i="2"/>
  <c r="BH32" i="2"/>
  <c r="BJ31" i="2"/>
  <c r="BI31" i="2"/>
  <c r="BH31" i="2"/>
  <c r="BJ30" i="2"/>
  <c r="BI30" i="2"/>
  <c r="BH30" i="2"/>
  <c r="BJ29" i="2"/>
  <c r="BI29" i="2"/>
  <c r="BH29" i="2"/>
  <c r="BJ28" i="2"/>
  <c r="BI28" i="2"/>
  <c r="BH28" i="2"/>
  <c r="BJ27" i="2"/>
  <c r="BI27" i="2"/>
  <c r="BH27" i="2"/>
  <c r="BJ26" i="2"/>
  <c r="BI26" i="2"/>
  <c r="BH26" i="2"/>
  <c r="BJ25" i="2"/>
  <c r="BI25" i="2"/>
  <c r="BH25" i="2"/>
  <c r="BJ24" i="2"/>
  <c r="BI24" i="2"/>
  <c r="BH24" i="2"/>
  <c r="BJ23" i="2"/>
  <c r="BI23" i="2"/>
  <c r="BH23" i="2"/>
  <c r="BJ22" i="2"/>
  <c r="BI22" i="2"/>
  <c r="BH22" i="2"/>
  <c r="BJ21" i="2"/>
  <c r="BI21" i="2"/>
  <c r="BH21" i="2"/>
  <c r="BJ20" i="2"/>
  <c r="BI20" i="2"/>
  <c r="BH20" i="2"/>
  <c r="BJ19" i="2"/>
  <c r="BI19" i="2"/>
  <c r="BH19" i="2"/>
  <c r="BJ18" i="2"/>
  <c r="BI18" i="2"/>
  <c r="BH18" i="2"/>
  <c r="CB43" i="2"/>
  <c r="CA43" i="2"/>
  <c r="BZ43" i="2"/>
  <c r="CB42" i="2"/>
  <c r="CA42" i="2"/>
  <c r="BZ42" i="2"/>
  <c r="CB41" i="2"/>
  <c r="CA41" i="2"/>
  <c r="BZ41" i="2"/>
  <c r="CB40" i="2"/>
  <c r="CA40" i="2"/>
  <c r="BZ40" i="2"/>
  <c r="CB39" i="2"/>
  <c r="CA39" i="2"/>
  <c r="BZ39" i="2"/>
  <c r="CB38" i="2"/>
  <c r="CA38" i="2"/>
  <c r="BZ38" i="2"/>
  <c r="CB37" i="2"/>
  <c r="CA37" i="2"/>
  <c r="BZ37" i="2"/>
  <c r="CB36" i="2"/>
  <c r="CA36" i="2"/>
  <c r="BZ36" i="2"/>
  <c r="CB35" i="2"/>
  <c r="CA35" i="2"/>
  <c r="BZ35" i="2"/>
  <c r="CB34" i="2"/>
  <c r="CA34" i="2"/>
  <c r="BZ34" i="2"/>
  <c r="CB33" i="2"/>
  <c r="CA33" i="2"/>
  <c r="BZ33" i="2"/>
  <c r="CB32" i="2"/>
  <c r="CA32" i="2"/>
  <c r="BZ32" i="2"/>
  <c r="CB31" i="2"/>
  <c r="CA31" i="2"/>
  <c r="BZ31" i="2"/>
  <c r="CB30" i="2"/>
  <c r="CA30" i="2"/>
  <c r="BZ30" i="2"/>
  <c r="CB29" i="2"/>
  <c r="CA29" i="2"/>
  <c r="BZ29" i="2"/>
  <c r="CB28" i="2"/>
  <c r="CA28" i="2"/>
  <c r="BZ28" i="2"/>
  <c r="CB27" i="2"/>
  <c r="CA27" i="2"/>
  <c r="BZ27" i="2"/>
  <c r="CB26" i="2"/>
  <c r="CA26" i="2"/>
  <c r="BZ26" i="2"/>
  <c r="CB25" i="2"/>
  <c r="CA25" i="2"/>
  <c r="BZ25" i="2"/>
  <c r="CB24" i="2"/>
  <c r="CA24" i="2"/>
  <c r="BZ24" i="2"/>
  <c r="CB23" i="2"/>
  <c r="CA23" i="2"/>
  <c r="BZ23" i="2"/>
  <c r="CB22" i="2"/>
  <c r="CA22" i="2"/>
  <c r="BZ22" i="2"/>
  <c r="CB21" i="2"/>
  <c r="CA21" i="2"/>
  <c r="BZ21" i="2"/>
  <c r="CB20" i="2"/>
  <c r="CA20" i="2"/>
  <c r="BZ20" i="2"/>
  <c r="CB19" i="2"/>
  <c r="CA19" i="2"/>
  <c r="BZ19" i="2"/>
  <c r="CB18" i="2"/>
  <c r="CA18" i="2"/>
  <c r="BZ18" i="2"/>
  <c r="CH43" i="2"/>
  <c r="CG43" i="2"/>
  <c r="CF43" i="2"/>
  <c r="CH42" i="2"/>
  <c r="CG42" i="2"/>
  <c r="CF42" i="2"/>
  <c r="CH41" i="2"/>
  <c r="CG41" i="2"/>
  <c r="CF41" i="2"/>
  <c r="CH40" i="2"/>
  <c r="CG40" i="2"/>
  <c r="CF40" i="2"/>
  <c r="CH39" i="2"/>
  <c r="CG39" i="2"/>
  <c r="CF39" i="2"/>
  <c r="CH38" i="2"/>
  <c r="CG38" i="2"/>
  <c r="CF38" i="2"/>
  <c r="CH37" i="2"/>
  <c r="CG37" i="2"/>
  <c r="CF37" i="2"/>
  <c r="CH36" i="2"/>
  <c r="CG36" i="2"/>
  <c r="CF36" i="2"/>
  <c r="CH35" i="2"/>
  <c r="CG35" i="2"/>
  <c r="CF35" i="2"/>
  <c r="CH34" i="2"/>
  <c r="CG34" i="2"/>
  <c r="CF34" i="2"/>
  <c r="CH33" i="2"/>
  <c r="CG33" i="2"/>
  <c r="CF33" i="2"/>
  <c r="CH32" i="2"/>
  <c r="CG32" i="2"/>
  <c r="CF32" i="2"/>
  <c r="CH31" i="2"/>
  <c r="CG31" i="2"/>
  <c r="CF31" i="2"/>
  <c r="CH30" i="2"/>
  <c r="CG30" i="2"/>
  <c r="CF30" i="2"/>
  <c r="CH29" i="2"/>
  <c r="CG29" i="2"/>
  <c r="CF29" i="2"/>
  <c r="CH28" i="2"/>
  <c r="CG28" i="2"/>
  <c r="CF28" i="2"/>
  <c r="CH27" i="2"/>
  <c r="CG27" i="2"/>
  <c r="CF27" i="2"/>
  <c r="CH26" i="2"/>
  <c r="CG26" i="2"/>
  <c r="CF26" i="2"/>
  <c r="CH25" i="2"/>
  <c r="CG25" i="2"/>
  <c r="CF25" i="2"/>
  <c r="CH24" i="2"/>
  <c r="CG24" i="2"/>
  <c r="CF24" i="2"/>
  <c r="CH23" i="2"/>
  <c r="CG23" i="2"/>
  <c r="CF23" i="2"/>
  <c r="CH22" i="2"/>
  <c r="CG22" i="2"/>
  <c r="CF22" i="2"/>
  <c r="CH21" i="2"/>
  <c r="CG21" i="2"/>
  <c r="CF21" i="2"/>
  <c r="CH20" i="2"/>
  <c r="CG20" i="2"/>
  <c r="CF20" i="2"/>
  <c r="CH19" i="2"/>
  <c r="CG19" i="2"/>
  <c r="CF19" i="2"/>
  <c r="CH18" i="2"/>
  <c r="CG18" i="2"/>
  <c r="CF18" i="2"/>
  <c r="CN43" i="2"/>
  <c r="CM43" i="2"/>
  <c r="CL43" i="2"/>
  <c r="CN42" i="2"/>
  <c r="CM42" i="2"/>
  <c r="CL42" i="2"/>
  <c r="CN41" i="2"/>
  <c r="CM41" i="2"/>
  <c r="CL41" i="2"/>
  <c r="CN40" i="2"/>
  <c r="CM40" i="2"/>
  <c r="CL40" i="2"/>
  <c r="CN39" i="2"/>
  <c r="CM39" i="2"/>
  <c r="CL39" i="2"/>
  <c r="CN38" i="2"/>
  <c r="CM38" i="2"/>
  <c r="CL38" i="2"/>
  <c r="CN37" i="2"/>
  <c r="CM37" i="2"/>
  <c r="CL37" i="2"/>
  <c r="CN36" i="2"/>
  <c r="CM36" i="2"/>
  <c r="CL36" i="2"/>
  <c r="CN35" i="2"/>
  <c r="CM35" i="2"/>
  <c r="CL35" i="2"/>
  <c r="CN34" i="2"/>
  <c r="CM34" i="2"/>
  <c r="CL34" i="2"/>
  <c r="CN33" i="2"/>
  <c r="CM33" i="2"/>
  <c r="CL33" i="2"/>
  <c r="CN32" i="2"/>
  <c r="CM32" i="2"/>
  <c r="CL32" i="2"/>
  <c r="CN31" i="2"/>
  <c r="CM31" i="2"/>
  <c r="CL31" i="2"/>
  <c r="CN30" i="2"/>
  <c r="CM30" i="2"/>
  <c r="CL30" i="2"/>
  <c r="CN29" i="2"/>
  <c r="CM29" i="2"/>
  <c r="CL29" i="2"/>
  <c r="CN28" i="2"/>
  <c r="CM28" i="2"/>
  <c r="CL28" i="2"/>
  <c r="CN27" i="2"/>
  <c r="CM27" i="2"/>
  <c r="CL27" i="2"/>
  <c r="CN26" i="2"/>
  <c r="CM26" i="2"/>
  <c r="CL26" i="2"/>
  <c r="CN25" i="2"/>
  <c r="CM25" i="2"/>
  <c r="CL25" i="2"/>
  <c r="CN24" i="2"/>
  <c r="CM24" i="2"/>
  <c r="CL24" i="2"/>
  <c r="CN23" i="2"/>
  <c r="CM23" i="2"/>
  <c r="CL23" i="2"/>
  <c r="CN22" i="2"/>
  <c r="CM22" i="2"/>
  <c r="CL22" i="2"/>
  <c r="CN21" i="2"/>
  <c r="CM21" i="2"/>
  <c r="CL21" i="2"/>
  <c r="CN20" i="2"/>
  <c r="CM20" i="2"/>
  <c r="CL20" i="2"/>
  <c r="CN19" i="2"/>
  <c r="CM19" i="2"/>
  <c r="CL19" i="2"/>
  <c r="CN18" i="2"/>
  <c r="CM18" i="2"/>
  <c r="CL18" i="2"/>
  <c r="CT43" i="2"/>
  <c r="CS43" i="2"/>
  <c r="CR43" i="2"/>
  <c r="CT42" i="2"/>
  <c r="CS42" i="2"/>
  <c r="CR42" i="2"/>
  <c r="CT41" i="2"/>
  <c r="CS41" i="2"/>
  <c r="CR41" i="2"/>
  <c r="CT40" i="2"/>
  <c r="CS40" i="2"/>
  <c r="CR40" i="2"/>
  <c r="CT39" i="2"/>
  <c r="CS39" i="2"/>
  <c r="CR39" i="2"/>
  <c r="CT38" i="2"/>
  <c r="CS38" i="2"/>
  <c r="CR38" i="2"/>
  <c r="CT37" i="2"/>
  <c r="CS37" i="2"/>
  <c r="CR37" i="2"/>
  <c r="CT36" i="2"/>
  <c r="CS36" i="2"/>
  <c r="CR36" i="2"/>
  <c r="CT35" i="2"/>
  <c r="CS35" i="2"/>
  <c r="CR35" i="2"/>
  <c r="CT34" i="2"/>
  <c r="CS34" i="2"/>
  <c r="CR34" i="2"/>
  <c r="CT33" i="2"/>
  <c r="CS33" i="2"/>
  <c r="CR33" i="2"/>
  <c r="CT32" i="2"/>
  <c r="CS32" i="2"/>
  <c r="CR32" i="2"/>
  <c r="CT31" i="2"/>
  <c r="CS31" i="2"/>
  <c r="CR31" i="2"/>
  <c r="CT30" i="2"/>
  <c r="CS30" i="2"/>
  <c r="CR30" i="2"/>
  <c r="CT29" i="2"/>
  <c r="CS29" i="2"/>
  <c r="CR29" i="2"/>
  <c r="CT28" i="2"/>
  <c r="CS28" i="2"/>
  <c r="CR28" i="2"/>
  <c r="CT27" i="2"/>
  <c r="CS27" i="2"/>
  <c r="CR27" i="2"/>
  <c r="CT26" i="2"/>
  <c r="CS26" i="2"/>
  <c r="CR26" i="2"/>
  <c r="CT25" i="2"/>
  <c r="CS25" i="2"/>
  <c r="CR25" i="2"/>
  <c r="CT24" i="2"/>
  <c r="CS24" i="2"/>
  <c r="CR24" i="2"/>
  <c r="CT23" i="2"/>
  <c r="CS23" i="2"/>
  <c r="CR23" i="2"/>
  <c r="CT22" i="2"/>
  <c r="CS22" i="2"/>
  <c r="CR22" i="2"/>
  <c r="CT21" i="2"/>
  <c r="CS21" i="2"/>
  <c r="CR21" i="2"/>
  <c r="CT20" i="2"/>
  <c r="CS20" i="2"/>
  <c r="CR20" i="2"/>
  <c r="CT19" i="2"/>
  <c r="CS19" i="2"/>
  <c r="CR19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O20" i="2" l="1"/>
  <c r="CC20" i="2"/>
  <c r="CI20" i="2"/>
  <c r="CU20" i="2"/>
  <c r="CU21" i="2" l="1"/>
  <c r="CI21" i="2"/>
  <c r="CC21" i="2"/>
  <c r="CO21" i="2"/>
  <c r="CO22" i="2" l="1"/>
  <c r="CC22" i="2"/>
  <c r="CI22" i="2"/>
  <c r="CU22" i="2"/>
  <c r="CU23" i="2" l="1"/>
  <c r="CI23" i="2"/>
  <c r="CC23" i="2"/>
  <c r="CO23" i="2"/>
  <c r="CC24" i="2" l="1"/>
  <c r="CI24" i="2"/>
  <c r="CU24" i="2"/>
  <c r="CO24" i="2"/>
  <c r="CC25" i="2" l="1"/>
  <c r="CI25" i="2"/>
  <c r="CO25" i="2"/>
  <c r="CU25" i="2"/>
  <c r="CU26" i="2" l="1"/>
  <c r="CO26" i="2"/>
  <c r="CI26" i="2"/>
  <c r="CC26" i="2"/>
  <c r="CC27" i="2" l="1"/>
  <c r="CI27" i="2"/>
  <c r="CO27" i="2"/>
  <c r="CU27" i="2"/>
  <c r="CU28" i="2" l="1"/>
  <c r="CO28" i="2"/>
  <c r="CI28" i="2"/>
  <c r="CC28" i="2"/>
  <c r="CC29" i="2" l="1"/>
  <c r="CI29" i="2"/>
  <c r="CO29" i="2"/>
  <c r="CU29" i="2"/>
  <c r="CO30" i="2" l="1"/>
  <c r="CU30" i="2"/>
  <c r="CI30" i="2"/>
  <c r="CC30" i="2"/>
  <c r="CC31" i="2" l="1"/>
  <c r="CI31" i="2"/>
  <c r="CU31" i="2"/>
  <c r="CO31" i="2"/>
  <c r="CO32" i="2" l="1"/>
  <c r="CU32" i="2"/>
  <c r="CI32" i="2"/>
  <c r="CC32" i="2"/>
  <c r="CC33" i="2" l="1"/>
  <c r="CI33" i="2"/>
  <c r="CU33" i="2"/>
  <c r="CO33" i="2"/>
  <c r="CO34" i="2" l="1"/>
  <c r="CU34" i="2"/>
  <c r="CI34" i="2"/>
  <c r="CC34" i="2"/>
  <c r="CC35" i="2" l="1"/>
  <c r="CI35" i="2"/>
  <c r="CU35" i="2"/>
  <c r="CO35" i="2"/>
  <c r="CO36" i="2" l="1"/>
  <c r="CU36" i="2"/>
  <c r="CI36" i="2"/>
  <c r="CC36" i="2"/>
  <c r="CC37" i="2" l="1"/>
  <c r="CI37" i="2"/>
  <c r="CU37" i="2"/>
  <c r="CO37" i="2"/>
  <c r="CO38" i="2" l="1"/>
  <c r="CU38" i="2"/>
  <c r="CI38" i="2"/>
  <c r="CC38" i="2"/>
  <c r="CC39" i="2" l="1"/>
  <c r="CI39" i="2"/>
  <c r="CU39" i="2"/>
  <c r="CO39" i="2"/>
  <c r="CO40" i="2" l="1"/>
  <c r="CU40" i="2"/>
  <c r="CI40" i="2"/>
  <c r="CC40" i="2"/>
  <c r="CC41" i="2" l="1"/>
  <c r="CI41" i="2"/>
  <c r="CU41" i="2"/>
  <c r="CO41" i="2"/>
  <c r="CO42" i="2" l="1"/>
  <c r="CU42" i="2"/>
  <c r="CI42" i="2"/>
  <c r="CC42" i="2"/>
  <c r="CC43" i="2" l="1"/>
  <c r="CI43" i="2"/>
  <c r="CU43" i="2"/>
  <c r="CO43" i="2"/>
  <c r="BV43" i="2" l="1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M19" i="2" l="1"/>
  <c r="BE19" i="2"/>
  <c r="AS19" i="2"/>
  <c r="AS20" i="2" s="1"/>
  <c r="AY19" i="2"/>
  <c r="BK20" i="2"/>
  <c r="AG20" i="2"/>
  <c r="AM20" i="2"/>
  <c r="BE20" i="2" l="1"/>
  <c r="BE21" i="2" s="1"/>
  <c r="AY20" i="2"/>
  <c r="BK21" i="2"/>
  <c r="AS21" i="2"/>
  <c r="AM21" i="2"/>
  <c r="AG21" i="2"/>
  <c r="AY21" i="2" l="1"/>
  <c r="BE22" i="2"/>
  <c r="BK22" i="2"/>
  <c r="AS22" i="2"/>
  <c r="AG22" i="2"/>
  <c r="AM22" i="2"/>
  <c r="AY22" i="2" l="1"/>
  <c r="BK23" i="2"/>
  <c r="BE23" i="2"/>
  <c r="AY23" i="2"/>
  <c r="AS23" i="2"/>
  <c r="AM23" i="2"/>
  <c r="AG23" i="2"/>
  <c r="BE24" i="2" l="1"/>
  <c r="BK24" i="2"/>
  <c r="AS24" i="2"/>
  <c r="AY24" i="2"/>
  <c r="AG24" i="2"/>
  <c r="AM24" i="2"/>
  <c r="BK25" i="2" l="1"/>
  <c r="BE25" i="2"/>
  <c r="AY25" i="2"/>
  <c r="AS25" i="2"/>
  <c r="AM25" i="2"/>
  <c r="AG25" i="2"/>
  <c r="BE26" i="2" l="1"/>
  <c r="BK26" i="2"/>
  <c r="AS26" i="2"/>
  <c r="AY26" i="2"/>
  <c r="AG26" i="2"/>
  <c r="AM26" i="2"/>
  <c r="BK27" i="2" l="1"/>
  <c r="BE27" i="2"/>
  <c r="AY27" i="2"/>
  <c r="AS27" i="2"/>
  <c r="AM27" i="2"/>
  <c r="AG27" i="2"/>
  <c r="BE28" i="2" l="1"/>
  <c r="BK28" i="2"/>
  <c r="AS28" i="2"/>
  <c r="AY28" i="2"/>
  <c r="AG28" i="2"/>
  <c r="AM28" i="2"/>
  <c r="BK29" i="2" l="1"/>
  <c r="BE29" i="2"/>
  <c r="AY29" i="2"/>
  <c r="AS29" i="2"/>
  <c r="AM29" i="2"/>
  <c r="AG29" i="2"/>
  <c r="BE30" i="2" l="1"/>
  <c r="BK30" i="2"/>
  <c r="AS30" i="2"/>
  <c r="AY30" i="2"/>
  <c r="AG30" i="2"/>
  <c r="AM30" i="2"/>
  <c r="BK31" i="2" l="1"/>
  <c r="BE31" i="2"/>
  <c r="AY31" i="2"/>
  <c r="AS31" i="2"/>
  <c r="AM31" i="2"/>
  <c r="AG31" i="2"/>
  <c r="BE32" i="2" l="1"/>
  <c r="BK32" i="2"/>
  <c r="AS32" i="2"/>
  <c r="AY32" i="2"/>
  <c r="AG32" i="2"/>
  <c r="AM32" i="2"/>
  <c r="BK33" i="2" l="1"/>
  <c r="BE33" i="2"/>
  <c r="AY33" i="2"/>
  <c r="AS33" i="2"/>
  <c r="AM33" i="2"/>
  <c r="AG33" i="2"/>
  <c r="BE34" i="2" l="1"/>
  <c r="BK34" i="2"/>
  <c r="AS34" i="2"/>
  <c r="AY34" i="2"/>
  <c r="AG34" i="2"/>
  <c r="AM34" i="2"/>
  <c r="BK35" i="2" l="1"/>
  <c r="BE35" i="2"/>
  <c r="AY35" i="2"/>
  <c r="AS35" i="2"/>
  <c r="AM35" i="2"/>
  <c r="AG35" i="2"/>
  <c r="BE36" i="2" l="1"/>
  <c r="BK36" i="2"/>
  <c r="AS36" i="2"/>
  <c r="AY36" i="2"/>
  <c r="AG36" i="2"/>
  <c r="AM36" i="2"/>
  <c r="BK37" i="2" l="1"/>
  <c r="BE37" i="2"/>
  <c r="AY37" i="2"/>
  <c r="AS37" i="2"/>
  <c r="AM37" i="2"/>
  <c r="AG37" i="2"/>
  <c r="BE38" i="2" l="1"/>
  <c r="BK38" i="2"/>
  <c r="AS38" i="2"/>
  <c r="AY38" i="2"/>
  <c r="AG38" i="2"/>
  <c r="AM38" i="2"/>
  <c r="BK39" i="2" l="1"/>
  <c r="BE39" i="2"/>
  <c r="AY39" i="2"/>
  <c r="AS39" i="2"/>
  <c r="AM39" i="2"/>
  <c r="AG39" i="2"/>
  <c r="BE40" i="2" l="1"/>
  <c r="BK40" i="2"/>
  <c r="AS40" i="2"/>
  <c r="AY40" i="2"/>
  <c r="AG40" i="2"/>
  <c r="AM40" i="2"/>
  <c r="BK41" i="2" l="1"/>
  <c r="BE41" i="2"/>
  <c r="AY41" i="2"/>
  <c r="AS41" i="2"/>
  <c r="AM41" i="2"/>
  <c r="AG41" i="2"/>
  <c r="BE42" i="2" l="1"/>
  <c r="BK42" i="2"/>
  <c r="AS42" i="2"/>
  <c r="AY42" i="2"/>
  <c r="AG42" i="2"/>
  <c r="AM42" i="2"/>
  <c r="BK43" i="2" l="1"/>
  <c r="BE43" i="2"/>
  <c r="AY43" i="2"/>
  <c r="AS43" i="2"/>
  <c r="AM43" i="2"/>
  <c r="AG43" i="2"/>
  <c r="V5" i="2" l="1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U20" i="2" l="1"/>
  <c r="U21" i="2" l="1"/>
  <c r="U22" i="2" l="1"/>
  <c r="U23" i="2" l="1"/>
  <c r="U24" i="2" l="1"/>
  <c r="U25" i="2" l="1"/>
  <c r="U26" i="2" l="1"/>
  <c r="U27" i="2" l="1"/>
  <c r="U28" i="2" l="1"/>
  <c r="U29" i="2" l="1"/>
  <c r="U30" i="2" l="1"/>
  <c r="U31" i="2" l="1"/>
  <c r="U32" i="2" l="1"/>
  <c r="U33" i="2" l="1"/>
  <c r="U34" i="2" l="1"/>
  <c r="U35" i="2" l="1"/>
  <c r="U36" i="2" l="1"/>
  <c r="U37" i="2" l="1"/>
  <c r="U38" i="2" l="1"/>
  <c r="U39" i="2" l="1"/>
  <c r="U40" i="2" l="1"/>
  <c r="U41" i="2" l="1"/>
  <c r="U42" i="2" l="1"/>
  <c r="U43" i="2" l="1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<sst xmlns="http://schemas.openxmlformats.org/spreadsheetml/2006/main" count="290" uniqueCount="178">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</sst>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11" xfId="0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topLeftCell="S1" zoomScale="70" zoomScaleNormal="70" workbookViewId="0">
      <selection activeCell="V7" sqref="V7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103" x14ac:dyDescent="0.35">
      <c r="B1" s="4" t="s">
        <v>0</v>
      </c>
      <c r="C1" s="6">
        <v>3</v>
      </c>
      <c r="E1" s="54" t="s">
        <v>78</v>
      </c>
      <c r="F1" s="54"/>
      <c r="G1" s="14">
        <v>7.0000000000000007E-2</v>
      </c>
      <c r="I1" s="54" t="s">
        <v>79</v>
      </c>
      <c r="J1" s="54"/>
      <c r="K1" s="54"/>
      <c r="L1" s="15">
        <v>7256200.8565999996</v>
      </c>
      <c r="O1" s="39"/>
      <c r="P1" s="34" t="s">
        <v>134</v>
      </c>
      <c r="Q1" s="26">
        <v>0.95</v>
      </c>
      <c r="S1" s="54" t="s">
        <v>87</v>
      </c>
      <c r="T1" s="54"/>
      <c r="U1" s="54"/>
      <c r="V1" s="24">
        <v>8809340386.1000004</v>
      </c>
    </row>
    <row r="2" spans="2:103" x14ac:dyDescent="0.35">
      <c r="B2" s="4" t="s">
        <v>1</v>
      </c>
      <c r="C2" s="6">
        <v>3</v>
      </c>
      <c r="E2" s="54"/>
      <c r="F2" s="54"/>
      <c r="G2" s="25"/>
      <c r="I2" s="54" t="s">
        <v>80</v>
      </c>
      <c r="J2" s="54"/>
      <c r="K2" s="54"/>
      <c r="L2" s="23">
        <f>L1*0.25</f>
        <v>1814050.2141499999</v>
      </c>
      <c r="O2" s="39"/>
      <c r="P2" s="34" t="s">
        <v>85</v>
      </c>
      <c r="Q2" s="26">
        <v>50</v>
      </c>
      <c r="S2" s="54" t="s">
        <v>88</v>
      </c>
      <c r="T2" s="54"/>
      <c r="U2" s="54"/>
      <c r="V2" s="27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5" t="s">
        <v>111</v>
      </c>
      <c r="I3" s="54" t="s">
        <v>28</v>
      </c>
      <c r="J3" s="54"/>
      <c r="K3" s="54"/>
      <c r="L3" s="10">
        <v>8.9999999999999993E-3</v>
      </c>
      <c r="O3" s="39"/>
      <c r="P3" s="34" t="s">
        <v>84</v>
      </c>
      <c r="Q3" s="26">
        <v>10</v>
      </c>
      <c r="S3" s="54" t="s">
        <v>89</v>
      </c>
      <c r="T3" s="54"/>
      <c r="U3" s="54"/>
      <c r="V3" s="28">
        <v>2066077.2990000001</v>
      </c>
      <c r="W3" t="s">
        <v>97</v>
      </c>
      <c r="BS3" s="13"/>
      <c r="BU3" s="34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3"/>
      <c r="F4" s="34" t="s">
        <v>103</v>
      </c>
      <c r="G4" s="6">
        <v>4198</v>
      </c>
      <c r="I4" s="54" t="s">
        <v>152</v>
      </c>
      <c r="J4" s="54"/>
      <c r="K4" s="54"/>
      <c r="L4" s="15">
        <v>0.75</v>
      </c>
      <c r="O4" s="39"/>
      <c r="P4" s="34" t="s">
        <v>144</v>
      </c>
      <c r="Q4" s="26">
        <v>300</v>
      </c>
      <c r="S4" s="54" t="s">
        <v>96</v>
      </c>
      <c r="T4" s="54"/>
      <c r="U4" s="54"/>
      <c r="V4" s="27">
        <f>0.86*2489249.757</f>
        <v>2140754.7910200004</v>
      </c>
      <c r="W4" t="s">
        <v>97</v>
      </c>
      <c r="BU4" s="34"/>
      <c r="BV4" s="25"/>
    </row>
    <row r="5" spans="2:103" x14ac:dyDescent="0.35">
      <c r="B5" s="4"/>
      <c r="F5" s="34" t="s">
        <v>104</v>
      </c>
      <c r="G5" s="6">
        <v>3726</v>
      </c>
      <c r="I5" s="54" t="s">
        <v>86</v>
      </c>
      <c r="J5" s="54"/>
      <c r="K5" s="54"/>
      <c r="L5" s="15">
        <v>0.25</v>
      </c>
      <c r="O5" s="39"/>
      <c r="P5" s="34" t="s">
        <v>136</v>
      </c>
      <c r="Q5" s="26">
        <v>1</v>
      </c>
      <c r="S5" s="54" t="s">
        <v>95</v>
      </c>
      <c r="T5" s="54"/>
      <c r="U5" s="54"/>
      <c r="V5" s="27">
        <f>0.17*2489249.757</f>
        <v>423172.45869000006</v>
      </c>
      <c r="W5" t="s">
        <v>97</v>
      </c>
      <c r="BU5" s="34" t="s">
        <v>159</v>
      </c>
      <c r="BV5" s="6">
        <v>6951</v>
      </c>
    </row>
    <row r="6" spans="2:103" x14ac:dyDescent="0.35">
      <c r="F6" s="34" t="s">
        <v>105</v>
      </c>
      <c r="G6" s="6">
        <v>4765</v>
      </c>
      <c r="I6" s="54" t="s">
        <v>146</v>
      </c>
      <c r="J6" s="54"/>
      <c r="K6" s="54"/>
      <c r="L6" s="15">
        <v>1</v>
      </c>
      <c r="O6" s="39"/>
      <c r="P6" s="34" t="s">
        <v>137</v>
      </c>
      <c r="Q6" s="26">
        <v>3</v>
      </c>
      <c r="S6" s="54" t="s">
        <v>90</v>
      </c>
      <c r="T6" s="54"/>
      <c r="U6" s="54"/>
      <c r="V6" s="27">
        <f>(18000/25)*8.8*2.20462</f>
        <v>13968.472320000001</v>
      </c>
      <c r="W6" t="s">
        <v>92</v>
      </c>
      <c r="BU6" s="34"/>
      <c r="BV6" s="25"/>
    </row>
    <row r="7" spans="2:103" x14ac:dyDescent="0.35">
      <c r="F7" s="34" t="s">
        <v>106</v>
      </c>
      <c r="G7" s="6">
        <v>4050</v>
      </c>
      <c r="O7" s="39"/>
      <c r="P7" s="34" t="s">
        <v>145</v>
      </c>
      <c r="Q7" s="26">
        <v>3</v>
      </c>
      <c r="S7" s="54" t="s">
        <v>93</v>
      </c>
      <c r="T7" s="54"/>
      <c r="U7" s="54"/>
      <c r="V7" s="27">
        <v>13563822358</v>
      </c>
      <c r="W7" t="s">
        <v>91</v>
      </c>
      <c r="BU7" s="34" t="s">
        <v>160</v>
      </c>
      <c r="BV7" s="6">
        <v>7618</v>
      </c>
    </row>
    <row r="8" spans="2:103" x14ac:dyDescent="0.35">
      <c r="F8" s="34" t="s">
        <v>107</v>
      </c>
      <c r="G8" s="6">
        <v>5974</v>
      </c>
      <c r="I8" s="54" t="s">
        <v>153</v>
      </c>
      <c r="J8" s="54"/>
      <c r="K8" s="54"/>
      <c r="L8" s="47">
        <v>15.24</v>
      </c>
      <c r="O8" s="39"/>
      <c r="S8" s="54" t="s">
        <v>94</v>
      </c>
      <c r="T8" s="54"/>
      <c r="U8" s="54"/>
      <c r="V8" s="27">
        <v>2681220699</v>
      </c>
      <c r="W8" t="s">
        <v>91</v>
      </c>
      <c r="BU8" s="34"/>
      <c r="BV8" s="25"/>
    </row>
    <row r="9" spans="2:103" x14ac:dyDescent="0.35">
      <c r="F9" s="34" t="s">
        <v>108</v>
      </c>
      <c r="G9" s="6">
        <v>5009</v>
      </c>
      <c r="I9" s="54" t="s">
        <v>154</v>
      </c>
      <c r="J9" s="54"/>
      <c r="K9" s="54"/>
      <c r="L9" s="47">
        <v>9.83</v>
      </c>
      <c r="O9" s="39"/>
      <c r="S9" s="73" t="s">
        <v>174</v>
      </c>
      <c r="T9" s="74"/>
      <c r="U9" s="74"/>
      <c r="V9" s="75">
        <v>0</v>
      </c>
      <c r="BU9" s="34" t="s">
        <v>161</v>
      </c>
      <c r="BV9" s="6">
        <v>6653</v>
      </c>
    </row>
    <row r="10" spans="2:103" x14ac:dyDescent="0.35">
      <c r="F10" s="34" t="s">
        <v>109</v>
      </c>
      <c r="G10" s="6">
        <v>4359</v>
      </c>
      <c r="I10" s="54" t="s">
        <v>155</v>
      </c>
      <c r="J10" s="54"/>
      <c r="K10" s="54"/>
      <c r="L10" s="27">
        <v>0.73499999999999999</v>
      </c>
      <c r="O10" s="39"/>
      <c r="S10" s="32"/>
      <c r="T10" s="32"/>
      <c r="U10" s="32"/>
      <c r="V10" s="25"/>
      <c r="BU10" s="34"/>
      <c r="BV10" s="25"/>
    </row>
    <row r="11" spans="2:103" x14ac:dyDescent="0.35">
      <c r="F11" s="34" t="s">
        <v>110</v>
      </c>
      <c r="G11" s="6">
        <v>3780</v>
      </c>
      <c r="I11" s="54" t="s">
        <v>156</v>
      </c>
      <c r="J11" s="54"/>
      <c r="K11" s="54"/>
      <c r="L11" s="27">
        <v>0.65249999999999997</v>
      </c>
      <c r="O11" s="39"/>
      <c r="S11" s="32"/>
      <c r="T11" s="32"/>
      <c r="U11" s="32"/>
      <c r="V11" s="25"/>
    </row>
    <row r="12" spans="2:103" x14ac:dyDescent="0.35">
      <c r="F12" s="34"/>
      <c r="G12" s="25"/>
      <c r="H12" s="25"/>
      <c r="I12" s="55" t="s">
        <v>157</v>
      </c>
      <c r="J12" s="55"/>
      <c r="K12" s="55"/>
      <c r="L12" s="27">
        <v>0.81</v>
      </c>
      <c r="M12" s="25"/>
      <c r="N12" s="41"/>
      <c r="O12" s="41"/>
      <c r="S12" s="39"/>
      <c r="T12" s="39"/>
      <c r="U12" s="39"/>
      <c r="V12" s="25"/>
    </row>
    <row r="13" spans="2:103" x14ac:dyDescent="0.35">
      <c r="F13" s="34"/>
    </row>
    <row r="14" spans="2:103" x14ac:dyDescent="0.35">
      <c r="F14" s="34"/>
      <c r="G14" s="25"/>
      <c r="H14" s="25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2:103" x14ac:dyDescent="0.35">
      <c r="T15" s="34" t="s">
        <v>118</v>
      </c>
      <c r="U15" s="7">
        <f>90*16</f>
        <v>1440</v>
      </c>
      <c r="Z15" s="34" t="s">
        <v>119</v>
      </c>
      <c r="AA15" s="7">
        <f>8*90</f>
        <v>720</v>
      </c>
      <c r="AF15" s="34" t="s">
        <v>120</v>
      </c>
      <c r="AG15" s="7">
        <f>91*16</f>
        <v>1456</v>
      </c>
      <c r="AH15" s="50"/>
      <c r="AI15" s="50"/>
      <c r="AJ15" s="50"/>
      <c r="AK15" s="25"/>
      <c r="AL15" s="34" t="s">
        <v>121</v>
      </c>
      <c r="AM15" s="7">
        <f>91*8</f>
        <v>728</v>
      </c>
      <c r="AR15" s="34" t="s">
        <v>122</v>
      </c>
      <c r="AS15" s="7">
        <f>92*16</f>
        <v>1472</v>
      </c>
      <c r="AT15" s="50"/>
      <c r="AU15" s="50"/>
      <c r="AV15" s="50"/>
      <c r="AW15" s="25"/>
      <c r="AX15" s="34" t="s">
        <v>123</v>
      </c>
      <c r="AY15" s="7">
        <f>92*8</f>
        <v>736</v>
      </c>
      <c r="BD15" s="34" t="s">
        <v>124</v>
      </c>
      <c r="BE15" s="7">
        <f>92*16</f>
        <v>1472</v>
      </c>
      <c r="BF15" s="50"/>
      <c r="BG15" s="50"/>
      <c r="BH15" s="50"/>
      <c r="BI15" s="25"/>
      <c r="BJ15" s="34" t="s">
        <v>125</v>
      </c>
      <c r="BK15" s="7">
        <f>92*8</f>
        <v>736</v>
      </c>
      <c r="BP15" s="34" t="s">
        <v>149</v>
      </c>
      <c r="BQ15" s="46">
        <v>16054000</v>
      </c>
      <c r="BU15" s="50" t="s">
        <v>149</v>
      </c>
      <c r="BV15" s="50"/>
      <c r="BW15" s="46">
        <v>10000000</v>
      </c>
      <c r="CB15" s="34" t="s">
        <v>118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121</v>
      </c>
      <c r="CU15">
        <f>91*8</f>
        <v>728</v>
      </c>
    </row>
    <row r="16" spans="2:103" x14ac:dyDescent="0.35">
      <c r="C16" s="54" t="s">
        <v>139</v>
      </c>
      <c r="D16" s="54"/>
      <c r="E16" s="54"/>
      <c r="F16" s="54"/>
      <c r="G16" s="54"/>
      <c r="H16" s="54"/>
      <c r="I16" s="54"/>
      <c r="J16" s="54" t="s">
        <v>173</v>
      </c>
      <c r="K16" s="54"/>
      <c r="L16" s="54"/>
      <c r="M16" s="54"/>
      <c r="N16" s="54"/>
      <c r="O16" s="54"/>
      <c r="P16" s="54"/>
      <c r="S16" s="50" t="s">
        <v>101</v>
      </c>
      <c r="T16" s="50"/>
      <c r="U16" s="51"/>
      <c r="Y16" s="50" t="s">
        <v>102</v>
      </c>
      <c r="Z16" s="50"/>
      <c r="AA16" s="51"/>
      <c r="AE16" s="50" t="s">
        <v>112</v>
      </c>
      <c r="AF16" s="50"/>
      <c r="AG16" s="51"/>
      <c r="AK16" s="50" t="s">
        <v>113</v>
      </c>
      <c r="AL16" s="50"/>
      <c r="AM16" s="51"/>
      <c r="AQ16" s="50" t="s">
        <v>114</v>
      </c>
      <c r="AR16" s="50"/>
      <c r="AS16" s="51"/>
      <c r="AW16" s="50" t="s">
        <v>115</v>
      </c>
      <c r="AX16" s="50"/>
      <c r="AY16" s="51"/>
      <c r="BC16" s="50" t="s">
        <v>116</v>
      </c>
      <c r="BD16" s="50"/>
      <c r="BE16" s="51"/>
      <c r="BI16" s="50" t="s">
        <v>117</v>
      </c>
      <c r="BJ16" s="50"/>
      <c r="BK16" s="51"/>
      <c r="BO16" s="50" t="s">
        <v>150</v>
      </c>
      <c r="BP16" s="50"/>
      <c r="BQ16" s="50"/>
      <c r="BS16" s="50" t="s">
        <v>151</v>
      </c>
      <c r="BT16" s="50"/>
      <c r="BU16" s="50"/>
      <c r="BV16" s="50"/>
      <c r="BW16" s="50"/>
      <c r="CA16" s="50" t="s">
        <v>162</v>
      </c>
      <c r="CB16" s="50"/>
      <c r="CC16" s="51"/>
      <c r="CG16" s="50" t="s">
        <v>163</v>
      </c>
      <c r="CH16" s="50"/>
      <c r="CI16" s="51"/>
      <c r="CM16" s="50" t="s">
        <v>164</v>
      </c>
      <c r="CN16" s="50"/>
      <c r="CO16" s="51"/>
      <c r="CS16" s="50" t="s">
        <v>165</v>
      </c>
      <c r="CT16" s="50"/>
      <c r="CU16" s="51"/>
      <c r="CW16" s="54" t="s">
        <v>175</v>
      </c>
      <c r="CX16" s="54"/>
      <c r="CY16" s="54"/>
    </row>
    <row r="17" spans="2:103" x14ac:dyDescent="0.35">
      <c r="B17" s="42" t="s">
        <v>27</v>
      </c>
      <c r="C17" s="43" t="s">
        <v>140</v>
      </c>
      <c r="D17" s="43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2" t="s">
        <v>140</v>
      </c>
      <c r="L17" s="52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 t="shared" ref="R18:R43" si="2">0.15*(U18+(CX18*(1-EV_subsidy_decision))+(CY18*EV_subsidy_decision))</f>
        <v>641.18884503449988</v>
      </c>
      <c r="S18" s="44">
        <f t="shared" ref="S18:S43" si="3">0.5*(U18+(CX18*(1-EV_subsidy_decision))+(CY18*EV_subsidy_decision))</f>
        <v>2137.2961501149998</v>
      </c>
      <c r="T18" s="44">
        <f t="shared" ref="T18:T43" si="4">0.35*(U18+(CX18*(1-EV_subsidy_decision))+(CY18*EV_subsidy_decision))</f>
        <v>1496.1073050804998</v>
      </c>
      <c r="U18" s="51">
        <f>G4</f>
        <v>4198</v>
      </c>
      <c r="W18" s="4">
        <v>2020</v>
      </c>
      <c r="X18" s="44">
        <f t="shared" ref="X18:X43" si="5">0.15*(AA18+(CX18*(1-EV_subsidy_decision))+(CY18*EV_subsidy_decision))</f>
        <v>570.38884503450004</v>
      </c>
      <c r="Y18" s="44">
        <f t="shared" ref="Y18:Y43" si="6">0.5*(AA18+(CX18*(1-EV_subsidy_decision))+(CY18*EV_subsidy_decision))</f>
        <v>1901.296150115</v>
      </c>
      <c r="Z18" s="44">
        <f t="shared" ref="Z18:Z43" si="7">0.35*(AA18+(CX18*(1-EV_subsidy_decision))+(CY18*EV_subsidy_decision))</f>
        <v>1330.9073050805</v>
      </c>
      <c r="AA18" s="51">
        <f>G5</f>
        <v>3726</v>
      </c>
      <c r="AC18" s="4">
        <v>2020</v>
      </c>
      <c r="AD18" s="44">
        <f t="shared" ref="AD18:AD43" si="8">0.15*(AG18+(CX18*(1-EV_subsidy_decision))+(CY18*EV_subsidy_decision))</f>
        <v>726.23884503449995</v>
      </c>
      <c r="AE18" s="44">
        <f t="shared" ref="AE18:AE43" si="9">0.5*(AG18+(CX18*(1-EV_subsidy_decision))+(CY18*EV_subsidy_decision))</f>
        <v>2420.7961501149998</v>
      </c>
      <c r="AF18" s="44">
        <f t="shared" ref="AF18:AF43" si="10">0.35*(AG18+(CX18*(1-EV_subsidy_decision))+(CY18*EV_subsidy_decision))</f>
        <v>1694.5573050804999</v>
      </c>
      <c r="AG18" s="51">
        <f>$G6</f>
        <v>4765</v>
      </c>
      <c r="AI18" s="4">
        <v>2020</v>
      </c>
      <c r="AJ18" s="44">
        <f t="shared" ref="AJ18:AJ43" si="11">0.15*(AM18+(CX18*(1-EV_subsidy_decision))+(CY18*EV_subsidy_decision))</f>
        <v>618.98884503449995</v>
      </c>
      <c r="AK18" s="44">
        <f t="shared" ref="AK18:AK43" si="12">0.5*(AM18+(CX18*(1-EV_subsidy_decision))+(CY18*EV_subsidy_decision))</f>
        <v>2063.2961501149998</v>
      </c>
      <c r="AL18" s="44">
        <f t="shared" ref="AL18:AL43" si="13">0.35*(AM18+(CX18*(1-EV_subsidy_decision))+(CY18*EV_subsidy_decision))</f>
        <v>1444.3073050804999</v>
      </c>
      <c r="AM18" s="51">
        <f>$G7</f>
        <v>4050</v>
      </c>
      <c r="AO18" s="4">
        <v>2020</v>
      </c>
      <c r="AP18" s="44">
        <f t="shared" ref="AP18:AP43" si="14">0.15*(AS18+(CX18*(1-EV_subsidy_decision))+(CY18*EV_subsidy_decision))</f>
        <v>907.58884503449997</v>
      </c>
      <c r="AQ18" s="44">
        <f t="shared" ref="AQ18:AQ43" si="15">0.5*(AS18+(CX18*(1-EV_subsidy_decision))+(CY18*EV_subsidy_decision))</f>
        <v>3025.2961501149998</v>
      </c>
      <c r="AR18" s="44">
        <f t="shared" ref="AR18:AR43" si="16">0.35*(AS18+(CX18*(1-EV_subsidy_decision))+(CY18*EV_subsidy_decision))</f>
        <v>2117.7073050804997</v>
      </c>
      <c r="AS18" s="51">
        <f>G8</f>
        <v>5974</v>
      </c>
      <c r="AU18" s="4">
        <v>2020</v>
      </c>
      <c r="AV18" s="44">
        <f t="shared" ref="AV18:AV43" si="17">0.15*(AY18+(CX18*(1-EV_subsidy_decision))+(CY18*EV_subsidy_decision))</f>
        <v>762.83884503449997</v>
      </c>
      <c r="AW18" s="44">
        <f t="shared" ref="AW18:AW43" si="18">0.5*(AY18+(CX18*(1-EV_subsidy_decision))+(CY18*EV_subsidy_decision))</f>
        <v>2542.7961501149998</v>
      </c>
      <c r="AX18" s="44">
        <f t="shared" ref="AX18:AX43" si="19">0.35*(AY18+(CX18*(1-EV_subsidy_decision))+(CY18*EV_subsidy_decision))</f>
        <v>1779.9573050804997</v>
      </c>
      <c r="AY18" s="51">
        <f>G9</f>
        <v>5009</v>
      </c>
      <c r="BA18" s="4">
        <v>2020</v>
      </c>
      <c r="BB18" s="44">
        <f t="shared" ref="BB18:BB43" si="20">0.15*(BE18+(CX18*(1-EV_subsidy_decision))+(CY18*EV_subsidy_decision))</f>
        <v>665.33884503449997</v>
      </c>
      <c r="BC18" s="44">
        <f t="shared" ref="BC18:BC43" si="21">0.5*(BE18+(CX18*(1-EV_subsidy_decision))+(CY18*EV_subsidy_decision))</f>
        <v>2217.7961501149998</v>
      </c>
      <c r="BD18" s="44">
        <f t="shared" ref="BD18:BD43" si="22">0.35*(BE18+(CX18*(1-EV_subsidy_decision))+(CY18*EV_subsidy_decision))</f>
        <v>1552.4573050804997</v>
      </c>
      <c r="BE18" s="51">
        <f>G10</f>
        <v>4359</v>
      </c>
      <c r="BG18" s="4">
        <v>2020</v>
      </c>
      <c r="BH18" s="44">
        <f t="shared" ref="BH18:BH43" si="23">0.15*(BK18+(CX18*(1-EV_subsidy_decision))+(CY18*EV_subsidy_decision))</f>
        <v>578.48884503449995</v>
      </c>
      <c r="BI18" s="44">
        <f t="shared" ref="BI18:BI43" si="24">0.5*(BK18+(CX18*(1-EV_subsidy_decision))+(CY18*EV_subsidy_decision))</f>
        <v>1928.296150115</v>
      </c>
      <c r="BJ18" s="44">
        <f t="shared" ref="BJ18:BJ43" si="25">0.35*(BK18+(CX18*(1-EV_subsidy_decision))+(CY18*EV_subsidy_decision))</f>
        <v>1349.8073050804999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 t="shared" ref="BZ18:BZ43" si="26">0.15*(CC18+(CX18*(1-EV_subsidy_decision))+(CY18*EV_subsidy_decision))</f>
        <v>939.83884503449985</v>
      </c>
      <c r="CA18" s="44">
        <f t="shared" ref="CA18:CA43" si="27">0.5*(CC18+(CX18*(1-EV_subsidy_decision))+(CY18*EV_subsidy_decision))</f>
        <v>3132.7961501149998</v>
      </c>
      <c r="CB18" s="44">
        <f t="shared" ref="CB18:CB43" si="28">0.35*(CC18+(CX18*(1-EV_subsidy_decision))+(CY18*EV_subsidy_decision))</f>
        <v>2192.9573050804997</v>
      </c>
      <c r="CC18" s="51">
        <f>BV3</f>
        <v>6189</v>
      </c>
      <c r="CE18" s="4">
        <v>2020</v>
      </c>
      <c r="CF18" s="44">
        <f t="shared" ref="CF18:CF43" si="29">0.15*(CI18+(CX18*(1-EV_subsidy_decision))+(CY18*EV_subsidy_decision))</f>
        <v>1054.1388450344998</v>
      </c>
      <c r="CG18" s="44">
        <f t="shared" ref="CG18:CG43" si="30">0.5*(CI18+(CX18*(1-EV_subsidy_decision))+(CY18*EV_subsidy_decision))</f>
        <v>3513.7961501149998</v>
      </c>
      <c r="CH18" s="44">
        <f t="shared" ref="CH18:CH43" si="31">0.35*(CI18+(CX18*(1-EV_subsidy_decision))+(CY18*EV_subsidy_decision))</f>
        <v>2459.6573050804996</v>
      </c>
      <c r="CI18" s="51">
        <f>BV5</f>
        <v>6951</v>
      </c>
      <c r="CK18" s="4">
        <v>2020</v>
      </c>
      <c r="CL18" s="44">
        <f t="shared" ref="CL18:CL43" si="32">0.15*(CO18+(CX18*(1-EV_subsidy_decision))+(CY18*EV_subsidy_decision))</f>
        <v>1154.1888450345</v>
      </c>
      <c r="CM18" s="44">
        <f t="shared" ref="CM18:CM43" si="33">0.5*(CO18+(CX18*(1-EV_subsidy_decision))+(CY18*EV_subsidy_decision))</f>
        <v>3847.2961501149998</v>
      </c>
      <c r="CN18" s="44">
        <f t="shared" ref="CN18:CN43" si="34">0.35*(CO18+(CX18*(1-EV_subsidy_decision))+(CY18*EV_subsidy_decision))</f>
        <v>2693.1073050804998</v>
      </c>
      <c r="CO18" s="51">
        <f>BV7</f>
        <v>7618</v>
      </c>
      <c r="CQ18" s="4">
        <v>2020</v>
      </c>
      <c r="CR18" s="44">
        <f t="shared" ref="CR18:CR43" si="35">0.15*(CU18+(CX18*(1-EV_subsidy_decision))+(CY18*EV_subsidy_decision))</f>
        <v>1009.4388450344999</v>
      </c>
      <c r="CS18" s="44">
        <f t="shared" ref="CS18:CS43" si="36">0.5*(CU18+(CX18*(1-EV_subsidy_decision))+(CY18*EV_subsidy_decision))</f>
        <v>3364.7961501149998</v>
      </c>
      <c r="CT18" s="44">
        <f t="shared" ref="CT18:CT43" si="37">0.35*(CU18+(CX18*(1-EV_subsidy_decision))+(CY18*EV_subsidy_decision))</f>
        <v>2355.3573050804998</v>
      </c>
      <c r="CU18" s="51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4">
        <v>1054.2716052585899</v>
      </c>
      <c r="D19" s="45">
        <f t="shared" ref="D19:D43" si="38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9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si="2"/>
        <v>658.34499007499983</v>
      </c>
      <c r="S19" s="44">
        <f t="shared" si="3"/>
        <v>2194.4833002499995</v>
      </c>
      <c r="T19" s="44">
        <f t="shared" si="4"/>
        <v>1536.1383101749996</v>
      </c>
      <c r="U19" s="12">
        <f t="shared" ref="U19:U43" si="40">U18*(1+$L$3)</f>
        <v>4235.7819999999992</v>
      </c>
      <c r="W19" s="4">
        <v>2021</v>
      </c>
      <c r="X19" s="44">
        <f t="shared" si="5"/>
        <v>586.90779007499987</v>
      </c>
      <c r="Y19" s="44">
        <f t="shared" si="6"/>
        <v>1956.3593002499997</v>
      </c>
      <c r="Z19" s="44">
        <f t="shared" si="7"/>
        <v>1369.4515101749996</v>
      </c>
      <c r="AA19" s="12">
        <f>AA18*(1+$L$3)</f>
        <v>3759.5339999999997</v>
      </c>
      <c r="AC19" s="4">
        <v>2021</v>
      </c>
      <c r="AD19" s="44">
        <f t="shared" si="8"/>
        <v>744.16044007499988</v>
      </c>
      <c r="AE19" s="44">
        <f t="shared" si="9"/>
        <v>2480.5348002499995</v>
      </c>
      <c r="AF19" s="44">
        <f t="shared" si="10"/>
        <v>1736.3743601749995</v>
      </c>
      <c r="AG19" s="12">
        <f t="shared" ref="AG19:AG43" si="41">AG18*(1+$L$3)</f>
        <v>4807.8849999999993</v>
      </c>
      <c r="AI19" s="4">
        <v>2021</v>
      </c>
      <c r="AJ19" s="44">
        <f t="shared" si="11"/>
        <v>635.94519007499991</v>
      </c>
      <c r="AK19" s="44">
        <f t="shared" si="12"/>
        <v>2119.8173002499998</v>
      </c>
      <c r="AL19" s="44">
        <f t="shared" si="13"/>
        <v>1483.8721101749998</v>
      </c>
      <c r="AM19" s="12">
        <f>AM18*(1+$L$3)</f>
        <v>4086.4499999999994</v>
      </c>
      <c r="AO19" s="4">
        <v>2021</v>
      </c>
      <c r="AP19" s="44">
        <f t="shared" si="14"/>
        <v>927.14259007499982</v>
      </c>
      <c r="AQ19" s="44">
        <f t="shared" si="15"/>
        <v>3090.4753002499997</v>
      </c>
      <c r="AR19" s="44">
        <f t="shared" si="16"/>
        <v>2163.3327101749996</v>
      </c>
      <c r="AS19" s="12">
        <f t="shared" ref="AS19:AS43" si="42">AS18*(1+$L$3)</f>
        <v>6027.7659999999996</v>
      </c>
      <c r="AU19" s="4">
        <v>2021</v>
      </c>
      <c r="AV19" s="44">
        <f t="shared" si="17"/>
        <v>781.08984007499987</v>
      </c>
      <c r="AW19" s="44">
        <f t="shared" si="18"/>
        <v>2603.6328002499995</v>
      </c>
      <c r="AX19" s="44">
        <f t="shared" si="19"/>
        <v>1822.5429601749995</v>
      </c>
      <c r="AY19" s="12">
        <f>AY18*(1+$L$3)</f>
        <v>5054.0809999999992</v>
      </c>
      <c r="BA19" s="4">
        <v>2021</v>
      </c>
      <c r="BB19" s="44">
        <f t="shared" si="20"/>
        <v>682.71234007499993</v>
      </c>
      <c r="BC19" s="44">
        <f t="shared" si="21"/>
        <v>2275.7078002499998</v>
      </c>
      <c r="BD19" s="44">
        <f t="shared" si="22"/>
        <v>1592.9954601749998</v>
      </c>
      <c r="BE19" s="12">
        <f t="shared" ref="BE19:BE43" si="43">BE18*(1+$L$3)</f>
        <v>4398.2309999999998</v>
      </c>
      <c r="BG19" s="4">
        <v>2021</v>
      </c>
      <c r="BH19" s="44">
        <f t="shared" si="23"/>
        <v>595.08069007499989</v>
      </c>
      <c r="BI19" s="44">
        <f t="shared" si="24"/>
        <v>1983.6023002499996</v>
      </c>
      <c r="BJ19" s="44">
        <f t="shared" si="25"/>
        <v>1388.5216101749998</v>
      </c>
      <c r="BK19" s="12">
        <f>BK18*(1+$L$3)</f>
        <v>3814.0199999999995</v>
      </c>
      <c r="BM19" s="4">
        <v>2021</v>
      </c>
      <c r="BN19" s="25">
        <f t="shared" ref="BN19:BN43" si="44">0.15*BQ19</f>
        <v>3.4917450000000003</v>
      </c>
      <c r="BO19" s="25">
        <f t="shared" ref="BO19:BO43" si="45">0.5*BQ19</f>
        <v>11.639150000000001</v>
      </c>
      <c r="BP19" s="25">
        <f t="shared" ref="BP19:BP43" si="46">0.35*BQ19</f>
        <v>8.1474050000000009</v>
      </c>
      <c r="BQ19" s="27">
        <v>23.278300000000002</v>
      </c>
      <c r="BS19" s="4">
        <v>2021</v>
      </c>
      <c r="BT19" s="25">
        <f t="shared" ref="BT19:BT43" si="47">0.15*BW19</f>
        <v>21</v>
      </c>
      <c r="BU19" s="25">
        <f t="shared" ref="BU19:BU43" si="48">0.5*BW19</f>
        <v>70</v>
      </c>
      <c r="BV19" s="25">
        <f t="shared" ref="BV19:BV43" si="49">0.35*BW19</f>
        <v>49</v>
      </c>
      <c r="BW19" s="27">
        <v>140</v>
      </c>
      <c r="BY19" s="4">
        <v>2021</v>
      </c>
      <c r="BZ19" s="44">
        <f t="shared" si="26"/>
        <v>959.68284007499983</v>
      </c>
      <c r="CA19" s="44">
        <f t="shared" si="27"/>
        <v>3198.9428002499994</v>
      </c>
      <c r="CB19" s="44">
        <f t="shared" si="28"/>
        <v>2239.2599601749994</v>
      </c>
      <c r="CC19" s="12">
        <f t="shared" ref="CC19:CC43" si="50">CC18*(1+$L$3)</f>
        <v>6244.7009999999991</v>
      </c>
      <c r="CE19" s="4">
        <v>2021</v>
      </c>
      <c r="CF19" s="44">
        <f t="shared" si="29"/>
        <v>1075.0115400749999</v>
      </c>
      <c r="CG19" s="44">
        <f t="shared" si="30"/>
        <v>3583.3718002499995</v>
      </c>
      <c r="CH19" s="44">
        <f t="shared" si="31"/>
        <v>2508.3602601749994</v>
      </c>
      <c r="CI19" s="12">
        <f>CI18*(1+$L$3)</f>
        <v>7013.5589999999993</v>
      </c>
      <c r="CK19" s="4">
        <v>2021</v>
      </c>
      <c r="CL19" s="44">
        <f t="shared" si="32"/>
        <v>1175.9619900749997</v>
      </c>
      <c r="CM19" s="44">
        <f t="shared" si="33"/>
        <v>3919.8733002499994</v>
      </c>
      <c r="CN19" s="44">
        <f t="shared" si="34"/>
        <v>2743.9113101749995</v>
      </c>
      <c r="CO19" s="12">
        <f t="shared" ref="CO19:CO43" si="51">CO18*(1+$L$3)</f>
        <v>7686.561999999999</v>
      </c>
      <c r="CQ19" s="4">
        <v>2021</v>
      </c>
      <c r="CR19" s="44">
        <f t="shared" si="35"/>
        <v>1029.9092400749998</v>
      </c>
      <c r="CS19" s="44">
        <f t="shared" si="36"/>
        <v>3433.0308002499996</v>
      </c>
      <c r="CT19" s="44">
        <f t="shared" si="37"/>
        <v>2403.1215601749996</v>
      </c>
      <c r="CU19" s="12">
        <f>CU18*(1+$L$3)</f>
        <v>6712.8769999999995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4">
        <v>1032.8707927586827</v>
      </c>
      <c r="D20" s="45">
        <f t="shared" si="38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9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2"/>
        <v>675.55214080499979</v>
      </c>
      <c r="S20" s="44">
        <f t="shared" si="3"/>
        <v>2251.8404693499992</v>
      </c>
      <c r="T20" s="44">
        <f t="shared" si="4"/>
        <v>1576.2883285449993</v>
      </c>
      <c r="U20" s="12">
        <f t="shared" si="40"/>
        <v>4273.9040379999988</v>
      </c>
      <c r="W20" s="4">
        <v>2022</v>
      </c>
      <c r="X20" s="44">
        <f t="shared" si="5"/>
        <v>603.47200600499991</v>
      </c>
      <c r="Y20" s="44">
        <f t="shared" si="6"/>
        <v>2011.5733533499997</v>
      </c>
      <c r="Z20" s="44">
        <f t="shared" si="7"/>
        <v>1408.1013473449998</v>
      </c>
      <c r="AA20" s="12">
        <f t="shared" ref="AA20:AA43" si="52">AA19*(1+$L$3)</f>
        <v>3793.3698059999992</v>
      </c>
      <c r="AC20" s="4">
        <v>2022</v>
      </c>
      <c r="AD20" s="44">
        <f t="shared" si="8"/>
        <v>762.13992985499976</v>
      </c>
      <c r="AE20" s="44">
        <f t="shared" si="9"/>
        <v>2540.4664328499994</v>
      </c>
      <c r="AF20" s="44">
        <f t="shared" si="10"/>
        <v>1778.3265029949994</v>
      </c>
      <c r="AG20" s="12">
        <f t="shared" si="41"/>
        <v>4851.155964999999</v>
      </c>
      <c r="AI20" s="4">
        <v>2022</v>
      </c>
      <c r="AJ20" s="44">
        <f t="shared" si="11"/>
        <v>652.95074260499973</v>
      </c>
      <c r="AK20" s="44">
        <f t="shared" si="12"/>
        <v>2176.5024753499993</v>
      </c>
      <c r="AL20" s="44">
        <f t="shared" si="13"/>
        <v>1523.5517327449993</v>
      </c>
      <c r="AM20" s="12">
        <f t="shared" ref="AM20:AM43" si="53">AM19*(1+$L$3)</f>
        <v>4123.2280499999988</v>
      </c>
      <c r="AO20" s="4">
        <v>2022</v>
      </c>
      <c r="AP20" s="44">
        <f t="shared" si="14"/>
        <v>946.76891920499975</v>
      </c>
      <c r="AQ20" s="44">
        <f t="shared" si="15"/>
        <v>3155.8963973499995</v>
      </c>
      <c r="AR20" s="44">
        <f t="shared" si="16"/>
        <v>2209.1274781449993</v>
      </c>
      <c r="AS20" s="12">
        <f t="shared" si="42"/>
        <v>6082.0158939999992</v>
      </c>
      <c r="AU20" s="4">
        <v>2022</v>
      </c>
      <c r="AV20" s="44">
        <f t="shared" si="17"/>
        <v>799.40169445499976</v>
      </c>
      <c r="AW20" s="44">
        <f t="shared" si="18"/>
        <v>2664.6723148499991</v>
      </c>
      <c r="AX20" s="44">
        <f t="shared" si="19"/>
        <v>1865.2706203949992</v>
      </c>
      <c r="AY20" s="12">
        <f t="shared" ref="AY20:AY43" si="54">AY19*(1+$L$3)</f>
        <v>5099.5677289999985</v>
      </c>
      <c r="BA20" s="4">
        <v>2022</v>
      </c>
      <c r="BB20" s="44">
        <f t="shared" si="20"/>
        <v>700.13879695499975</v>
      </c>
      <c r="BC20" s="44">
        <f t="shared" si="21"/>
        <v>2333.7959898499994</v>
      </c>
      <c r="BD20" s="44">
        <f t="shared" si="22"/>
        <v>1633.6571928949995</v>
      </c>
      <c r="BE20" s="12">
        <f t="shared" si="43"/>
        <v>4437.8150789999991</v>
      </c>
      <c r="BG20" s="4">
        <v>2022</v>
      </c>
      <c r="BH20" s="44">
        <f t="shared" si="23"/>
        <v>611.71846210499984</v>
      </c>
      <c r="BI20" s="44">
        <f t="shared" si="24"/>
        <v>2039.0615403499996</v>
      </c>
      <c r="BJ20" s="44">
        <f t="shared" si="25"/>
        <v>1427.3430782449996</v>
      </c>
      <c r="BK20" s="12">
        <f t="shared" ref="BK20:BK43" si="55">BK19*(1+$L$3)</f>
        <v>3848.3461799999991</v>
      </c>
      <c r="BM20" s="4">
        <v>2022</v>
      </c>
      <c r="BN20" s="25">
        <f t="shared" si="44"/>
        <v>5.2376174999999998</v>
      </c>
      <c r="BO20" s="25">
        <f t="shared" si="45"/>
        <v>17.458725000000001</v>
      </c>
      <c r="BP20" s="25">
        <f t="shared" si="46"/>
        <v>12.2211075</v>
      </c>
      <c r="BQ20" s="27">
        <v>34.917450000000002</v>
      </c>
      <c r="BS20" s="4">
        <v>2022</v>
      </c>
      <c r="BT20" s="25">
        <f t="shared" si="47"/>
        <v>31.5</v>
      </c>
      <c r="BU20" s="25">
        <f t="shared" si="48"/>
        <v>105</v>
      </c>
      <c r="BV20" s="25">
        <f t="shared" si="49"/>
        <v>73.5</v>
      </c>
      <c r="BW20" s="27">
        <v>210</v>
      </c>
      <c r="BY20" s="4">
        <v>2022</v>
      </c>
      <c r="BZ20" s="44">
        <f t="shared" si="26"/>
        <v>979.60203145499963</v>
      </c>
      <c r="CA20" s="44">
        <f t="shared" si="27"/>
        <v>3265.3401048499991</v>
      </c>
      <c r="CB20" s="44">
        <f t="shared" si="28"/>
        <v>2285.738073394999</v>
      </c>
      <c r="CC20" s="12">
        <f t="shared" si="50"/>
        <v>6300.9033089999984</v>
      </c>
      <c r="CE20" s="4">
        <v>2022</v>
      </c>
      <c r="CF20" s="44">
        <f t="shared" si="29"/>
        <v>1095.9686897549996</v>
      </c>
      <c r="CG20" s="44">
        <f t="shared" si="30"/>
        <v>3653.228965849999</v>
      </c>
      <c r="CH20" s="44">
        <f t="shared" si="31"/>
        <v>2557.260276094999</v>
      </c>
      <c r="CI20" s="12">
        <f t="shared" ref="CI20:CI43" si="56">CI19*(1+$L$3)</f>
        <v>7076.6810309999983</v>
      </c>
      <c r="CK20" s="4">
        <v>2022</v>
      </c>
      <c r="CL20" s="44">
        <f t="shared" si="32"/>
        <v>1197.8276938049996</v>
      </c>
      <c r="CM20" s="44">
        <f t="shared" si="33"/>
        <v>3992.7589793499988</v>
      </c>
      <c r="CN20" s="44">
        <f t="shared" si="34"/>
        <v>2794.9312855449989</v>
      </c>
      <c r="CO20" s="12">
        <f t="shared" si="51"/>
        <v>7755.7410579999978</v>
      </c>
      <c r="CQ20" s="4">
        <v>2022</v>
      </c>
      <c r="CR20" s="44">
        <f t="shared" si="35"/>
        <v>1050.4604690549997</v>
      </c>
      <c r="CS20" s="44">
        <f t="shared" si="36"/>
        <v>3501.5348968499993</v>
      </c>
      <c r="CT20" s="44">
        <f t="shared" si="37"/>
        <v>2451.0744277949993</v>
      </c>
      <c r="CU20" s="12">
        <f t="shared" ref="CU20:CU43" si="57">CU19*(1+$L$3)</f>
        <v>6773.2928929999989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4">
        <v>1011.4699802587754</v>
      </c>
      <c r="D21" s="45">
        <f t="shared" si="38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9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2"/>
        <v>692.81075628629969</v>
      </c>
      <c r="S21" s="44">
        <f t="shared" si="3"/>
        <v>2309.3691876209991</v>
      </c>
      <c r="T21" s="44">
        <f t="shared" si="4"/>
        <v>1616.5584313346992</v>
      </c>
      <c r="U21" s="12">
        <f t="shared" si="40"/>
        <v>4312.3691743419986</v>
      </c>
      <c r="W21" s="4">
        <v>2023</v>
      </c>
      <c r="X21" s="44">
        <f t="shared" si="5"/>
        <v>620.08190027309979</v>
      </c>
      <c r="Y21" s="44">
        <f t="shared" si="6"/>
        <v>2066.9396675769995</v>
      </c>
      <c r="Z21" s="44">
        <f t="shared" si="7"/>
        <v>1446.8577673038994</v>
      </c>
      <c r="AA21" s="12">
        <f t="shared" si="52"/>
        <v>3827.5101342539988</v>
      </c>
      <c r="AC21" s="4">
        <v>2023</v>
      </c>
      <c r="AD21" s="44">
        <f t="shared" si="8"/>
        <v>780.17783543774965</v>
      </c>
      <c r="AE21" s="44">
        <f t="shared" si="9"/>
        <v>2600.5927847924991</v>
      </c>
      <c r="AF21" s="44">
        <f t="shared" si="10"/>
        <v>1820.4149493547493</v>
      </c>
      <c r="AG21" s="12">
        <f t="shared" si="41"/>
        <v>4894.8163686849985</v>
      </c>
      <c r="AI21" s="4">
        <v>2023</v>
      </c>
      <c r="AJ21" s="44">
        <f t="shared" si="11"/>
        <v>670.00594550249969</v>
      </c>
      <c r="AK21" s="44">
        <f t="shared" si="12"/>
        <v>2233.353151674999</v>
      </c>
      <c r="AL21" s="44">
        <f t="shared" si="13"/>
        <v>1563.3472061724992</v>
      </c>
      <c r="AM21" s="12">
        <f t="shared" si="53"/>
        <v>4160.3371024499984</v>
      </c>
      <c r="AO21" s="4">
        <v>2023</v>
      </c>
      <c r="AP21" s="44">
        <f t="shared" si="14"/>
        <v>966.46848569189967</v>
      </c>
      <c r="AQ21" s="44">
        <f t="shared" si="15"/>
        <v>3221.561618972999</v>
      </c>
      <c r="AR21" s="44">
        <f t="shared" si="16"/>
        <v>2255.0931332810992</v>
      </c>
      <c r="AS21" s="12">
        <f t="shared" si="42"/>
        <v>6136.7540370459983</v>
      </c>
      <c r="AU21" s="4">
        <v>2023</v>
      </c>
      <c r="AV21" s="44">
        <f t="shared" si="17"/>
        <v>817.77495591914965</v>
      </c>
      <c r="AW21" s="44">
        <f t="shared" si="18"/>
        <v>2725.9165197304987</v>
      </c>
      <c r="AX21" s="44">
        <f t="shared" si="19"/>
        <v>1908.141563811349</v>
      </c>
      <c r="AY21" s="12">
        <f t="shared" si="54"/>
        <v>5145.4638385609978</v>
      </c>
      <c r="BA21" s="4">
        <v>2023</v>
      </c>
      <c r="BB21" s="44">
        <f t="shared" si="20"/>
        <v>717.61869234164976</v>
      </c>
      <c r="BC21" s="44">
        <f t="shared" si="21"/>
        <v>2392.0623078054991</v>
      </c>
      <c r="BD21" s="44">
        <f t="shared" si="22"/>
        <v>1674.4436154638493</v>
      </c>
      <c r="BE21" s="12">
        <f t="shared" si="43"/>
        <v>4477.7554147109986</v>
      </c>
      <c r="BG21" s="4">
        <v>2023</v>
      </c>
      <c r="BH21" s="44">
        <f t="shared" si="23"/>
        <v>628.40257447799968</v>
      </c>
      <c r="BI21" s="44">
        <f t="shared" si="24"/>
        <v>2094.6752482599991</v>
      </c>
      <c r="BJ21" s="44">
        <f t="shared" si="25"/>
        <v>1466.2726737819992</v>
      </c>
      <c r="BK21" s="12">
        <f t="shared" si="55"/>
        <v>3882.9812956199985</v>
      </c>
      <c r="BM21" s="4">
        <v>2023</v>
      </c>
      <c r="BN21" s="25">
        <f t="shared" si="44"/>
        <v>6.9834900000000006</v>
      </c>
      <c r="BO21" s="25">
        <f t="shared" si="45"/>
        <v>23.278300000000002</v>
      </c>
      <c r="BP21" s="25">
        <f t="shared" si="46"/>
        <v>16.294810000000002</v>
      </c>
      <c r="BQ21" s="27">
        <v>46.556600000000003</v>
      </c>
      <c r="BS21" s="4">
        <v>2023</v>
      </c>
      <c r="BT21" s="25">
        <f t="shared" si="47"/>
        <v>42</v>
      </c>
      <c r="BU21" s="25">
        <f t="shared" si="48"/>
        <v>140</v>
      </c>
      <c r="BV21" s="25">
        <f t="shared" si="49"/>
        <v>98</v>
      </c>
      <c r="BW21" s="27">
        <v>280</v>
      </c>
      <c r="BY21" s="4">
        <v>2023</v>
      </c>
      <c r="BZ21" s="44">
        <f t="shared" si="26"/>
        <v>999.59709595214952</v>
      </c>
      <c r="CA21" s="44">
        <f t="shared" si="27"/>
        <v>3331.9903198404986</v>
      </c>
      <c r="CB21" s="44">
        <f t="shared" si="28"/>
        <v>2332.393223888349</v>
      </c>
      <c r="CC21" s="12">
        <f t="shared" si="50"/>
        <v>6357.6114387809976</v>
      </c>
      <c r="CE21" s="4">
        <v>2023</v>
      </c>
      <c r="CF21" s="44">
        <f t="shared" si="29"/>
        <v>1117.0110541768495</v>
      </c>
      <c r="CG21" s="44">
        <f t="shared" si="30"/>
        <v>3723.3701805894984</v>
      </c>
      <c r="CH21" s="44">
        <f t="shared" si="31"/>
        <v>2606.3591264126489</v>
      </c>
      <c r="CI21" s="12">
        <f t="shared" si="56"/>
        <v>7140.3711602789972</v>
      </c>
      <c r="CK21" s="4">
        <v>2023</v>
      </c>
      <c r="CL21" s="44">
        <f t="shared" si="32"/>
        <v>1219.7867892632994</v>
      </c>
      <c r="CM21" s="44">
        <f t="shared" si="33"/>
        <v>4065.9559642109984</v>
      </c>
      <c r="CN21" s="44">
        <f t="shared" si="34"/>
        <v>2846.1691749476986</v>
      </c>
      <c r="CO21" s="12">
        <f t="shared" si="51"/>
        <v>7825.5427275219972</v>
      </c>
      <c r="CQ21" s="4">
        <v>2023</v>
      </c>
      <c r="CR21" s="44">
        <f t="shared" si="35"/>
        <v>1071.0932594905496</v>
      </c>
      <c r="CS21" s="44">
        <f t="shared" si="36"/>
        <v>3570.3108649684991</v>
      </c>
      <c r="CT21" s="44">
        <f t="shared" si="37"/>
        <v>2499.2176054779493</v>
      </c>
      <c r="CU21" s="12">
        <f t="shared" si="57"/>
        <v>6834.2525290369986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4">
        <v>990.06916775886816</v>
      </c>
      <c r="D22" s="45">
        <f t="shared" si="38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9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2"/>
        <v>710.12129970166131</v>
      </c>
      <c r="S22" s="44">
        <f t="shared" si="3"/>
        <v>2367.0709990055379</v>
      </c>
      <c r="T22" s="44">
        <f t="shared" si="4"/>
        <v>1656.9496993038765</v>
      </c>
      <c r="U22" s="12">
        <f t="shared" si="40"/>
        <v>4351.1804969110763</v>
      </c>
      <c r="W22" s="4">
        <v>2024</v>
      </c>
      <c r="X22" s="44">
        <f t="shared" si="5"/>
        <v>636.7378839843426</v>
      </c>
      <c r="Y22" s="44">
        <f t="shared" si="6"/>
        <v>2122.4596132811421</v>
      </c>
      <c r="Z22" s="44">
        <f t="shared" si="7"/>
        <v>1485.7217292967994</v>
      </c>
      <c r="AA22" s="12">
        <f t="shared" si="52"/>
        <v>3861.9577254622845</v>
      </c>
      <c r="AC22" s="4">
        <v>2024</v>
      </c>
      <c r="AD22" s="44">
        <f t="shared" si="8"/>
        <v>798.27468256547445</v>
      </c>
      <c r="AE22" s="44">
        <f t="shared" si="9"/>
        <v>2660.9156085515815</v>
      </c>
      <c r="AF22" s="44">
        <f t="shared" si="10"/>
        <v>1862.6409259861068</v>
      </c>
      <c r="AG22" s="12">
        <f t="shared" si="41"/>
        <v>4938.8697160031634</v>
      </c>
      <c r="AI22" s="4">
        <v>2024</v>
      </c>
      <c r="AJ22" s="44">
        <f t="shared" si="11"/>
        <v>687.11124562080715</v>
      </c>
      <c r="AK22" s="44">
        <f t="shared" si="12"/>
        <v>2290.3708187360239</v>
      </c>
      <c r="AL22" s="44">
        <f t="shared" si="13"/>
        <v>1603.2595731152167</v>
      </c>
      <c r="AM22" s="12">
        <f t="shared" si="53"/>
        <v>4197.7801363720482</v>
      </c>
      <c r="AO22" s="4">
        <v>2024</v>
      </c>
      <c r="AP22" s="44">
        <f t="shared" si="14"/>
        <v>986.2419486719117</v>
      </c>
      <c r="AQ22" s="44">
        <f t="shared" si="15"/>
        <v>3287.4731622397057</v>
      </c>
      <c r="AR22" s="44">
        <f t="shared" si="16"/>
        <v>2301.2312135677939</v>
      </c>
      <c r="AS22" s="12">
        <f t="shared" si="42"/>
        <v>6191.9848233794119</v>
      </c>
      <c r="AU22" s="4">
        <v>2024</v>
      </c>
      <c r="AV22" s="44">
        <f t="shared" si="17"/>
        <v>836.21017713120682</v>
      </c>
      <c r="AW22" s="44">
        <f t="shared" si="18"/>
        <v>2787.3672571040229</v>
      </c>
      <c r="AX22" s="44">
        <f t="shared" si="19"/>
        <v>1951.1570799728158</v>
      </c>
      <c r="AY22" s="12">
        <f t="shared" si="54"/>
        <v>5191.7730131080461</v>
      </c>
      <c r="BA22" s="4">
        <v>2024</v>
      </c>
      <c r="BB22" s="44">
        <f t="shared" si="20"/>
        <v>735.15250718150958</v>
      </c>
      <c r="BC22" s="44">
        <f t="shared" si="21"/>
        <v>2450.5083572716985</v>
      </c>
      <c r="BD22" s="44">
        <f t="shared" si="22"/>
        <v>1715.3558500901888</v>
      </c>
      <c r="BE22" s="12">
        <f t="shared" si="43"/>
        <v>4518.0552134433974</v>
      </c>
      <c r="BG22" s="4">
        <v>2024</v>
      </c>
      <c r="BH22" s="44">
        <f t="shared" si="23"/>
        <v>645.13344425708669</v>
      </c>
      <c r="BI22" s="44">
        <f t="shared" si="24"/>
        <v>2150.444814190289</v>
      </c>
      <c r="BJ22" s="44">
        <f t="shared" si="25"/>
        <v>1505.3113699332023</v>
      </c>
      <c r="BK22" s="12">
        <f t="shared" si="55"/>
        <v>3917.9281272805779</v>
      </c>
      <c r="BM22" s="4">
        <v>2024</v>
      </c>
      <c r="BN22" s="25">
        <f t="shared" si="44"/>
        <v>8.7293625000000006</v>
      </c>
      <c r="BO22" s="25">
        <f t="shared" si="45"/>
        <v>29.097875000000002</v>
      </c>
      <c r="BP22" s="25">
        <f t="shared" si="46"/>
        <v>20.368512500000001</v>
      </c>
      <c r="BQ22" s="27">
        <v>58.195750000000004</v>
      </c>
      <c r="BS22" s="4">
        <v>2024</v>
      </c>
      <c r="BT22" s="25">
        <f t="shared" si="47"/>
        <v>52.5</v>
      </c>
      <c r="BU22" s="25">
        <f t="shared" si="48"/>
        <v>175</v>
      </c>
      <c r="BV22" s="25">
        <f t="shared" si="49"/>
        <v>122.49999999999999</v>
      </c>
      <c r="BW22" s="27">
        <v>350</v>
      </c>
      <c r="BY22" s="4">
        <v>2024</v>
      </c>
      <c r="BZ22" s="44">
        <f t="shared" si="26"/>
        <v>1019.6687164245038</v>
      </c>
      <c r="CA22" s="44">
        <f t="shared" si="27"/>
        <v>3398.8957214150128</v>
      </c>
      <c r="CB22" s="44">
        <f t="shared" si="28"/>
        <v>2379.2270049905087</v>
      </c>
      <c r="CC22" s="12">
        <f t="shared" si="50"/>
        <v>6414.8299417300259</v>
      </c>
      <c r="CE22" s="4">
        <v>2024</v>
      </c>
      <c r="CF22" s="44">
        <f t="shared" si="29"/>
        <v>1138.1394002732261</v>
      </c>
      <c r="CG22" s="44">
        <f t="shared" si="30"/>
        <v>3793.7980009107537</v>
      </c>
      <c r="CH22" s="44">
        <f t="shared" si="31"/>
        <v>2655.6586006375273</v>
      </c>
      <c r="CI22" s="12">
        <f t="shared" si="56"/>
        <v>7204.6345007215077</v>
      </c>
      <c r="CK22" s="4">
        <v>2024</v>
      </c>
      <c r="CL22" s="44">
        <f t="shared" si="32"/>
        <v>1241.8401169754541</v>
      </c>
      <c r="CM22" s="44">
        <f t="shared" si="33"/>
        <v>4139.4670565848473</v>
      </c>
      <c r="CN22" s="44">
        <f t="shared" si="34"/>
        <v>2897.626939609393</v>
      </c>
      <c r="CO22" s="12">
        <f t="shared" si="51"/>
        <v>7895.9726120696942</v>
      </c>
      <c r="CQ22" s="4">
        <v>2024</v>
      </c>
      <c r="CR22" s="44">
        <f t="shared" si="35"/>
        <v>1091.8083454347495</v>
      </c>
      <c r="CS22" s="44">
        <f t="shared" si="36"/>
        <v>3639.3611514491654</v>
      </c>
      <c r="CT22" s="44">
        <f t="shared" si="37"/>
        <v>2547.5528060144156</v>
      </c>
      <c r="CU22" s="12">
        <f t="shared" si="57"/>
        <v>6895.7608017983312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4">
        <v>968.6683552589609</v>
      </c>
      <c r="D23" s="45">
        <f t="shared" si="38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9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2"/>
        <v>727.48423841749127</v>
      </c>
      <c r="S23" s="44">
        <f t="shared" si="3"/>
        <v>2424.9474613916377</v>
      </c>
      <c r="T23" s="44">
        <f t="shared" si="4"/>
        <v>1697.4632229741462</v>
      </c>
      <c r="U23" s="12">
        <f t="shared" si="40"/>
        <v>4390.3411213832751</v>
      </c>
      <c r="W23" s="4">
        <v>2025</v>
      </c>
      <c r="X23" s="44">
        <f t="shared" si="5"/>
        <v>653.44037195871681</v>
      </c>
      <c r="Y23" s="44">
        <f t="shared" si="6"/>
        <v>2178.1345731957226</v>
      </c>
      <c r="Z23" s="44">
        <f t="shared" si="7"/>
        <v>1524.6942012370057</v>
      </c>
      <c r="AA23" s="12">
        <f t="shared" si="52"/>
        <v>3896.7153449914449</v>
      </c>
      <c r="AC23" s="4">
        <v>2025</v>
      </c>
      <c r="AD23" s="44">
        <f t="shared" si="8"/>
        <v>816.43100172707875</v>
      </c>
      <c r="AE23" s="44">
        <f t="shared" si="9"/>
        <v>2721.4366724235961</v>
      </c>
      <c r="AF23" s="44">
        <f t="shared" si="10"/>
        <v>1905.0056706965172</v>
      </c>
      <c r="AG23" s="12">
        <f t="shared" si="41"/>
        <v>4983.3195434471918</v>
      </c>
      <c r="AI23" s="4">
        <v>2025</v>
      </c>
      <c r="AJ23" s="44">
        <f t="shared" si="11"/>
        <v>704.26709384990943</v>
      </c>
      <c r="AK23" s="44">
        <f t="shared" si="12"/>
        <v>2347.5569794996982</v>
      </c>
      <c r="AL23" s="44">
        <f t="shared" si="13"/>
        <v>1643.2898856497886</v>
      </c>
      <c r="AM23" s="12">
        <f t="shared" si="53"/>
        <v>4235.560157599396</v>
      </c>
      <c r="AO23" s="4">
        <v>2025</v>
      </c>
      <c r="AP23" s="44">
        <f t="shared" si="14"/>
        <v>1006.0899732284739</v>
      </c>
      <c r="AQ23" s="44">
        <f t="shared" si="15"/>
        <v>3353.6332440949132</v>
      </c>
      <c r="AR23" s="44">
        <f t="shared" si="16"/>
        <v>2347.5432708664389</v>
      </c>
      <c r="AS23" s="12">
        <f t="shared" si="42"/>
        <v>6247.712686789826</v>
      </c>
      <c r="AU23" s="4">
        <v>2025</v>
      </c>
      <c r="AV23" s="44">
        <f t="shared" si="17"/>
        <v>854.70791574390273</v>
      </c>
      <c r="AW23" s="44">
        <f t="shared" si="18"/>
        <v>2849.0263858130093</v>
      </c>
      <c r="AX23" s="44">
        <f t="shared" si="19"/>
        <v>1994.3184700691063</v>
      </c>
      <c r="AY23" s="12">
        <f t="shared" si="54"/>
        <v>5238.4989702260182</v>
      </c>
      <c r="BA23" s="4">
        <v>2025</v>
      </c>
      <c r="BB23" s="44">
        <f t="shared" si="20"/>
        <v>752.74072676465812</v>
      </c>
      <c r="BC23" s="44">
        <f t="shared" si="21"/>
        <v>2509.1357558821937</v>
      </c>
      <c r="BD23" s="44">
        <f t="shared" si="22"/>
        <v>1756.3950291175356</v>
      </c>
      <c r="BE23" s="12">
        <f t="shared" si="43"/>
        <v>4558.7177103643871</v>
      </c>
      <c r="BG23" s="4">
        <v>2025</v>
      </c>
      <c r="BH23" s="44">
        <f t="shared" si="23"/>
        <v>661.91149227391543</v>
      </c>
      <c r="BI23" s="44">
        <f t="shared" si="24"/>
        <v>2206.3716409130516</v>
      </c>
      <c r="BJ23" s="44">
        <f t="shared" si="25"/>
        <v>1544.4601486391359</v>
      </c>
      <c r="BK23" s="12">
        <f t="shared" si="55"/>
        <v>3953.1894804261028</v>
      </c>
      <c r="BM23" s="4">
        <v>2025</v>
      </c>
      <c r="BN23" s="25">
        <f t="shared" si="44"/>
        <v>10.475235</v>
      </c>
      <c r="BO23" s="25">
        <f t="shared" si="45"/>
        <v>34.917450000000002</v>
      </c>
      <c r="BP23" s="25">
        <f t="shared" si="46"/>
        <v>24.442215000000001</v>
      </c>
      <c r="BQ23" s="27">
        <v>69.834900000000005</v>
      </c>
      <c r="BS23" s="4">
        <v>2025</v>
      </c>
      <c r="BT23" s="25">
        <f t="shared" si="47"/>
        <v>63</v>
      </c>
      <c r="BU23" s="25">
        <f t="shared" si="48"/>
        <v>210</v>
      </c>
      <c r="BV23" s="25">
        <f t="shared" si="49"/>
        <v>147</v>
      </c>
      <c r="BW23" s="27">
        <v>420</v>
      </c>
      <c r="BY23" s="4">
        <v>2025</v>
      </c>
      <c r="BZ23" s="44">
        <f t="shared" si="26"/>
        <v>1039.8175818908394</v>
      </c>
      <c r="CA23" s="44">
        <f t="shared" si="27"/>
        <v>3466.0586063027981</v>
      </c>
      <c r="CB23" s="44">
        <f t="shared" si="28"/>
        <v>2426.2410244119587</v>
      </c>
      <c r="CC23" s="12">
        <f>CC22*(1+$L$3)</f>
        <v>6472.5634112055959</v>
      </c>
      <c r="CE23" s="4">
        <v>2025</v>
      </c>
      <c r="CF23" s="44">
        <f t="shared" si="29"/>
        <v>1159.3545018942</v>
      </c>
      <c r="CG23" s="44">
        <f t="shared" si="30"/>
        <v>3864.5150063140004</v>
      </c>
      <c r="CH23" s="44">
        <f t="shared" si="31"/>
        <v>2705.1605044198</v>
      </c>
      <c r="CI23" s="12">
        <f t="shared" si="56"/>
        <v>7269.4762112280005</v>
      </c>
      <c r="CK23" s="4">
        <v>2025</v>
      </c>
      <c r="CL23" s="44">
        <f t="shared" si="32"/>
        <v>1263.988525046748</v>
      </c>
      <c r="CM23" s="44">
        <f t="shared" si="33"/>
        <v>4213.2950834891599</v>
      </c>
      <c r="CN23" s="44">
        <f t="shared" si="34"/>
        <v>2949.3065584424116</v>
      </c>
      <c r="CO23" s="12">
        <f t="shared" si="51"/>
        <v>7967.0363655783203</v>
      </c>
      <c r="CQ23" s="4">
        <v>2025</v>
      </c>
      <c r="CR23" s="44">
        <f t="shared" si="35"/>
        <v>1112.6064675621774</v>
      </c>
      <c r="CS23" s="44">
        <f t="shared" si="36"/>
        <v>3708.6882252072578</v>
      </c>
      <c r="CT23" s="44">
        <f t="shared" si="37"/>
        <v>2596.0817576450804</v>
      </c>
      <c r="CU23" s="12">
        <f t="shared" si="57"/>
        <v>6957.8226490145153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4">
        <v>947.26754275905375</v>
      </c>
      <c r="D24" s="45">
        <f t="shared" si="38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9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2"/>
        <v>744.90004396135862</v>
      </c>
      <c r="S24" s="44">
        <f t="shared" si="3"/>
        <v>2483.0001465378623</v>
      </c>
      <c r="T24" s="44">
        <f t="shared" si="4"/>
        <v>1738.1001025765036</v>
      </c>
      <c r="U24" s="12">
        <f t="shared" si="40"/>
        <v>4429.8541914757243</v>
      </c>
      <c r="W24" s="4">
        <v>2026</v>
      </c>
      <c r="X24" s="44">
        <f t="shared" si="5"/>
        <v>670.18978270445518</v>
      </c>
      <c r="Y24" s="44">
        <f t="shared" si="6"/>
        <v>2233.9659423481839</v>
      </c>
      <c r="Z24" s="44">
        <f t="shared" si="7"/>
        <v>1563.7761596437288</v>
      </c>
      <c r="AA24" s="12">
        <f t="shared" si="52"/>
        <v>3931.7857830963676</v>
      </c>
      <c r="AC24" s="4">
        <v>2026</v>
      </c>
      <c r="AD24" s="44">
        <f t="shared" si="8"/>
        <v>834.6473281407325</v>
      </c>
      <c r="AE24" s="44">
        <f t="shared" si="9"/>
        <v>2782.1577604691083</v>
      </c>
      <c r="AF24" s="44">
        <f t="shared" si="10"/>
        <v>1947.5104323283756</v>
      </c>
      <c r="AG24" s="12">
        <f t="shared" si="41"/>
        <v>5028.1694193382164</v>
      </c>
      <c r="AI24" s="4">
        <v>2026</v>
      </c>
      <c r="AJ24" s="44">
        <f t="shared" si="11"/>
        <v>721.47394509266849</v>
      </c>
      <c r="AK24" s="44">
        <f t="shared" si="12"/>
        <v>2404.9131503088952</v>
      </c>
      <c r="AL24" s="44">
        <f t="shared" si="13"/>
        <v>1683.4392052162266</v>
      </c>
      <c r="AM24" s="12">
        <f t="shared" si="53"/>
        <v>4273.6801990177901</v>
      </c>
      <c r="AO24" s="4">
        <v>2026</v>
      </c>
      <c r="AP24" s="44">
        <f t="shared" si="14"/>
        <v>1026.0132303856401</v>
      </c>
      <c r="AQ24" s="44">
        <f t="shared" si="15"/>
        <v>3420.0441012854671</v>
      </c>
      <c r="AR24" s="44">
        <f t="shared" si="16"/>
        <v>2394.0308708998268</v>
      </c>
      <c r="AS24" s="12">
        <f t="shared" si="42"/>
        <v>6303.942100970934</v>
      </c>
      <c r="AU24" s="4">
        <v>2026</v>
      </c>
      <c r="AV24" s="44">
        <f t="shared" si="17"/>
        <v>873.26873438370774</v>
      </c>
      <c r="AW24" s="44">
        <f t="shared" si="18"/>
        <v>2910.8957812790259</v>
      </c>
      <c r="AX24" s="44">
        <f t="shared" si="19"/>
        <v>2037.627046895318</v>
      </c>
      <c r="AY24" s="12">
        <f t="shared" si="54"/>
        <v>5285.6454609580514</v>
      </c>
      <c r="BA24" s="4">
        <v>2026</v>
      </c>
      <c r="BB24" s="44">
        <f t="shared" si="20"/>
        <v>770.38384070364998</v>
      </c>
      <c r="BC24" s="44">
        <f t="shared" si="21"/>
        <v>2567.9461356788333</v>
      </c>
      <c r="BD24" s="44">
        <f t="shared" si="22"/>
        <v>1797.5622949751832</v>
      </c>
      <c r="BE24" s="12">
        <f t="shared" si="43"/>
        <v>4599.7461697576664</v>
      </c>
      <c r="BG24" s="4">
        <v>2026</v>
      </c>
      <c r="BH24" s="44">
        <f t="shared" si="23"/>
        <v>678.73714310249068</v>
      </c>
      <c r="BI24" s="44">
        <f t="shared" si="24"/>
        <v>2262.4571436749688</v>
      </c>
      <c r="BJ24" s="44">
        <f t="shared" si="25"/>
        <v>1583.7200005724781</v>
      </c>
      <c r="BK24" s="12">
        <f t="shared" si="55"/>
        <v>3988.7681857499374</v>
      </c>
      <c r="BM24" s="4">
        <v>2026</v>
      </c>
      <c r="BN24" s="25">
        <f t="shared" si="44"/>
        <v>12.2211075</v>
      </c>
      <c r="BO24" s="25">
        <f t="shared" si="45"/>
        <v>40.737025000000003</v>
      </c>
      <c r="BP24" s="25">
        <f t="shared" si="46"/>
        <v>28.5159175</v>
      </c>
      <c r="BQ24" s="27">
        <v>81.474050000000005</v>
      </c>
      <c r="BS24" s="4">
        <v>2026</v>
      </c>
      <c r="BT24" s="25">
        <f t="shared" si="47"/>
        <v>73.5</v>
      </c>
      <c r="BU24" s="25">
        <f t="shared" si="48"/>
        <v>245</v>
      </c>
      <c r="BV24" s="25">
        <f t="shared" si="49"/>
        <v>171.5</v>
      </c>
      <c r="BW24" s="27">
        <v>490</v>
      </c>
      <c r="BY24" s="4">
        <v>2026</v>
      </c>
      <c r="BZ24" s="44">
        <f t="shared" si="26"/>
        <v>1060.0443875259668</v>
      </c>
      <c r="CA24" s="44">
        <f t="shared" si="27"/>
        <v>3533.4812917532231</v>
      </c>
      <c r="CB24" s="44">
        <f t="shared" si="28"/>
        <v>2473.436904227256</v>
      </c>
      <c r="CC24" s="12">
        <f t="shared" si="50"/>
        <v>6530.8164819064459</v>
      </c>
      <c r="CE24" s="4">
        <v>2026</v>
      </c>
      <c r="CF24" s="44">
        <f t="shared" si="29"/>
        <v>1180.6571398093577</v>
      </c>
      <c r="CG24" s="44">
        <f t="shared" si="30"/>
        <v>3935.523799364526</v>
      </c>
      <c r="CH24" s="44">
        <f t="shared" si="31"/>
        <v>2754.8666595551681</v>
      </c>
      <c r="CI24" s="12">
        <f t="shared" si="56"/>
        <v>7334.9014971290517</v>
      </c>
      <c r="CK24" s="4">
        <v>2026</v>
      </c>
      <c r="CL24" s="44">
        <f t="shared" si="32"/>
        <v>1286.2328691702785</v>
      </c>
      <c r="CM24" s="44">
        <f t="shared" si="33"/>
        <v>4287.4428972342621</v>
      </c>
      <c r="CN24" s="44">
        <f t="shared" si="34"/>
        <v>3001.2100280639834</v>
      </c>
      <c r="CO24" s="12">
        <f t="shared" si="51"/>
        <v>8038.7396928685248</v>
      </c>
      <c r="CQ24" s="4">
        <v>2026</v>
      </c>
      <c r="CR24" s="44">
        <f t="shared" si="35"/>
        <v>1133.4883731683467</v>
      </c>
      <c r="CS24" s="44">
        <f t="shared" si="36"/>
        <v>3778.2945772278226</v>
      </c>
      <c r="CT24" s="44">
        <f t="shared" si="37"/>
        <v>2644.8062040594755</v>
      </c>
      <c r="CU24" s="12">
        <f t="shared" si="57"/>
        <v>7020.443052855645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4">
        <v>925.86673025914649</v>
      </c>
      <c r="D25" s="45">
        <f t="shared" si="38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9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2"/>
        <v>762.36919214985085</v>
      </c>
      <c r="S25" s="44">
        <f t="shared" si="3"/>
        <v>2541.2306404995029</v>
      </c>
      <c r="T25" s="44">
        <f t="shared" si="4"/>
        <v>1778.8614483496519</v>
      </c>
      <c r="U25" s="12">
        <f t="shared" si="40"/>
        <v>4469.7228791990055</v>
      </c>
      <c r="W25" s="4">
        <v>2027</v>
      </c>
      <c r="X25" s="44">
        <f t="shared" si="5"/>
        <v>686.98653854163524</v>
      </c>
      <c r="Y25" s="44">
        <f t="shared" si="6"/>
        <v>2289.9551284721174</v>
      </c>
      <c r="Z25" s="44">
        <f t="shared" si="7"/>
        <v>1602.968589930482</v>
      </c>
      <c r="AA25" s="12">
        <f t="shared" si="52"/>
        <v>3967.1718551442345</v>
      </c>
      <c r="AC25" s="4">
        <v>2027</v>
      </c>
      <c r="AD25" s="44">
        <f t="shared" si="8"/>
        <v>852.924201886839</v>
      </c>
      <c r="AE25" s="44">
        <f t="shared" si="9"/>
        <v>2843.08067295613</v>
      </c>
      <c r="AF25" s="44">
        <f t="shared" si="10"/>
        <v>1990.1564710692908</v>
      </c>
      <c r="AG25" s="12">
        <f t="shared" si="41"/>
        <v>5073.4229441122598</v>
      </c>
      <c r="AI25" s="4">
        <v>2027</v>
      </c>
      <c r="AJ25" s="44">
        <f t="shared" si="11"/>
        <v>738.7322583913425</v>
      </c>
      <c r="AK25" s="44">
        <f t="shared" si="12"/>
        <v>2462.4408613044752</v>
      </c>
      <c r="AL25" s="44">
        <f t="shared" si="13"/>
        <v>1723.7086029131326</v>
      </c>
      <c r="AM25" s="12">
        <f t="shared" si="53"/>
        <v>4312.1433208089502</v>
      </c>
      <c r="AO25" s="4">
        <v>2027</v>
      </c>
      <c r="AP25" s="44">
        <f t="shared" si="14"/>
        <v>1046.0123972519507</v>
      </c>
      <c r="AQ25" s="44">
        <f t="shared" si="15"/>
        <v>3486.7079908398359</v>
      </c>
      <c r="AR25" s="44">
        <f t="shared" si="16"/>
        <v>2440.695593587885</v>
      </c>
      <c r="AS25" s="12">
        <f t="shared" si="42"/>
        <v>6360.6775798796716</v>
      </c>
      <c r="AU25" s="4">
        <v>2027</v>
      </c>
      <c r="AV25" s="44">
        <f t="shared" si="17"/>
        <v>891.8932007860011</v>
      </c>
      <c r="AW25" s="44">
        <f t="shared" si="18"/>
        <v>2972.9773359533369</v>
      </c>
      <c r="AX25" s="44">
        <f t="shared" si="19"/>
        <v>2081.0841351673357</v>
      </c>
      <c r="AY25" s="12">
        <f t="shared" si="54"/>
        <v>5333.2162701066736</v>
      </c>
      <c r="BA25" s="4">
        <v>2027</v>
      </c>
      <c r="BB25" s="44">
        <f t="shared" si="20"/>
        <v>788.08234306282282</v>
      </c>
      <c r="BC25" s="44">
        <f t="shared" si="21"/>
        <v>2626.9411435427428</v>
      </c>
      <c r="BD25" s="44">
        <f t="shared" si="22"/>
        <v>1838.8588004799199</v>
      </c>
      <c r="BE25" s="12">
        <f t="shared" si="43"/>
        <v>4641.1438852854853</v>
      </c>
      <c r="BG25" s="4">
        <v>2027</v>
      </c>
      <c r="BH25" s="44">
        <f t="shared" si="23"/>
        <v>695.61082518325304</v>
      </c>
      <c r="BI25" s="44">
        <f t="shared" si="24"/>
        <v>2318.7027506108434</v>
      </c>
      <c r="BJ25" s="44">
        <f t="shared" si="25"/>
        <v>1623.0919254275902</v>
      </c>
      <c r="BK25" s="12">
        <f t="shared" si="55"/>
        <v>4024.6670994216865</v>
      </c>
      <c r="BM25" s="4">
        <v>2027</v>
      </c>
      <c r="BN25" s="25">
        <f t="shared" si="44"/>
        <v>13.966980000000001</v>
      </c>
      <c r="BO25" s="25">
        <f t="shared" si="45"/>
        <v>46.556600000000003</v>
      </c>
      <c r="BP25" s="25">
        <f t="shared" si="46"/>
        <v>32.589620000000004</v>
      </c>
      <c r="BQ25" s="27">
        <v>93.113200000000006</v>
      </c>
      <c r="BS25" s="4">
        <v>2027</v>
      </c>
      <c r="BT25" s="25">
        <f t="shared" si="47"/>
        <v>84</v>
      </c>
      <c r="BU25" s="25">
        <f t="shared" si="48"/>
        <v>280</v>
      </c>
      <c r="BV25" s="25">
        <f t="shared" si="49"/>
        <v>196</v>
      </c>
      <c r="BW25" s="27">
        <v>560</v>
      </c>
      <c r="BY25" s="4">
        <v>2027</v>
      </c>
      <c r="BZ25" s="44">
        <f t="shared" si="26"/>
        <v>1080.3498348065405</v>
      </c>
      <c r="CA25" s="44">
        <f t="shared" si="27"/>
        <v>3601.1661160218018</v>
      </c>
      <c r="CB25" s="44">
        <f t="shared" si="28"/>
        <v>2520.8162812152609</v>
      </c>
      <c r="CC25" s="12">
        <f t="shared" si="50"/>
        <v>6589.5938302436034</v>
      </c>
      <c r="CE25" s="4">
        <v>2027</v>
      </c>
      <c r="CF25" s="44">
        <f t="shared" si="29"/>
        <v>1202.0481018604819</v>
      </c>
      <c r="CG25" s="44">
        <f t="shared" si="30"/>
        <v>4006.8270062016063</v>
      </c>
      <c r="CH25" s="44">
        <f t="shared" si="31"/>
        <v>2804.7789043411244</v>
      </c>
      <c r="CI25" s="12">
        <f t="shared" si="56"/>
        <v>7400.9156106032124</v>
      </c>
      <c r="CK25" s="4">
        <v>2027</v>
      </c>
      <c r="CL25" s="44">
        <f t="shared" si="32"/>
        <v>1308.5740127856509</v>
      </c>
      <c r="CM25" s="44">
        <f t="shared" si="33"/>
        <v>4361.9133759521701</v>
      </c>
      <c r="CN25" s="44">
        <f t="shared" si="34"/>
        <v>3053.339363166519</v>
      </c>
      <c r="CO25" s="12">
        <f t="shared" si="51"/>
        <v>8111.0883501043409</v>
      </c>
      <c r="CQ25" s="4">
        <v>2027</v>
      </c>
      <c r="CR25" s="44">
        <f t="shared" si="35"/>
        <v>1154.4548163197016</v>
      </c>
      <c r="CS25" s="44">
        <f t="shared" si="36"/>
        <v>3848.1827210656725</v>
      </c>
      <c r="CT25" s="44">
        <f t="shared" si="37"/>
        <v>2693.7279047459706</v>
      </c>
      <c r="CU25" s="12">
        <f t="shared" si="57"/>
        <v>7083.6270403313447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4">
        <v>904.46591775923923</v>
      </c>
      <c r="D26" s="45">
        <f t="shared" si="38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9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2"/>
        <v>779.89216308176935</v>
      </c>
      <c r="S26" s="44">
        <f t="shared" si="3"/>
        <v>2599.6405436058981</v>
      </c>
      <c r="T26" s="44">
        <f t="shared" si="4"/>
        <v>1819.7483805241286</v>
      </c>
      <c r="U26" s="12">
        <f t="shared" si="40"/>
        <v>4509.9503851117961</v>
      </c>
      <c r="W26" s="4">
        <v>2028</v>
      </c>
      <c r="X26" s="44">
        <f t="shared" si="5"/>
        <v>703.83106559107989</v>
      </c>
      <c r="Y26" s="44">
        <f t="shared" si="6"/>
        <v>2346.1035519702664</v>
      </c>
      <c r="Z26" s="44">
        <f t="shared" si="7"/>
        <v>1642.2724863791864</v>
      </c>
      <c r="AA26" s="12">
        <f t="shared" si="52"/>
        <v>4002.8764018405323</v>
      </c>
      <c r="AC26" s="4">
        <v>2028</v>
      </c>
      <c r="AD26" s="44">
        <f t="shared" si="8"/>
        <v>871.26216790639035</v>
      </c>
      <c r="AE26" s="44">
        <f t="shared" si="9"/>
        <v>2904.2072263546347</v>
      </c>
      <c r="AF26" s="44">
        <f t="shared" si="10"/>
        <v>2032.9450584482443</v>
      </c>
      <c r="AG26" s="12">
        <f t="shared" si="41"/>
        <v>5119.0837506092694</v>
      </c>
      <c r="AI26" s="4">
        <v>2028</v>
      </c>
      <c r="AJ26" s="44">
        <f t="shared" si="11"/>
        <v>756.04249691943448</v>
      </c>
      <c r="AK26" s="44">
        <f t="shared" si="12"/>
        <v>2520.1416563981152</v>
      </c>
      <c r="AL26" s="44">
        <f t="shared" si="13"/>
        <v>1764.0991594786806</v>
      </c>
      <c r="AM26" s="12">
        <f t="shared" si="53"/>
        <v>4350.9526106962303</v>
      </c>
      <c r="AO26" s="4">
        <v>2028</v>
      </c>
      <c r="AP26" s="44">
        <f t="shared" si="14"/>
        <v>1066.0881570297881</v>
      </c>
      <c r="AQ26" s="44">
        <f t="shared" si="15"/>
        <v>3553.6271900992942</v>
      </c>
      <c r="AR26" s="44">
        <f t="shared" si="16"/>
        <v>2487.5390330695059</v>
      </c>
      <c r="AS26" s="12">
        <f t="shared" si="42"/>
        <v>6417.9236780985884</v>
      </c>
      <c r="AU26" s="4">
        <v>2028</v>
      </c>
      <c r="AV26" s="44">
        <f t="shared" si="17"/>
        <v>910.58188779564489</v>
      </c>
      <c r="AW26" s="44">
        <f t="shared" si="18"/>
        <v>3035.2729593188164</v>
      </c>
      <c r="AX26" s="44">
        <f t="shared" si="19"/>
        <v>2124.6910715231716</v>
      </c>
      <c r="AY26" s="12">
        <f t="shared" si="54"/>
        <v>5381.2152165376328</v>
      </c>
      <c r="BA26" s="4">
        <v>2028</v>
      </c>
      <c r="BB26" s="44">
        <f t="shared" si="20"/>
        <v>805.83673235295805</v>
      </c>
      <c r="BC26" s="44">
        <f t="shared" si="21"/>
        <v>2686.122441176527</v>
      </c>
      <c r="BD26" s="44">
        <f t="shared" si="22"/>
        <v>1880.2857088235687</v>
      </c>
      <c r="BE26" s="12">
        <f t="shared" si="43"/>
        <v>4682.9141802530539</v>
      </c>
      <c r="BG26" s="4">
        <v>2028</v>
      </c>
      <c r="BH26" s="44">
        <f t="shared" si="23"/>
        <v>712.53297081247229</v>
      </c>
      <c r="BI26" s="44">
        <f t="shared" si="24"/>
        <v>2375.109902708241</v>
      </c>
      <c r="BJ26" s="44">
        <f t="shared" si="25"/>
        <v>1662.5769318957687</v>
      </c>
      <c r="BK26" s="12">
        <f t="shared" si="55"/>
        <v>4060.8891033164814</v>
      </c>
      <c r="BM26" s="4">
        <v>2028</v>
      </c>
      <c r="BN26" s="25">
        <f t="shared" si="44"/>
        <v>15.7128525</v>
      </c>
      <c r="BO26" s="25">
        <f t="shared" si="45"/>
        <v>52.376175000000003</v>
      </c>
      <c r="BP26" s="25">
        <f t="shared" si="46"/>
        <v>36.6633225</v>
      </c>
      <c r="BQ26" s="27">
        <v>104.75235000000001</v>
      </c>
      <c r="BS26" s="4">
        <v>2028</v>
      </c>
      <c r="BT26" s="25">
        <f t="shared" si="47"/>
        <v>94.5</v>
      </c>
      <c r="BU26" s="25">
        <f t="shared" si="48"/>
        <v>315</v>
      </c>
      <c r="BV26" s="25">
        <f t="shared" si="49"/>
        <v>220.5</v>
      </c>
      <c r="BW26" s="27">
        <v>630</v>
      </c>
      <c r="BY26" s="4">
        <v>2028</v>
      </c>
      <c r="BZ26" s="44">
        <f t="shared" si="26"/>
        <v>1100.7346315223692</v>
      </c>
      <c r="CA26" s="44">
        <f t="shared" si="27"/>
        <v>3669.1154384078977</v>
      </c>
      <c r="CB26" s="44">
        <f t="shared" si="28"/>
        <v>2568.3808068855283</v>
      </c>
      <c r="CC26" s="12">
        <f t="shared" si="50"/>
        <v>6648.9001747157954</v>
      </c>
      <c r="CE26" s="4">
        <v>2028</v>
      </c>
      <c r="CF26" s="44">
        <f t="shared" si="29"/>
        <v>1223.5281829797959</v>
      </c>
      <c r="CG26" s="44">
        <f t="shared" si="30"/>
        <v>4078.4272765993201</v>
      </c>
      <c r="CH26" s="44">
        <f t="shared" si="31"/>
        <v>2854.8990936195237</v>
      </c>
      <c r="CI26" s="12">
        <f t="shared" si="56"/>
        <v>7467.5238510986401</v>
      </c>
      <c r="CK26" s="4">
        <v>2028</v>
      </c>
      <c r="CL26" s="44">
        <f t="shared" si="32"/>
        <v>1331.0128271032918</v>
      </c>
      <c r="CM26" s="44">
        <f t="shared" si="33"/>
        <v>4436.7094236776393</v>
      </c>
      <c r="CN26" s="44">
        <f t="shared" si="34"/>
        <v>3105.6965965743475</v>
      </c>
      <c r="CO26" s="12">
        <f t="shared" si="51"/>
        <v>8184.0881452552794</v>
      </c>
      <c r="CQ26" s="4">
        <v>2028</v>
      </c>
      <c r="CR26" s="44">
        <f t="shared" si="35"/>
        <v>1175.5065578691488</v>
      </c>
      <c r="CS26" s="44">
        <f t="shared" si="36"/>
        <v>3918.3551928971629</v>
      </c>
      <c r="CT26" s="44">
        <f t="shared" si="37"/>
        <v>2742.8486350280136</v>
      </c>
      <c r="CU26" s="12">
        <f t="shared" si="57"/>
        <v>7147.3796836943256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4">
        <v>883.06510525933209</v>
      </c>
      <c r="D27" s="45">
        <f t="shared" si="38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9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2"/>
        <v>797.46944113167024</v>
      </c>
      <c r="S27" s="44">
        <f t="shared" si="3"/>
        <v>2658.2314704389009</v>
      </c>
      <c r="T27" s="44">
        <f t="shared" si="4"/>
        <v>1860.7620293072305</v>
      </c>
      <c r="U27" s="12">
        <f t="shared" si="40"/>
        <v>4550.5399385778019</v>
      </c>
      <c r="W27" s="4">
        <v>2029</v>
      </c>
      <c r="X27" s="44">
        <f t="shared" si="5"/>
        <v>720.72379376356457</v>
      </c>
      <c r="Y27" s="44">
        <f t="shared" si="6"/>
        <v>2402.4126458785486</v>
      </c>
      <c r="Z27" s="44">
        <f t="shared" si="7"/>
        <v>1681.688852114984</v>
      </c>
      <c r="AA27" s="12">
        <f t="shared" si="52"/>
        <v>4038.9022894570967</v>
      </c>
      <c r="AC27" s="4">
        <v>2029</v>
      </c>
      <c r="AD27" s="44">
        <f t="shared" si="8"/>
        <v>889.66177599971286</v>
      </c>
      <c r="AE27" s="44">
        <f t="shared" si="9"/>
        <v>2965.5392533323761</v>
      </c>
      <c r="AF27" s="44">
        <f t="shared" si="10"/>
        <v>2075.8774773326631</v>
      </c>
      <c r="AG27" s="12">
        <f t="shared" si="41"/>
        <v>5165.1555043647522</v>
      </c>
      <c r="AI27" s="4">
        <v>2029</v>
      </c>
      <c r="AJ27" s="44">
        <f t="shared" si="11"/>
        <v>773.4051279738743</v>
      </c>
      <c r="AK27" s="44">
        <f t="shared" si="12"/>
        <v>2578.0170932462479</v>
      </c>
      <c r="AL27" s="44">
        <f t="shared" si="13"/>
        <v>1804.6119652723735</v>
      </c>
      <c r="AM27" s="12">
        <f t="shared" si="53"/>
        <v>4390.1111841924958</v>
      </c>
      <c r="AO27" s="4">
        <v>2029</v>
      </c>
      <c r="AP27" s="44">
        <f t="shared" si="14"/>
        <v>1086.2411990252212</v>
      </c>
      <c r="AQ27" s="44">
        <f t="shared" si="15"/>
        <v>3620.8039967507375</v>
      </c>
      <c r="AR27" s="44">
        <f t="shared" si="16"/>
        <v>2534.5627977255162</v>
      </c>
      <c r="AS27" s="12">
        <f t="shared" si="42"/>
        <v>6475.684991201475</v>
      </c>
      <c r="AU27" s="4">
        <v>2029</v>
      </c>
      <c r="AV27" s="44">
        <f t="shared" si="17"/>
        <v>929.33537336797065</v>
      </c>
      <c r="AW27" s="44">
        <f t="shared" si="18"/>
        <v>3097.7845778932356</v>
      </c>
      <c r="AX27" s="44">
        <f t="shared" si="19"/>
        <v>2168.4492045252646</v>
      </c>
      <c r="AY27" s="12">
        <f t="shared" si="54"/>
        <v>5429.6461534864711</v>
      </c>
      <c r="BA27" s="4">
        <v>2029</v>
      </c>
      <c r="BB27" s="44">
        <f t="shared" si="20"/>
        <v>823.6475115262997</v>
      </c>
      <c r="BC27" s="44">
        <f t="shared" si="21"/>
        <v>2745.4917050876657</v>
      </c>
      <c r="BD27" s="44">
        <f t="shared" si="22"/>
        <v>1921.8441935613657</v>
      </c>
      <c r="BE27" s="12">
        <f t="shared" si="43"/>
        <v>4725.0604078753313</v>
      </c>
      <c r="BG27" s="4">
        <v>2029</v>
      </c>
      <c r="BH27" s="44">
        <f t="shared" si="23"/>
        <v>729.50401613194936</v>
      </c>
      <c r="BI27" s="44">
        <f t="shared" si="24"/>
        <v>2431.6800537731647</v>
      </c>
      <c r="BJ27" s="44">
        <f t="shared" si="25"/>
        <v>1702.1760376412151</v>
      </c>
      <c r="BK27" s="12">
        <f t="shared" si="55"/>
        <v>4097.4371052463293</v>
      </c>
      <c r="BM27" s="4">
        <v>2029</v>
      </c>
      <c r="BN27" s="25">
        <f t="shared" si="44"/>
        <v>17.458725000000001</v>
      </c>
      <c r="BO27" s="25">
        <f t="shared" si="45"/>
        <v>58.195750000000004</v>
      </c>
      <c r="BP27" s="25">
        <f t="shared" si="46"/>
        <v>40.737025000000003</v>
      </c>
      <c r="BQ27" s="27">
        <v>116.39150000000001</v>
      </c>
      <c r="BS27" s="4">
        <v>2029</v>
      </c>
      <c r="BT27" s="25">
        <f t="shared" si="47"/>
        <v>105</v>
      </c>
      <c r="BU27" s="25">
        <f t="shared" si="48"/>
        <v>350</v>
      </c>
      <c r="BV27" s="25">
        <f t="shared" si="49"/>
        <v>244.99999999999997</v>
      </c>
      <c r="BW27" s="27">
        <v>700</v>
      </c>
      <c r="BY27" s="4">
        <v>2029</v>
      </c>
      <c r="BZ27" s="44">
        <f t="shared" si="26"/>
        <v>1121.1994917882355</v>
      </c>
      <c r="CA27" s="44">
        <f t="shared" si="27"/>
        <v>3737.3316392941183</v>
      </c>
      <c r="CB27" s="44">
        <f t="shared" si="28"/>
        <v>2616.1321475058826</v>
      </c>
      <c r="CC27" s="12">
        <f t="shared" si="50"/>
        <v>6708.7402762882366</v>
      </c>
      <c r="CE27" s="4">
        <v>2029</v>
      </c>
      <c r="CF27" s="44">
        <f t="shared" si="29"/>
        <v>1245.0981852087789</v>
      </c>
      <c r="CG27" s="44">
        <f t="shared" si="30"/>
        <v>4150.327284029263</v>
      </c>
      <c r="CH27" s="44">
        <f t="shared" si="31"/>
        <v>2905.2290988204841</v>
      </c>
      <c r="CI27" s="12">
        <f t="shared" si="56"/>
        <v>7534.7315657585268</v>
      </c>
      <c r="CK27" s="4">
        <v>2029</v>
      </c>
      <c r="CL27" s="44">
        <f t="shared" si="32"/>
        <v>1353.5501911293866</v>
      </c>
      <c r="CM27" s="44">
        <f t="shared" si="33"/>
        <v>4511.8339704312884</v>
      </c>
      <c r="CN27" s="44">
        <f t="shared" si="34"/>
        <v>3158.2837793019016</v>
      </c>
      <c r="CO27" s="12">
        <f t="shared" si="51"/>
        <v>8257.7449385625769</v>
      </c>
      <c r="CQ27" s="4">
        <v>2029</v>
      </c>
      <c r="CR27" s="44">
        <f t="shared" si="35"/>
        <v>1196.6443654721361</v>
      </c>
      <c r="CS27" s="44">
        <f t="shared" si="36"/>
        <v>3988.814551573787</v>
      </c>
      <c r="CT27" s="44">
        <f t="shared" si="37"/>
        <v>2792.1701861016509</v>
      </c>
      <c r="CU27" s="12">
        <f t="shared" si="57"/>
        <v>7211.7061008475739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4">
        <v>861.66429275942448</v>
      </c>
      <c r="D28" s="45">
        <f t="shared" si="38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9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2"/>
        <v>815.10151507875025</v>
      </c>
      <c r="S28" s="44">
        <f t="shared" si="3"/>
        <v>2717.0050502625008</v>
      </c>
      <c r="T28" s="44">
        <f t="shared" si="4"/>
        <v>1901.9035351837504</v>
      </c>
      <c r="U28" s="12">
        <f t="shared" si="40"/>
        <v>4591.4947980250017</v>
      </c>
      <c r="W28" s="4">
        <v>2030</v>
      </c>
      <c r="X28" s="44">
        <f t="shared" si="5"/>
        <v>737.66515688433151</v>
      </c>
      <c r="Y28" s="44">
        <f t="shared" si="6"/>
        <v>2458.8838562811052</v>
      </c>
      <c r="Z28" s="44">
        <f t="shared" si="7"/>
        <v>1721.2186993967734</v>
      </c>
      <c r="AA28" s="12">
        <f t="shared" si="52"/>
        <v>4075.2524100622099</v>
      </c>
      <c r="AC28" s="4">
        <v>2030</v>
      </c>
      <c r="AD28" s="44">
        <f t="shared" si="8"/>
        <v>908.12358096060518</v>
      </c>
      <c r="AE28" s="44">
        <f t="shared" si="9"/>
        <v>3027.0786032020173</v>
      </c>
      <c r="AF28" s="44">
        <f t="shared" si="10"/>
        <v>2118.9550222414118</v>
      </c>
      <c r="AG28" s="12">
        <f t="shared" si="41"/>
        <v>5211.6419039040347</v>
      </c>
      <c r="AI28" s="4">
        <v>2030</v>
      </c>
      <c r="AJ28" s="44">
        <f t="shared" si="11"/>
        <v>790.82062310253423</v>
      </c>
      <c r="AK28" s="44">
        <f t="shared" si="12"/>
        <v>2636.0687436751141</v>
      </c>
      <c r="AL28" s="44">
        <f t="shared" si="13"/>
        <v>1845.2481205725796</v>
      </c>
      <c r="AM28" s="12">
        <f t="shared" si="53"/>
        <v>4429.6221848502282</v>
      </c>
      <c r="AO28" s="4">
        <v>2030</v>
      </c>
      <c r="AP28" s="44">
        <f t="shared" si="14"/>
        <v>1106.472218793343</v>
      </c>
      <c r="AQ28" s="44">
        <f t="shared" si="15"/>
        <v>3688.2407293111437</v>
      </c>
      <c r="AR28" s="44">
        <f t="shared" si="16"/>
        <v>2581.7685105178002</v>
      </c>
      <c r="AS28" s="12">
        <f t="shared" si="42"/>
        <v>6533.9661561222874</v>
      </c>
      <c r="AU28" s="4">
        <v>2030</v>
      </c>
      <c r="AV28" s="44">
        <f t="shared" si="17"/>
        <v>948.15424070517724</v>
      </c>
      <c r="AW28" s="44">
        <f t="shared" si="18"/>
        <v>3160.5141356839245</v>
      </c>
      <c r="AX28" s="44">
        <f t="shared" si="19"/>
        <v>2212.359894978747</v>
      </c>
      <c r="AY28" s="12">
        <f t="shared" si="54"/>
        <v>5478.5129688678489</v>
      </c>
      <c r="BA28" s="4">
        <v>2030</v>
      </c>
      <c r="BB28" s="44">
        <f t="shared" si="20"/>
        <v>841.5151881069313</v>
      </c>
      <c r="BC28" s="44">
        <f t="shared" si="21"/>
        <v>2805.0506270231044</v>
      </c>
      <c r="BD28" s="44">
        <f t="shared" si="22"/>
        <v>1963.535438916173</v>
      </c>
      <c r="BE28" s="12">
        <f t="shared" si="43"/>
        <v>4767.5859515462089</v>
      </c>
      <c r="BG28" s="4">
        <v>2030</v>
      </c>
      <c r="BH28" s="44">
        <f t="shared" si="23"/>
        <v>746.52440125403189</v>
      </c>
      <c r="BI28" s="44">
        <f t="shared" si="24"/>
        <v>2488.4146708467729</v>
      </c>
      <c r="BJ28" s="44">
        <f t="shared" si="25"/>
        <v>1741.8902695927409</v>
      </c>
      <c r="BK28" s="12">
        <f t="shared" si="55"/>
        <v>4134.3140391935458</v>
      </c>
      <c r="BM28" s="4">
        <v>2030</v>
      </c>
      <c r="BN28" s="25">
        <f t="shared" si="44"/>
        <v>19.204597500000002</v>
      </c>
      <c r="BO28" s="25">
        <f t="shared" si="45"/>
        <v>64.015325000000004</v>
      </c>
      <c r="BP28" s="25">
        <f t="shared" si="46"/>
        <v>44.810727499999999</v>
      </c>
      <c r="BQ28" s="27">
        <v>128.03065000000001</v>
      </c>
      <c r="BS28" s="4">
        <v>2030</v>
      </c>
      <c r="BT28" s="25">
        <f t="shared" si="47"/>
        <v>115.5</v>
      </c>
      <c r="BU28" s="25">
        <f t="shared" si="48"/>
        <v>385</v>
      </c>
      <c r="BV28" s="25">
        <f t="shared" si="49"/>
        <v>269.5</v>
      </c>
      <c r="BW28" s="27">
        <v>770</v>
      </c>
      <c r="BY28" s="4">
        <v>2030</v>
      </c>
      <c r="BZ28" s="44">
        <f t="shared" si="26"/>
        <v>1141.7451361912244</v>
      </c>
      <c r="CA28" s="44">
        <f t="shared" si="27"/>
        <v>3805.817120637415</v>
      </c>
      <c r="CB28" s="44">
        <f t="shared" si="28"/>
        <v>2664.0719844461905</v>
      </c>
      <c r="CC28" s="12">
        <f t="shared" si="50"/>
        <v>6769.11893877483</v>
      </c>
      <c r="CE28" s="4">
        <v>2030</v>
      </c>
      <c r="CF28" s="44">
        <f t="shared" si="29"/>
        <v>1266.7589178525529</v>
      </c>
      <c r="CG28" s="44">
        <f t="shared" si="30"/>
        <v>4222.5297261751766</v>
      </c>
      <c r="CH28" s="44">
        <f t="shared" si="31"/>
        <v>2955.7708083226235</v>
      </c>
      <c r="CI28" s="12">
        <f t="shared" si="56"/>
        <v>7602.5441498503524</v>
      </c>
      <c r="CK28" s="4">
        <v>2030</v>
      </c>
      <c r="CL28" s="44">
        <f t="shared" si="32"/>
        <v>1376.1869918264458</v>
      </c>
      <c r="CM28" s="44">
        <f t="shared" si="33"/>
        <v>4587.2899727548192</v>
      </c>
      <c r="CN28" s="44">
        <f t="shared" si="34"/>
        <v>3211.1029809283732</v>
      </c>
      <c r="CO28" s="12">
        <f t="shared" si="51"/>
        <v>8332.0646430096385</v>
      </c>
      <c r="CQ28" s="4">
        <v>2030</v>
      </c>
      <c r="CR28" s="44">
        <f t="shared" si="35"/>
        <v>1217.86901373828</v>
      </c>
      <c r="CS28" s="44">
        <f t="shared" si="36"/>
        <v>4059.5633791276005</v>
      </c>
      <c r="CT28" s="44">
        <f t="shared" si="37"/>
        <v>2841.69436538932</v>
      </c>
      <c r="CU28" s="12">
        <f t="shared" si="57"/>
        <v>7276.611455755201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4">
        <v>852.11143875737991</v>
      </c>
      <c r="D29" s="45">
        <f t="shared" si="38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9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2"/>
        <v>832.78887810108392</v>
      </c>
      <c r="S29" s="44">
        <f t="shared" si="3"/>
        <v>2775.962927003613</v>
      </c>
      <c r="T29" s="44">
        <f t="shared" si="4"/>
        <v>1943.174048902529</v>
      </c>
      <c r="U29" s="12">
        <f t="shared" si="40"/>
        <v>4632.8182512072262</v>
      </c>
      <c r="W29" s="4">
        <v>2031</v>
      </c>
      <c r="X29" s="44">
        <f t="shared" si="5"/>
        <v>754.65559268291531</v>
      </c>
      <c r="Y29" s="44">
        <f t="shared" si="6"/>
        <v>2515.5186422763845</v>
      </c>
      <c r="Z29" s="44">
        <f t="shared" si="7"/>
        <v>1760.863049593469</v>
      </c>
      <c r="AA29" s="12">
        <f t="shared" si="52"/>
        <v>4111.9296817527693</v>
      </c>
      <c r="AC29" s="4">
        <v>2031</v>
      </c>
      <c r="AD29" s="44">
        <f t="shared" si="8"/>
        <v>926.64814257587557</v>
      </c>
      <c r="AE29" s="44">
        <f t="shared" si="9"/>
        <v>3088.8271419195853</v>
      </c>
      <c r="AF29" s="44">
        <f t="shared" si="10"/>
        <v>2162.1789993437096</v>
      </c>
      <c r="AG29" s="12">
        <f t="shared" si="41"/>
        <v>5258.5466810391708</v>
      </c>
      <c r="AI29" s="4">
        <v>2031</v>
      </c>
      <c r="AJ29" s="44">
        <f t="shared" si="11"/>
        <v>808.28945809708193</v>
      </c>
      <c r="AK29" s="44">
        <f t="shared" si="12"/>
        <v>2694.2981936569399</v>
      </c>
      <c r="AL29" s="44">
        <f t="shared" si="13"/>
        <v>1886.0087355598578</v>
      </c>
      <c r="AM29" s="12">
        <f t="shared" si="53"/>
        <v>4469.4887845138801</v>
      </c>
      <c r="AO29" s="4">
        <v>2031</v>
      </c>
      <c r="AP29" s="44">
        <f t="shared" si="14"/>
        <v>1126.7819181491079</v>
      </c>
      <c r="AQ29" s="44">
        <f t="shared" si="15"/>
        <v>3755.9397271636935</v>
      </c>
      <c r="AR29" s="44">
        <f t="shared" si="16"/>
        <v>2629.1578090145854</v>
      </c>
      <c r="AS29" s="12">
        <f t="shared" si="42"/>
        <v>6592.7718515273873</v>
      </c>
      <c r="AU29" s="4">
        <v>2031</v>
      </c>
      <c r="AV29" s="44">
        <f t="shared" si="17"/>
        <v>967.03907825814883</v>
      </c>
      <c r="AW29" s="44">
        <f t="shared" si="18"/>
        <v>3223.4635941938295</v>
      </c>
      <c r="AX29" s="44">
        <f t="shared" si="19"/>
        <v>2256.4245159356806</v>
      </c>
      <c r="AY29" s="12">
        <f t="shared" si="54"/>
        <v>5527.8195855876593</v>
      </c>
      <c r="BA29" s="4">
        <v>2031</v>
      </c>
      <c r="BB29" s="44">
        <f t="shared" si="20"/>
        <v>859.44027418651865</v>
      </c>
      <c r="BC29" s="44">
        <f t="shared" si="21"/>
        <v>2864.8009139550622</v>
      </c>
      <c r="BD29" s="44">
        <f t="shared" si="22"/>
        <v>2005.3606397685435</v>
      </c>
      <c r="BE29" s="12">
        <f t="shared" si="43"/>
        <v>4810.4942251101247</v>
      </c>
      <c r="BG29" s="4">
        <v>2031</v>
      </c>
      <c r="BH29" s="44">
        <f t="shared" si="23"/>
        <v>763.59457025194297</v>
      </c>
      <c r="BI29" s="44">
        <f t="shared" si="24"/>
        <v>2545.3152341731434</v>
      </c>
      <c r="BJ29" s="44">
        <f t="shared" si="25"/>
        <v>1781.7206639212002</v>
      </c>
      <c r="BK29" s="12">
        <f t="shared" si="55"/>
        <v>4171.522865546287</v>
      </c>
      <c r="BM29" s="4">
        <v>2031</v>
      </c>
      <c r="BN29" s="25">
        <f t="shared" si="44"/>
        <v>20.950469999999999</v>
      </c>
      <c r="BO29" s="25">
        <f t="shared" si="45"/>
        <v>69.834900000000005</v>
      </c>
      <c r="BP29" s="25">
        <f t="shared" si="46"/>
        <v>48.884430000000002</v>
      </c>
      <c r="BQ29" s="27">
        <v>139.66980000000001</v>
      </c>
      <c r="BS29" s="4">
        <v>2031</v>
      </c>
      <c r="BT29" s="25">
        <f t="shared" si="47"/>
        <v>126</v>
      </c>
      <c r="BU29" s="25">
        <f t="shared" si="48"/>
        <v>420</v>
      </c>
      <c r="BV29" s="25">
        <f t="shared" si="49"/>
        <v>294</v>
      </c>
      <c r="BW29" s="27">
        <v>840</v>
      </c>
      <c r="BY29" s="4">
        <v>2031</v>
      </c>
      <c r="BZ29" s="44">
        <f t="shared" si="26"/>
        <v>1162.3722918035703</v>
      </c>
      <c r="CA29" s="44">
        <f t="shared" si="27"/>
        <v>3874.5743060119012</v>
      </c>
      <c r="CB29" s="44">
        <f t="shared" si="28"/>
        <v>2712.2020142083306</v>
      </c>
      <c r="CC29" s="12">
        <f t="shared" si="50"/>
        <v>6830.0410092238026</v>
      </c>
      <c r="CE29" s="4">
        <v>2031</v>
      </c>
      <c r="CF29" s="44">
        <f t="shared" si="29"/>
        <v>1288.5111974998508</v>
      </c>
      <c r="CG29" s="44">
        <f t="shared" si="30"/>
        <v>4295.0373249995027</v>
      </c>
      <c r="CH29" s="44">
        <f t="shared" si="31"/>
        <v>3006.5261274996519</v>
      </c>
      <c r="CI29" s="12">
        <f t="shared" si="56"/>
        <v>7670.9670471990048</v>
      </c>
      <c r="CK29" s="4">
        <v>2031</v>
      </c>
      <c r="CL29" s="44">
        <f t="shared" si="32"/>
        <v>1398.9241241395086</v>
      </c>
      <c r="CM29" s="44">
        <f t="shared" si="33"/>
        <v>4663.0804137983623</v>
      </c>
      <c r="CN29" s="44">
        <f t="shared" si="34"/>
        <v>3264.1562896588534</v>
      </c>
      <c r="CO29" s="12">
        <f t="shared" si="51"/>
        <v>8407.053224796724</v>
      </c>
      <c r="CQ29" s="4">
        <v>2031</v>
      </c>
      <c r="CR29" s="44">
        <f t="shared" si="35"/>
        <v>1239.1812842485494</v>
      </c>
      <c r="CS29" s="44">
        <f t="shared" si="36"/>
        <v>4130.6042808284983</v>
      </c>
      <c r="CT29" s="44">
        <f t="shared" si="37"/>
        <v>2891.4229965799486</v>
      </c>
      <c r="CU29" s="12">
        <f t="shared" si="57"/>
        <v>7342.1009588569968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4">
        <v>842.55858475533546</v>
      </c>
      <c r="D30" s="45">
        <f t="shared" si="38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9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2"/>
        <v>850.53202777021352</v>
      </c>
      <c r="S30" s="44">
        <f t="shared" si="3"/>
        <v>2835.1067592340451</v>
      </c>
      <c r="T30" s="44">
        <f t="shared" si="4"/>
        <v>1984.5747314638313</v>
      </c>
      <c r="U30" s="12">
        <f t="shared" si="40"/>
        <v>4674.5136154680904</v>
      </c>
      <c r="W30" s="4">
        <v>2032</v>
      </c>
      <c r="X30" s="44">
        <f t="shared" si="5"/>
        <v>771.69554278328144</v>
      </c>
      <c r="Y30" s="44">
        <f t="shared" si="6"/>
        <v>2572.3184759442715</v>
      </c>
      <c r="Z30" s="44">
        <f t="shared" si="7"/>
        <v>1800.62293316099</v>
      </c>
      <c r="AA30" s="12">
        <f t="shared" si="52"/>
        <v>4148.9370488885434</v>
      </c>
      <c r="AC30" s="4">
        <v>2032</v>
      </c>
      <c r="AD30" s="44">
        <f t="shared" si="8"/>
        <v>945.23602562527844</v>
      </c>
      <c r="AE30" s="44">
        <f t="shared" si="9"/>
        <v>3150.7867520842615</v>
      </c>
      <c r="AF30" s="44">
        <f t="shared" si="10"/>
        <v>2205.5507264589828</v>
      </c>
      <c r="AG30" s="12">
        <f t="shared" si="41"/>
        <v>5305.8736011685232</v>
      </c>
      <c r="AI30" s="4">
        <v>2032</v>
      </c>
      <c r="AJ30" s="44">
        <f t="shared" si="11"/>
        <v>825.81211298617552</v>
      </c>
      <c r="AK30" s="44">
        <f t="shared" si="12"/>
        <v>2752.707043287252</v>
      </c>
      <c r="AL30" s="44">
        <f t="shared" si="13"/>
        <v>1926.8949303010763</v>
      </c>
      <c r="AM30" s="12">
        <f t="shared" si="53"/>
        <v>4509.7141835745042</v>
      </c>
      <c r="AO30" s="4">
        <v>2032</v>
      </c>
      <c r="AP30" s="44">
        <f t="shared" si="14"/>
        <v>1147.1710051786699</v>
      </c>
      <c r="AQ30" s="44">
        <f t="shared" si="15"/>
        <v>3823.9033505955663</v>
      </c>
      <c r="AR30" s="44">
        <f t="shared" si="16"/>
        <v>2676.7323454168964</v>
      </c>
      <c r="AS30" s="12">
        <f t="shared" si="42"/>
        <v>6652.1067981911328</v>
      </c>
      <c r="AU30" s="4">
        <v>2032</v>
      </c>
      <c r="AV30" s="44">
        <f t="shared" si="17"/>
        <v>985.99047972869198</v>
      </c>
      <c r="AW30" s="44">
        <f t="shared" si="18"/>
        <v>3286.6349324289736</v>
      </c>
      <c r="AX30" s="44">
        <f t="shared" si="19"/>
        <v>2300.6444527002814</v>
      </c>
      <c r="AY30" s="12">
        <f t="shared" si="54"/>
        <v>5577.5699618579474</v>
      </c>
      <c r="BA30" s="4">
        <v>2032</v>
      </c>
      <c r="BB30" s="44">
        <f t="shared" si="20"/>
        <v>877.42328642041718</v>
      </c>
      <c r="BC30" s="44">
        <f t="shared" si="21"/>
        <v>2924.7442880680574</v>
      </c>
      <c r="BD30" s="44">
        <f t="shared" si="22"/>
        <v>2047.3210016476401</v>
      </c>
      <c r="BE30" s="12">
        <f t="shared" si="43"/>
        <v>4853.788673136115</v>
      </c>
      <c r="BG30" s="4">
        <v>2032</v>
      </c>
      <c r="BH30" s="44">
        <f t="shared" si="23"/>
        <v>780.71497115043042</v>
      </c>
      <c r="BI30" s="44">
        <f t="shared" si="24"/>
        <v>2602.3832371681015</v>
      </c>
      <c r="BJ30" s="44">
        <f t="shared" si="25"/>
        <v>1821.6682660176709</v>
      </c>
      <c r="BK30" s="12">
        <f t="shared" si="55"/>
        <v>4209.0665713362032</v>
      </c>
      <c r="BM30" s="4">
        <v>2032</v>
      </c>
      <c r="BN30" s="25">
        <f t="shared" si="44"/>
        <v>22.6963425</v>
      </c>
      <c r="BO30" s="25">
        <f t="shared" si="45"/>
        <v>75.654475000000005</v>
      </c>
      <c r="BP30" s="25">
        <f t="shared" si="46"/>
        <v>52.958132499999998</v>
      </c>
      <c r="BQ30" s="27">
        <v>151.30895000000001</v>
      </c>
      <c r="BS30" s="4">
        <v>2032</v>
      </c>
      <c r="BT30" s="25">
        <f t="shared" si="47"/>
        <v>136.5</v>
      </c>
      <c r="BU30" s="25">
        <f t="shared" si="48"/>
        <v>455</v>
      </c>
      <c r="BV30" s="25">
        <f t="shared" si="49"/>
        <v>318.5</v>
      </c>
      <c r="BW30" s="27">
        <v>910</v>
      </c>
      <c r="BY30" s="4">
        <v>2032</v>
      </c>
      <c r="BZ30" s="44">
        <f t="shared" si="26"/>
        <v>1183.0816921960225</v>
      </c>
      <c r="CA30" s="44">
        <f t="shared" si="27"/>
        <v>3943.605640653408</v>
      </c>
      <c r="CB30" s="44">
        <f t="shared" si="28"/>
        <v>2760.5239484573854</v>
      </c>
      <c r="CC30" s="12">
        <f t="shared" si="50"/>
        <v>6891.5113783068164</v>
      </c>
      <c r="CE30" s="4">
        <v>2032</v>
      </c>
      <c r="CF30" s="44">
        <f t="shared" si="29"/>
        <v>1310.3558480435693</v>
      </c>
      <c r="CG30" s="44">
        <f t="shared" si="30"/>
        <v>4367.852826811898</v>
      </c>
      <c r="CH30" s="44">
        <f t="shared" si="31"/>
        <v>3057.4969787683285</v>
      </c>
      <c r="CI30" s="12">
        <f t="shared" si="56"/>
        <v>7740.0057506237954</v>
      </c>
      <c r="CK30" s="4">
        <v>2032</v>
      </c>
      <c r="CL30" s="44">
        <f t="shared" si="32"/>
        <v>1421.762491022984</v>
      </c>
      <c r="CM30" s="44">
        <f t="shared" si="33"/>
        <v>4739.2083034099469</v>
      </c>
      <c r="CN30" s="44">
        <f t="shared" si="34"/>
        <v>3317.4458123869626</v>
      </c>
      <c r="CO30" s="12">
        <f t="shared" si="51"/>
        <v>8482.7167038198932</v>
      </c>
      <c r="CQ30" s="4">
        <v>2032</v>
      </c>
      <c r="CR30" s="44">
        <f t="shared" si="35"/>
        <v>1260.5819655730063</v>
      </c>
      <c r="CS30" s="44">
        <f t="shared" si="36"/>
        <v>4201.9398852433542</v>
      </c>
      <c r="CT30" s="44">
        <f t="shared" si="37"/>
        <v>2941.3579196703477</v>
      </c>
      <c r="CU30" s="12">
        <f t="shared" si="57"/>
        <v>7408.1798674867086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4">
        <v>833.00573075329112</v>
      </c>
      <c r="D31" s="45">
        <f t="shared" si="38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9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2"/>
        <v>868.33146615109536</v>
      </c>
      <c r="S31" s="44">
        <f t="shared" si="3"/>
        <v>2894.4382205036513</v>
      </c>
      <c r="T31" s="44">
        <f t="shared" si="4"/>
        <v>2026.1067543525558</v>
      </c>
      <c r="U31" s="12">
        <f t="shared" si="40"/>
        <v>4716.5842380073027</v>
      </c>
      <c r="W31" s="4">
        <v>2033</v>
      </c>
      <c r="X31" s="44">
        <f t="shared" si="5"/>
        <v>788.78545279928096</v>
      </c>
      <c r="Y31" s="44">
        <f t="shared" si="6"/>
        <v>2629.2848426642699</v>
      </c>
      <c r="Z31" s="44">
        <f t="shared" si="7"/>
        <v>1840.4993898649889</v>
      </c>
      <c r="AA31" s="12">
        <f t="shared" si="52"/>
        <v>4186.2774823285399</v>
      </c>
      <c r="AC31" s="4">
        <v>2033</v>
      </c>
      <c r="AD31" s="44">
        <f t="shared" si="8"/>
        <v>963.88779998685584</v>
      </c>
      <c r="AE31" s="44">
        <f t="shared" si="9"/>
        <v>3212.9593332895197</v>
      </c>
      <c r="AF31" s="44">
        <f t="shared" si="10"/>
        <v>2249.0715333026637</v>
      </c>
      <c r="AG31" s="12">
        <f t="shared" si="41"/>
        <v>5353.6264635790394</v>
      </c>
      <c r="AI31" s="4">
        <v>2033</v>
      </c>
      <c r="AJ31" s="44">
        <f t="shared" si="11"/>
        <v>843.38907213400114</v>
      </c>
      <c r="AK31" s="44">
        <f t="shared" si="12"/>
        <v>2811.2969071133371</v>
      </c>
      <c r="AL31" s="44">
        <f t="shared" si="13"/>
        <v>1967.9078349793358</v>
      </c>
      <c r="AM31" s="12">
        <f t="shared" si="53"/>
        <v>4550.3016112266741</v>
      </c>
      <c r="AO31" s="4">
        <v>2033</v>
      </c>
      <c r="AP31" s="44">
        <f t="shared" si="14"/>
        <v>1167.6401943562278</v>
      </c>
      <c r="AQ31" s="44">
        <f t="shared" si="15"/>
        <v>3892.1339811874263</v>
      </c>
      <c r="AR31" s="44">
        <f t="shared" si="16"/>
        <v>2724.4937868311981</v>
      </c>
      <c r="AS31" s="12">
        <f t="shared" si="42"/>
        <v>6711.9757593748527</v>
      </c>
      <c r="AU31" s="4">
        <v>2033</v>
      </c>
      <c r="AV31" s="44">
        <f t="shared" si="17"/>
        <v>1005.0090441772002</v>
      </c>
      <c r="AW31" s="44">
        <f t="shared" si="18"/>
        <v>3350.0301472573342</v>
      </c>
      <c r="AX31" s="44">
        <f t="shared" si="19"/>
        <v>2345.0211030801338</v>
      </c>
      <c r="AY31" s="12">
        <f t="shared" si="54"/>
        <v>5627.7680915146684</v>
      </c>
      <c r="BA31" s="4">
        <v>2033</v>
      </c>
      <c r="BB31" s="44">
        <f t="shared" si="20"/>
        <v>895.46474612915097</v>
      </c>
      <c r="BC31" s="44">
        <f t="shared" si="21"/>
        <v>2984.8824870971698</v>
      </c>
      <c r="BD31" s="44">
        <f t="shared" si="22"/>
        <v>2089.4177409680187</v>
      </c>
      <c r="BE31" s="12">
        <f t="shared" si="43"/>
        <v>4897.4727711943397</v>
      </c>
      <c r="BG31" s="4">
        <v>2033</v>
      </c>
      <c r="BH31" s="44">
        <f t="shared" si="23"/>
        <v>797.88605602173425</v>
      </c>
      <c r="BI31" s="44">
        <f t="shared" si="24"/>
        <v>2659.6201867391142</v>
      </c>
      <c r="BJ31" s="44">
        <f t="shared" si="25"/>
        <v>1861.7341307173797</v>
      </c>
      <c r="BK31" s="12">
        <f t="shared" si="55"/>
        <v>4246.9481704782283</v>
      </c>
      <c r="BM31" s="4">
        <v>2033</v>
      </c>
      <c r="BN31" s="25">
        <f t="shared" si="44"/>
        <v>24.442215000000001</v>
      </c>
      <c r="BO31" s="25">
        <f t="shared" si="45"/>
        <v>81.474050000000005</v>
      </c>
      <c r="BP31" s="25">
        <f t="shared" si="46"/>
        <v>57.031835000000001</v>
      </c>
      <c r="BQ31" s="27">
        <v>162.94810000000001</v>
      </c>
      <c r="BS31" s="4">
        <v>2033</v>
      </c>
      <c r="BT31" s="25">
        <f t="shared" si="47"/>
        <v>147</v>
      </c>
      <c r="BU31" s="25">
        <f t="shared" si="48"/>
        <v>490</v>
      </c>
      <c r="BV31" s="25">
        <f t="shared" si="49"/>
        <v>343</v>
      </c>
      <c r="BW31" s="27">
        <v>980</v>
      </c>
      <c r="BY31" s="4">
        <v>2033</v>
      </c>
      <c r="BZ31" s="44">
        <f t="shared" si="26"/>
        <v>1203.8740775567364</v>
      </c>
      <c r="CA31" s="44">
        <f t="shared" si="27"/>
        <v>4012.9135918557886</v>
      </c>
      <c r="CB31" s="44">
        <f t="shared" si="28"/>
        <v>2809.0395142990519</v>
      </c>
      <c r="CC31" s="12">
        <f t="shared" si="50"/>
        <v>6953.5349807115772</v>
      </c>
      <c r="CE31" s="4">
        <v>2033</v>
      </c>
      <c r="CF31" s="44">
        <f t="shared" si="29"/>
        <v>1332.2937008069114</v>
      </c>
      <c r="CG31" s="44">
        <f t="shared" si="30"/>
        <v>4440.9790026897044</v>
      </c>
      <c r="CH31" s="44">
        <f t="shared" si="31"/>
        <v>3108.6853018827928</v>
      </c>
      <c r="CI31" s="12">
        <f t="shared" si="56"/>
        <v>7809.6658023794089</v>
      </c>
      <c r="CK31" s="4">
        <v>2033</v>
      </c>
      <c r="CL31" s="44">
        <f t="shared" si="32"/>
        <v>1444.7030035731407</v>
      </c>
      <c r="CM31" s="44">
        <f t="shared" si="33"/>
        <v>4815.676678577136</v>
      </c>
      <c r="CN31" s="44">
        <f t="shared" si="34"/>
        <v>3370.9736750039951</v>
      </c>
      <c r="CO31" s="12">
        <f t="shared" si="51"/>
        <v>8559.0611541542712</v>
      </c>
      <c r="CQ31" s="4">
        <v>2033</v>
      </c>
      <c r="CR31" s="44">
        <f t="shared" si="35"/>
        <v>1282.0718533941131</v>
      </c>
      <c r="CS31" s="44">
        <f t="shared" si="36"/>
        <v>4273.5728446470439</v>
      </c>
      <c r="CT31" s="44">
        <f t="shared" si="37"/>
        <v>2991.5009912529304</v>
      </c>
      <c r="CU31" s="12">
        <f t="shared" si="57"/>
        <v>7474.8534862940878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4">
        <v>823.45287675124678</v>
      </c>
      <c r="D32" s="45">
        <f t="shared" si="38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9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2"/>
        <v>886.18769987240523</v>
      </c>
      <c r="S32" s="44">
        <f t="shared" si="3"/>
        <v>2953.9589995746842</v>
      </c>
      <c r="T32" s="44">
        <f t="shared" si="4"/>
        <v>2067.7712997022786</v>
      </c>
      <c r="U32" s="12">
        <f t="shared" si="40"/>
        <v>4759.0334961493681</v>
      </c>
      <c r="W32" s="4">
        <v>2034</v>
      </c>
      <c r="X32" s="44">
        <f t="shared" si="5"/>
        <v>805.92577240042442</v>
      </c>
      <c r="Y32" s="44">
        <f t="shared" si="6"/>
        <v>2686.4192413347482</v>
      </c>
      <c r="Z32" s="44">
        <f t="shared" si="7"/>
        <v>1880.4934689343236</v>
      </c>
      <c r="AA32" s="12">
        <f t="shared" si="52"/>
        <v>4223.9539796694962</v>
      </c>
      <c r="AC32" s="4">
        <v>2034</v>
      </c>
      <c r="AD32" s="44">
        <f t="shared" si="8"/>
        <v>982.60404071268761</v>
      </c>
      <c r="AE32" s="44">
        <f t="shared" si="9"/>
        <v>3275.3468023756254</v>
      </c>
      <c r="AF32" s="44">
        <f t="shared" si="10"/>
        <v>2292.7427616629375</v>
      </c>
      <c r="AG32" s="12">
        <f t="shared" si="41"/>
        <v>5401.8091017512506</v>
      </c>
      <c r="AI32" s="4">
        <v>2034</v>
      </c>
      <c r="AJ32" s="44">
        <f t="shared" si="11"/>
        <v>861.02082430915709</v>
      </c>
      <c r="AK32" s="44">
        <f t="shared" si="12"/>
        <v>2870.069414363857</v>
      </c>
      <c r="AL32" s="44">
        <f t="shared" si="13"/>
        <v>2009.0485900546998</v>
      </c>
      <c r="AM32" s="12">
        <f t="shared" si="53"/>
        <v>4591.2543257277139</v>
      </c>
      <c r="AO32" s="4">
        <v>2034</v>
      </c>
      <c r="AP32" s="44">
        <f t="shared" si="14"/>
        <v>1188.1902066313839</v>
      </c>
      <c r="AQ32" s="44">
        <f t="shared" si="15"/>
        <v>3960.634022104613</v>
      </c>
      <c r="AR32" s="44">
        <f t="shared" si="16"/>
        <v>2772.4438154732288</v>
      </c>
      <c r="AS32" s="12">
        <f t="shared" si="42"/>
        <v>6772.3835412092258</v>
      </c>
      <c r="AU32" s="4">
        <v>2034</v>
      </c>
      <c r="AV32" s="44">
        <f t="shared" si="17"/>
        <v>1024.0953761007449</v>
      </c>
      <c r="AW32" s="44">
        <f t="shared" si="18"/>
        <v>3413.6512536691498</v>
      </c>
      <c r="AX32" s="44">
        <f t="shared" si="19"/>
        <v>2389.5558775684049</v>
      </c>
      <c r="AY32" s="12">
        <f t="shared" si="54"/>
        <v>5678.4180043382994</v>
      </c>
      <c r="BA32" s="4">
        <v>2034</v>
      </c>
      <c r="BB32" s="44">
        <f t="shared" si="20"/>
        <v>913.56517937026319</v>
      </c>
      <c r="BC32" s="44">
        <f t="shared" si="21"/>
        <v>3045.2172645675441</v>
      </c>
      <c r="BD32" s="44">
        <f t="shared" si="22"/>
        <v>2131.6520851972809</v>
      </c>
      <c r="BE32" s="12">
        <f t="shared" si="43"/>
        <v>4941.550026135088</v>
      </c>
      <c r="BG32" s="4">
        <v>2034</v>
      </c>
      <c r="BH32" s="44">
        <f t="shared" si="23"/>
        <v>815.10828105187977</v>
      </c>
      <c r="BI32" s="44">
        <f t="shared" si="24"/>
        <v>2717.0276035062661</v>
      </c>
      <c r="BJ32" s="44">
        <f t="shared" si="25"/>
        <v>1901.9193224543862</v>
      </c>
      <c r="BK32" s="12">
        <f t="shared" si="55"/>
        <v>4285.170704012532</v>
      </c>
      <c r="BM32" s="4">
        <v>2034</v>
      </c>
      <c r="BN32" s="25">
        <f t="shared" si="44"/>
        <v>26.188087500000002</v>
      </c>
      <c r="BO32" s="25">
        <f t="shared" si="45"/>
        <v>87.293625000000006</v>
      </c>
      <c r="BP32" s="25">
        <f t="shared" si="46"/>
        <v>61.105537499999997</v>
      </c>
      <c r="BQ32" s="27">
        <v>174.58725000000001</v>
      </c>
      <c r="BS32" s="4">
        <v>2034</v>
      </c>
      <c r="BT32" s="25">
        <f t="shared" si="47"/>
        <v>157.5</v>
      </c>
      <c r="BU32" s="25">
        <f t="shared" si="48"/>
        <v>525</v>
      </c>
      <c r="BV32" s="25">
        <f t="shared" si="49"/>
        <v>367.5</v>
      </c>
      <c r="BW32" s="27">
        <v>1050</v>
      </c>
      <c r="BY32" s="4">
        <v>2034</v>
      </c>
      <c r="BZ32" s="44">
        <f t="shared" si="26"/>
        <v>1224.750194780697</v>
      </c>
      <c r="CA32" s="44">
        <f t="shared" si="27"/>
        <v>4082.5006492689904</v>
      </c>
      <c r="CB32" s="44">
        <f t="shared" si="28"/>
        <v>2857.7504544882931</v>
      </c>
      <c r="CC32" s="12">
        <f t="shared" si="50"/>
        <v>7016.1167955379806</v>
      </c>
      <c r="CE32" s="4">
        <v>2034</v>
      </c>
      <c r="CF32" s="44">
        <f t="shared" si="29"/>
        <v>1354.3255946401234</v>
      </c>
      <c r="CG32" s="44">
        <f t="shared" si="30"/>
        <v>4514.4186488004116</v>
      </c>
      <c r="CH32" s="44">
        <f t="shared" si="31"/>
        <v>3160.0930541602879</v>
      </c>
      <c r="CI32" s="12">
        <f t="shared" si="56"/>
        <v>7879.9527946008229</v>
      </c>
      <c r="CK32" s="4">
        <v>2034</v>
      </c>
      <c r="CL32" s="44">
        <f t="shared" si="32"/>
        <v>1467.7465811312488</v>
      </c>
      <c r="CM32" s="44">
        <f t="shared" si="33"/>
        <v>4892.4886037708293</v>
      </c>
      <c r="CN32" s="44">
        <f t="shared" si="34"/>
        <v>3424.7420226395802</v>
      </c>
      <c r="CO32" s="12">
        <f t="shared" si="51"/>
        <v>8636.0927045416593</v>
      </c>
      <c r="CQ32" s="4">
        <v>2034</v>
      </c>
      <c r="CR32" s="44">
        <f t="shared" si="35"/>
        <v>1303.6517506006101</v>
      </c>
      <c r="CS32" s="44">
        <f t="shared" si="36"/>
        <v>4345.505835335367</v>
      </c>
      <c r="CT32" s="44">
        <f t="shared" si="37"/>
        <v>3041.8540847347567</v>
      </c>
      <c r="CU32" s="12">
        <f t="shared" si="57"/>
        <v>7542.1271676707338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4">
        <v>813.90002274920221</v>
      </c>
      <c r="D33" s="45">
        <f t="shared" si="38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9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2"/>
        <v>904.10124024220681</v>
      </c>
      <c r="S33" s="44">
        <f t="shared" si="3"/>
        <v>3013.670800807356</v>
      </c>
      <c r="T33" s="44">
        <f t="shared" si="4"/>
        <v>2109.569560565149</v>
      </c>
      <c r="U33" s="12">
        <f t="shared" si="40"/>
        <v>4801.8647976147122</v>
      </c>
      <c r="W33" s="4">
        <v>2035</v>
      </c>
      <c r="X33" s="44">
        <f t="shared" si="5"/>
        <v>823.11695542297809</v>
      </c>
      <c r="Y33" s="44">
        <f t="shared" si="6"/>
        <v>2743.7231847432604</v>
      </c>
      <c r="Z33" s="44">
        <f t="shared" si="7"/>
        <v>1920.6062293202822</v>
      </c>
      <c r="AA33" s="12">
        <f t="shared" si="52"/>
        <v>4261.9695654865209</v>
      </c>
      <c r="AC33" s="4">
        <v>2035</v>
      </c>
      <c r="AD33" s="44">
        <f t="shared" si="8"/>
        <v>1001.3853281500517</v>
      </c>
      <c r="AE33" s="44">
        <f t="shared" si="9"/>
        <v>3337.9510938335056</v>
      </c>
      <c r="AF33" s="44">
        <f t="shared" si="10"/>
        <v>2336.5657656834537</v>
      </c>
      <c r="AG33" s="12">
        <f t="shared" si="41"/>
        <v>5450.4253836670114</v>
      </c>
      <c r="AI33" s="4">
        <v>2035</v>
      </c>
      <c r="AJ33" s="44">
        <f t="shared" si="11"/>
        <v>878.70786279888944</v>
      </c>
      <c r="AK33" s="44">
        <f t="shared" si="12"/>
        <v>2929.0262093296315</v>
      </c>
      <c r="AL33" s="44">
        <f t="shared" si="13"/>
        <v>2050.318346530742</v>
      </c>
      <c r="AM33" s="12">
        <f t="shared" si="53"/>
        <v>4632.575614659263</v>
      </c>
      <c r="AO33" s="4">
        <v>2035</v>
      </c>
      <c r="AP33" s="44">
        <f t="shared" si="14"/>
        <v>1208.821769562016</v>
      </c>
      <c r="AQ33" s="44">
        <f t="shared" si="15"/>
        <v>4029.4058985400538</v>
      </c>
      <c r="AR33" s="44">
        <f t="shared" si="16"/>
        <v>2820.5841289780374</v>
      </c>
      <c r="AS33" s="12">
        <f t="shared" si="42"/>
        <v>6833.3349930801078</v>
      </c>
      <c r="AU33" s="4">
        <v>2035</v>
      </c>
      <c r="AV33" s="44">
        <f t="shared" si="17"/>
        <v>1043.2500855566013</v>
      </c>
      <c r="AW33" s="44">
        <f t="shared" si="18"/>
        <v>3477.5002851886716</v>
      </c>
      <c r="AX33" s="44">
        <f t="shared" si="19"/>
        <v>2434.2501996320698</v>
      </c>
      <c r="AY33" s="12">
        <f t="shared" si="54"/>
        <v>5729.5237663773432</v>
      </c>
      <c r="BA33" s="4">
        <v>2035</v>
      </c>
      <c r="BB33" s="44">
        <f t="shared" si="20"/>
        <v>931.72511705554541</v>
      </c>
      <c r="BC33" s="44">
        <f t="shared" si="21"/>
        <v>3105.7503901851514</v>
      </c>
      <c r="BD33" s="44">
        <f t="shared" si="22"/>
        <v>2174.0252731296059</v>
      </c>
      <c r="BE33" s="12">
        <f t="shared" si="43"/>
        <v>4986.023976370303</v>
      </c>
      <c r="BG33" s="4">
        <v>2035</v>
      </c>
      <c r="BH33" s="44">
        <f t="shared" si="23"/>
        <v>832.38210665229656</v>
      </c>
      <c r="BI33" s="44">
        <f t="shared" si="24"/>
        <v>2774.6070221743221</v>
      </c>
      <c r="BJ33" s="44">
        <f t="shared" si="25"/>
        <v>1942.2249155220254</v>
      </c>
      <c r="BK33" s="12">
        <f t="shared" si="55"/>
        <v>4323.7372403486443</v>
      </c>
      <c r="BM33" s="4">
        <v>2035</v>
      </c>
      <c r="BN33" s="25">
        <f t="shared" si="44"/>
        <v>27.933960000000003</v>
      </c>
      <c r="BO33" s="25">
        <f t="shared" si="45"/>
        <v>93.113200000000006</v>
      </c>
      <c r="BP33" s="25">
        <f t="shared" si="46"/>
        <v>65.179240000000007</v>
      </c>
      <c r="BQ33" s="27">
        <v>186.22640000000001</v>
      </c>
      <c r="BS33" s="4">
        <v>2035</v>
      </c>
      <c r="BT33" s="25">
        <f t="shared" si="47"/>
        <v>168</v>
      </c>
      <c r="BU33" s="25">
        <f t="shared" si="48"/>
        <v>560</v>
      </c>
      <c r="BV33" s="25">
        <f t="shared" si="49"/>
        <v>392</v>
      </c>
      <c r="BW33" s="27">
        <v>1120</v>
      </c>
      <c r="BY33" s="4">
        <v>2035</v>
      </c>
      <c r="BZ33" s="44">
        <f t="shared" si="26"/>
        <v>1245.7107976046732</v>
      </c>
      <c r="CA33" s="44">
        <f t="shared" si="27"/>
        <v>4152.3693253489109</v>
      </c>
      <c r="CB33" s="44">
        <f t="shared" si="28"/>
        <v>2906.6585277442373</v>
      </c>
      <c r="CC33" s="12">
        <f t="shared" si="50"/>
        <v>7079.261846697822</v>
      </c>
      <c r="CE33" s="4">
        <v>2035</v>
      </c>
      <c r="CF33" s="44">
        <f t="shared" si="29"/>
        <v>1376.4523760628342</v>
      </c>
      <c r="CG33" s="44">
        <f t="shared" si="30"/>
        <v>4588.1745868761145</v>
      </c>
      <c r="CH33" s="44">
        <f t="shared" si="31"/>
        <v>3211.7222108132801</v>
      </c>
      <c r="CI33" s="12">
        <f t="shared" si="56"/>
        <v>7950.8723697522291</v>
      </c>
      <c r="CK33" s="4">
        <v>2035</v>
      </c>
      <c r="CL33" s="44">
        <f t="shared" si="32"/>
        <v>1490.8941514323799</v>
      </c>
      <c r="CM33" s="44">
        <f t="shared" si="33"/>
        <v>4969.6471714412664</v>
      </c>
      <c r="CN33" s="44">
        <f t="shared" si="34"/>
        <v>3478.7530200088863</v>
      </c>
      <c r="CO33" s="12">
        <f t="shared" si="51"/>
        <v>8713.817538882533</v>
      </c>
      <c r="CQ33" s="4">
        <v>2035</v>
      </c>
      <c r="CR33" s="44">
        <f t="shared" si="35"/>
        <v>1325.3224674269654</v>
      </c>
      <c r="CS33" s="44">
        <f t="shared" si="36"/>
        <v>4417.7415580898851</v>
      </c>
      <c r="CT33" s="44">
        <f t="shared" si="37"/>
        <v>3092.4190906629192</v>
      </c>
      <c r="CU33" s="12">
        <f t="shared" si="57"/>
        <v>7610.0063121797693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4">
        <v>804.34716874715787</v>
      </c>
      <c r="D34" s="45">
        <f t="shared" si="38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9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2"/>
        <v>922.07260271898656</v>
      </c>
      <c r="S34" s="44">
        <f t="shared" si="3"/>
        <v>3073.5753423966221</v>
      </c>
      <c r="T34" s="44">
        <f t="shared" si="4"/>
        <v>2151.5027396776354</v>
      </c>
      <c r="U34" s="12">
        <f t="shared" si="40"/>
        <v>4845.081580793244</v>
      </c>
      <c r="W34" s="4">
        <v>2036</v>
      </c>
      <c r="X34" s="44">
        <f t="shared" si="5"/>
        <v>840.35945933638482</v>
      </c>
      <c r="Y34" s="44">
        <f t="shared" si="6"/>
        <v>2801.1981977879495</v>
      </c>
      <c r="Z34" s="44">
        <f t="shared" si="7"/>
        <v>1960.8387384515645</v>
      </c>
      <c r="AA34" s="12">
        <f t="shared" si="52"/>
        <v>4300.3272915758989</v>
      </c>
      <c r="AC34" s="4">
        <v>2036</v>
      </c>
      <c r="AD34" s="44">
        <f t="shared" si="8"/>
        <v>1020.232247418002</v>
      </c>
      <c r="AE34" s="44">
        <f t="shared" si="9"/>
        <v>3400.7741580600068</v>
      </c>
      <c r="AF34" s="44">
        <f t="shared" si="10"/>
        <v>2380.5419106420045</v>
      </c>
      <c r="AG34" s="12">
        <f t="shared" si="41"/>
        <v>5499.4792121200135</v>
      </c>
      <c r="AI34" s="4">
        <v>2036</v>
      </c>
      <c r="AJ34" s="44">
        <f t="shared" si="11"/>
        <v>896.45068487867934</v>
      </c>
      <c r="AK34" s="44">
        <f t="shared" si="12"/>
        <v>2988.168949595598</v>
      </c>
      <c r="AL34" s="44">
        <f t="shared" si="13"/>
        <v>2091.7182647169184</v>
      </c>
      <c r="AM34" s="12">
        <f t="shared" si="53"/>
        <v>4674.2687951911957</v>
      </c>
      <c r="AO34" s="4">
        <v>2036</v>
      </c>
      <c r="AP34" s="44">
        <f t="shared" si="14"/>
        <v>1229.5356168026742</v>
      </c>
      <c r="AQ34" s="44">
        <f t="shared" si="15"/>
        <v>4098.452056008914</v>
      </c>
      <c r="AR34" s="44">
        <f t="shared" si="16"/>
        <v>2868.9164392062398</v>
      </c>
      <c r="AS34" s="12">
        <f t="shared" si="42"/>
        <v>6894.8350080178279</v>
      </c>
      <c r="AU34" s="4">
        <v>2036</v>
      </c>
      <c r="AV34" s="44">
        <f t="shared" si="17"/>
        <v>1062.4737876412107</v>
      </c>
      <c r="AW34" s="44">
        <f t="shared" si="18"/>
        <v>3541.5792921373695</v>
      </c>
      <c r="AX34" s="44">
        <f t="shared" si="19"/>
        <v>2479.1055044961586</v>
      </c>
      <c r="AY34" s="12">
        <f t="shared" si="54"/>
        <v>5781.0894802747389</v>
      </c>
      <c r="BA34" s="4">
        <v>2036</v>
      </c>
      <c r="BB34" s="44">
        <f t="shared" si="20"/>
        <v>949.94509442364529</v>
      </c>
      <c r="BC34" s="44">
        <f t="shared" si="21"/>
        <v>3166.4836480788176</v>
      </c>
      <c r="BD34" s="44">
        <f t="shared" si="22"/>
        <v>2216.5385536551721</v>
      </c>
      <c r="BE34" s="12">
        <f t="shared" si="43"/>
        <v>5030.8981921576351</v>
      </c>
      <c r="BG34" s="4">
        <v>2036</v>
      </c>
      <c r="BH34" s="44">
        <f t="shared" si="23"/>
        <v>849.70799692676735</v>
      </c>
      <c r="BI34" s="44">
        <f t="shared" si="24"/>
        <v>2832.3599897558911</v>
      </c>
      <c r="BJ34" s="44">
        <f t="shared" si="25"/>
        <v>1982.6519928291236</v>
      </c>
      <c r="BK34" s="12">
        <f t="shared" si="55"/>
        <v>4362.650875511782</v>
      </c>
      <c r="BM34" s="4">
        <v>2036</v>
      </c>
      <c r="BN34" s="25">
        <f t="shared" si="44"/>
        <v>29.6798325</v>
      </c>
      <c r="BO34" s="25">
        <f t="shared" si="45"/>
        <v>98.932775000000007</v>
      </c>
      <c r="BP34" s="25">
        <f t="shared" si="46"/>
        <v>69.252942500000003</v>
      </c>
      <c r="BQ34" s="27">
        <v>197.86555000000001</v>
      </c>
      <c r="BS34" s="4">
        <v>2036</v>
      </c>
      <c r="BT34" s="25">
        <f t="shared" si="47"/>
        <v>178.5</v>
      </c>
      <c r="BU34" s="25">
        <f t="shared" si="48"/>
        <v>595</v>
      </c>
      <c r="BV34" s="25">
        <f t="shared" si="49"/>
        <v>416.5</v>
      </c>
      <c r="BW34" s="27">
        <v>1190</v>
      </c>
      <c r="BY34" s="4">
        <v>2036</v>
      </c>
      <c r="BZ34" s="44">
        <f t="shared" si="26"/>
        <v>1266.7566460977152</v>
      </c>
      <c r="CA34" s="44">
        <f t="shared" si="27"/>
        <v>4222.5221536590507</v>
      </c>
      <c r="CB34" s="44">
        <f t="shared" si="28"/>
        <v>2955.7655075613352</v>
      </c>
      <c r="CC34" s="12">
        <f t="shared" si="50"/>
        <v>7142.9752033181012</v>
      </c>
      <c r="CE34" s="4">
        <v>2036</v>
      </c>
      <c r="CF34" s="44">
        <f t="shared" si="29"/>
        <v>1398.6748987619997</v>
      </c>
      <c r="CG34" s="44">
        <f t="shared" si="30"/>
        <v>4662.249662539999</v>
      </c>
      <c r="CH34" s="44">
        <f t="shared" si="31"/>
        <v>3263.5747637779991</v>
      </c>
      <c r="CI34" s="12">
        <f t="shared" si="56"/>
        <v>8022.4302210799988</v>
      </c>
      <c r="CK34" s="4">
        <v>2036</v>
      </c>
      <c r="CL34" s="44">
        <f t="shared" si="32"/>
        <v>1514.1466501098714</v>
      </c>
      <c r="CM34" s="44">
        <f t="shared" si="33"/>
        <v>5047.1555003662379</v>
      </c>
      <c r="CN34" s="44">
        <f t="shared" si="34"/>
        <v>3533.0088502563663</v>
      </c>
      <c r="CO34" s="12">
        <f t="shared" si="51"/>
        <v>8792.2418967324757</v>
      </c>
      <c r="CQ34" s="4">
        <v>2036</v>
      </c>
      <c r="CR34" s="44">
        <f t="shared" si="35"/>
        <v>1347.0848209484079</v>
      </c>
      <c r="CS34" s="44">
        <f t="shared" si="36"/>
        <v>4490.2827364946934</v>
      </c>
      <c r="CT34" s="44">
        <f t="shared" si="37"/>
        <v>3143.197915546285</v>
      </c>
      <c r="CU34" s="12">
        <f t="shared" si="57"/>
        <v>7678.4963689893866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4">
        <v>794.79431474511352</v>
      </c>
      <c r="D35" s="45">
        <f t="shared" si="38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9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2"/>
        <v>940.10230785305748</v>
      </c>
      <c r="S35" s="44">
        <f t="shared" si="3"/>
        <v>3133.6743595101916</v>
      </c>
      <c r="T35" s="44">
        <f t="shared" si="4"/>
        <v>2193.5720516571341</v>
      </c>
      <c r="U35" s="12">
        <f t="shared" si="40"/>
        <v>4888.6873150203828</v>
      </c>
      <c r="W35" s="4">
        <v>2037</v>
      </c>
      <c r="X35" s="44">
        <f t="shared" si="5"/>
        <v>857.65374618001215</v>
      </c>
      <c r="Y35" s="44">
        <f t="shared" si="6"/>
        <v>2858.8458206000405</v>
      </c>
      <c r="Z35" s="44">
        <f t="shared" si="7"/>
        <v>2001.1920744200281</v>
      </c>
      <c r="AA35" s="12">
        <f t="shared" si="52"/>
        <v>4339.0302372000815</v>
      </c>
      <c r="AC35" s="4">
        <v>2037</v>
      </c>
      <c r="AD35" s="44">
        <f t="shared" si="8"/>
        <v>1039.1453893543639</v>
      </c>
      <c r="AE35" s="44">
        <f t="shared" si="9"/>
        <v>3463.8179645145465</v>
      </c>
      <c r="AF35" s="44">
        <f t="shared" si="10"/>
        <v>2424.6725751601825</v>
      </c>
      <c r="AG35" s="12">
        <f t="shared" si="41"/>
        <v>5548.9745250290935</v>
      </c>
      <c r="AI35" s="4">
        <v>2037</v>
      </c>
      <c r="AJ35" s="44">
        <f t="shared" si="11"/>
        <v>914.24979275218732</v>
      </c>
      <c r="AK35" s="44">
        <f t="shared" si="12"/>
        <v>3047.499309173958</v>
      </c>
      <c r="AL35" s="44">
        <f t="shared" si="13"/>
        <v>2133.2495164217703</v>
      </c>
      <c r="AM35" s="12">
        <f t="shared" si="53"/>
        <v>4716.3372143479164</v>
      </c>
      <c r="AO35" s="4">
        <v>2037</v>
      </c>
      <c r="AP35" s="44">
        <f t="shared" si="14"/>
        <v>1250.3324890634981</v>
      </c>
      <c r="AQ35" s="44">
        <f t="shared" si="15"/>
        <v>4167.7749635449936</v>
      </c>
      <c r="AR35" s="44">
        <f t="shared" si="16"/>
        <v>2917.4424744814955</v>
      </c>
      <c r="AS35" s="12">
        <f t="shared" si="42"/>
        <v>6956.8885230899878</v>
      </c>
      <c r="AU35" s="4">
        <v>2037</v>
      </c>
      <c r="AV35" s="44">
        <f t="shared" si="17"/>
        <v>1081.7671034395817</v>
      </c>
      <c r="AW35" s="44">
        <f t="shared" si="18"/>
        <v>3605.8903447986058</v>
      </c>
      <c r="AX35" s="44">
        <f t="shared" si="19"/>
        <v>2524.1232413590237</v>
      </c>
      <c r="AY35" s="12">
        <f t="shared" si="54"/>
        <v>5833.1192855972113</v>
      </c>
      <c r="BA35" s="4">
        <v>2037</v>
      </c>
      <c r="BB35" s="44">
        <f t="shared" si="20"/>
        <v>968.22565198305801</v>
      </c>
      <c r="BC35" s="44">
        <f t="shared" si="21"/>
        <v>3227.418839943527</v>
      </c>
      <c r="BD35" s="44">
        <f t="shared" si="22"/>
        <v>2259.1931879604685</v>
      </c>
      <c r="BE35" s="12">
        <f t="shared" si="43"/>
        <v>5076.1762758870536</v>
      </c>
      <c r="BG35" s="4">
        <v>2037</v>
      </c>
      <c r="BH35" s="44">
        <f t="shared" si="23"/>
        <v>867.08642060870818</v>
      </c>
      <c r="BI35" s="44">
        <f t="shared" si="24"/>
        <v>2890.2880686956942</v>
      </c>
      <c r="BJ35" s="44">
        <f t="shared" si="25"/>
        <v>2023.2016480869859</v>
      </c>
      <c r="BK35" s="12">
        <f t="shared" si="55"/>
        <v>4401.9147333913879</v>
      </c>
      <c r="BM35" s="4">
        <v>2037</v>
      </c>
      <c r="BN35" s="25">
        <f t="shared" si="44"/>
        <v>31.425705000000001</v>
      </c>
      <c r="BO35" s="25">
        <f t="shared" si="45"/>
        <v>104.75235000000001</v>
      </c>
      <c r="BP35" s="25">
        <f t="shared" si="46"/>
        <v>73.326644999999999</v>
      </c>
      <c r="BQ35" s="27">
        <v>209.50470000000001</v>
      </c>
      <c r="BS35" s="4">
        <v>2037</v>
      </c>
      <c r="BT35" s="25">
        <f t="shared" si="47"/>
        <v>189</v>
      </c>
      <c r="BU35" s="25">
        <f t="shared" si="48"/>
        <v>630</v>
      </c>
      <c r="BV35" s="25">
        <f t="shared" si="49"/>
        <v>441</v>
      </c>
      <c r="BW35" s="27">
        <v>1260</v>
      </c>
      <c r="BY35" s="4">
        <v>2037</v>
      </c>
      <c r="BZ35" s="44">
        <f t="shared" si="26"/>
        <v>1287.8885076221945</v>
      </c>
      <c r="CA35" s="44">
        <f t="shared" si="27"/>
        <v>4292.9616920739818</v>
      </c>
      <c r="CB35" s="44">
        <f t="shared" si="28"/>
        <v>3005.0731844517873</v>
      </c>
      <c r="CC35" s="12">
        <f t="shared" si="50"/>
        <v>7207.2619801479632</v>
      </c>
      <c r="CE35" s="4">
        <v>2037</v>
      </c>
      <c r="CF35" s="44">
        <f t="shared" si="29"/>
        <v>1420.9940245604575</v>
      </c>
      <c r="CG35" s="44">
        <f t="shared" si="30"/>
        <v>4736.6467485348585</v>
      </c>
      <c r="CH35" s="44">
        <f t="shared" si="31"/>
        <v>3315.6527239744009</v>
      </c>
      <c r="CI35" s="12">
        <f t="shared" si="56"/>
        <v>8094.6320930697175</v>
      </c>
      <c r="CK35" s="4">
        <v>2037</v>
      </c>
      <c r="CL35" s="44">
        <f t="shared" si="32"/>
        <v>1537.5050216704601</v>
      </c>
      <c r="CM35" s="44">
        <f t="shared" si="33"/>
        <v>5125.0167389015342</v>
      </c>
      <c r="CN35" s="44">
        <f t="shared" si="34"/>
        <v>3587.5117172310738</v>
      </c>
      <c r="CO35" s="12">
        <f t="shared" si="51"/>
        <v>8871.3720738030679</v>
      </c>
      <c r="CQ35" s="4">
        <v>2037</v>
      </c>
      <c r="CR35" s="44">
        <f t="shared" si="35"/>
        <v>1368.9396360465437</v>
      </c>
      <c r="CS35" s="44">
        <f t="shared" si="36"/>
        <v>4563.1321201551455</v>
      </c>
      <c r="CT35" s="44">
        <f t="shared" si="37"/>
        <v>3194.1924841086015</v>
      </c>
      <c r="CU35" s="12">
        <f t="shared" si="57"/>
        <v>7747.6028363102905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4">
        <v>785.24146074306907</v>
      </c>
      <c r="D36" s="45">
        <f t="shared" si="38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9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2"/>
        <v>958.19088072833483</v>
      </c>
      <c r="S36" s="44">
        <f t="shared" si="3"/>
        <v>3193.9696024277828</v>
      </c>
      <c r="T36" s="44">
        <f t="shared" si="4"/>
        <v>2235.7787216994479</v>
      </c>
      <c r="U36" s="12">
        <f t="shared" si="40"/>
        <v>4932.6855008555658</v>
      </c>
      <c r="W36" s="4">
        <v>2038</v>
      </c>
      <c r="X36" s="44">
        <f t="shared" si="5"/>
        <v>875.00028200023223</v>
      </c>
      <c r="Y36" s="44">
        <f t="shared" si="6"/>
        <v>2916.6676066674409</v>
      </c>
      <c r="Z36" s="44">
        <f t="shared" si="7"/>
        <v>2041.6673246672085</v>
      </c>
      <c r="AA36" s="12">
        <f t="shared" si="52"/>
        <v>4378.081509334882</v>
      </c>
      <c r="AC36" s="4">
        <v>2038</v>
      </c>
      <c r="AD36" s="44">
        <f t="shared" si="8"/>
        <v>1058.1253499631532</v>
      </c>
      <c r="AE36" s="44">
        <f t="shared" si="9"/>
        <v>3527.0844998771772</v>
      </c>
      <c r="AF36" s="44">
        <f t="shared" si="10"/>
        <v>2468.9591499140238</v>
      </c>
      <c r="AG36" s="12">
        <f t="shared" si="41"/>
        <v>5598.9152957543547</v>
      </c>
      <c r="AI36" s="4">
        <v>2038</v>
      </c>
      <c r="AJ36" s="44">
        <f t="shared" si="11"/>
        <v>932.10569299155691</v>
      </c>
      <c r="AK36" s="44">
        <f t="shared" si="12"/>
        <v>3107.0189766385233</v>
      </c>
      <c r="AL36" s="44">
        <f t="shared" si="13"/>
        <v>2174.9132836469662</v>
      </c>
      <c r="AM36" s="12">
        <f t="shared" si="53"/>
        <v>4758.7842492770469</v>
      </c>
      <c r="AO36" s="4">
        <v>2038</v>
      </c>
      <c r="AP36" s="44">
        <f t="shared" si="14"/>
        <v>1271.2131335696697</v>
      </c>
      <c r="AQ36" s="44">
        <f t="shared" si="15"/>
        <v>4237.3771118988989</v>
      </c>
      <c r="AR36" s="44">
        <f t="shared" si="16"/>
        <v>2966.1639783292289</v>
      </c>
      <c r="AS36" s="12">
        <f t="shared" si="42"/>
        <v>7019.5005197977971</v>
      </c>
      <c r="AU36" s="4">
        <v>2038</v>
      </c>
      <c r="AV36" s="44">
        <f t="shared" si="17"/>
        <v>1101.1306594751377</v>
      </c>
      <c r="AW36" s="44">
        <f t="shared" si="18"/>
        <v>3670.4355315837925</v>
      </c>
      <c r="AX36" s="44">
        <f t="shared" si="19"/>
        <v>2569.3048721086548</v>
      </c>
      <c r="AY36" s="12">
        <f t="shared" si="54"/>
        <v>5885.6173591675852</v>
      </c>
      <c r="BA36" s="4">
        <v>2038</v>
      </c>
      <c r="BB36" s="44">
        <f t="shared" si="20"/>
        <v>986.56733495550543</v>
      </c>
      <c r="BC36" s="44">
        <f t="shared" si="21"/>
        <v>3288.5577831850183</v>
      </c>
      <c r="BD36" s="44">
        <f t="shared" si="22"/>
        <v>2301.9904482295128</v>
      </c>
      <c r="BE36" s="12">
        <f t="shared" si="43"/>
        <v>5121.8618623700368</v>
      </c>
      <c r="BG36" s="4">
        <v>2038</v>
      </c>
      <c r="BH36" s="44">
        <f t="shared" si="23"/>
        <v>884.5178504987864</v>
      </c>
      <c r="BI36" s="44">
        <f t="shared" si="24"/>
        <v>2948.3928349959547</v>
      </c>
      <c r="BJ36" s="44">
        <f t="shared" si="25"/>
        <v>2063.874984497168</v>
      </c>
      <c r="BK36" s="12">
        <f t="shared" si="55"/>
        <v>4441.5319659919096</v>
      </c>
      <c r="BM36" s="4">
        <v>2038</v>
      </c>
      <c r="BN36" s="25">
        <f t="shared" si="44"/>
        <v>33.171577499999998</v>
      </c>
      <c r="BO36" s="25">
        <f t="shared" si="45"/>
        <v>110.57192500000001</v>
      </c>
      <c r="BP36" s="25">
        <f t="shared" si="46"/>
        <v>77.400347499999995</v>
      </c>
      <c r="BQ36" s="27">
        <v>221.14385000000001</v>
      </c>
      <c r="BS36" s="4">
        <v>2038</v>
      </c>
      <c r="BT36" s="25">
        <f t="shared" si="47"/>
        <v>199.5</v>
      </c>
      <c r="BU36" s="25">
        <f t="shared" si="48"/>
        <v>665</v>
      </c>
      <c r="BV36" s="25">
        <f t="shared" si="49"/>
        <v>465.49999999999994</v>
      </c>
      <c r="BW36" s="27">
        <v>1330</v>
      </c>
      <c r="BY36" s="4">
        <v>2038</v>
      </c>
      <c r="BZ36" s="44">
        <f t="shared" si="26"/>
        <v>1309.1071562953941</v>
      </c>
      <c r="CA36" s="44">
        <f t="shared" si="27"/>
        <v>4363.6905209846473</v>
      </c>
      <c r="CB36" s="44">
        <f t="shared" si="28"/>
        <v>3054.5833646892529</v>
      </c>
      <c r="CC36" s="12">
        <f t="shared" si="50"/>
        <v>7272.1273379692939</v>
      </c>
      <c r="CE36" s="4">
        <v>2038</v>
      </c>
      <c r="CF36" s="44">
        <f t="shared" si="29"/>
        <v>1443.4106228861017</v>
      </c>
      <c r="CG36" s="44">
        <f t="shared" si="30"/>
        <v>4811.3687429536722</v>
      </c>
      <c r="CH36" s="44">
        <f t="shared" si="31"/>
        <v>3367.9581200675702</v>
      </c>
      <c r="CI36" s="12">
        <f t="shared" si="56"/>
        <v>8167.4837819073437</v>
      </c>
      <c r="CK36" s="4">
        <v>2038</v>
      </c>
      <c r="CL36" s="44">
        <f t="shared" si="32"/>
        <v>1560.970218970094</v>
      </c>
      <c r="CM36" s="44">
        <f t="shared" si="33"/>
        <v>5203.2340632336472</v>
      </c>
      <c r="CN36" s="44">
        <f t="shared" si="34"/>
        <v>3642.263844263553</v>
      </c>
      <c r="CO36" s="12">
        <f t="shared" si="51"/>
        <v>8951.2144224672938</v>
      </c>
      <c r="CQ36" s="4">
        <v>2038</v>
      </c>
      <c r="CR36" s="44">
        <f t="shared" si="35"/>
        <v>1390.8877448755622</v>
      </c>
      <c r="CS36" s="44">
        <f t="shared" si="36"/>
        <v>4636.2924829185413</v>
      </c>
      <c r="CT36" s="44">
        <f t="shared" si="37"/>
        <v>3245.4047380429788</v>
      </c>
      <c r="CU36" s="12">
        <f t="shared" si="57"/>
        <v>7817.3312618370819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4">
        <v>775.68860674102473</v>
      </c>
      <c r="D37" s="45">
        <f t="shared" si="38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9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2"/>
        <v>976.33885130448971</v>
      </c>
      <c r="S37" s="44">
        <f t="shared" si="3"/>
        <v>3254.4628376816327</v>
      </c>
      <c r="T37" s="44">
        <f t="shared" si="4"/>
        <v>2278.1239863771425</v>
      </c>
      <c r="U37" s="12">
        <f t="shared" si="40"/>
        <v>4977.079670363265</v>
      </c>
      <c r="W37" s="4">
        <v>2039</v>
      </c>
      <c r="X37" s="44">
        <f t="shared" si="5"/>
        <v>892.39953718783443</v>
      </c>
      <c r="Y37" s="44">
        <f t="shared" si="6"/>
        <v>2974.665123959448</v>
      </c>
      <c r="Z37" s="44">
        <f t="shared" si="7"/>
        <v>2082.2655867716135</v>
      </c>
      <c r="AA37" s="12">
        <f t="shared" si="52"/>
        <v>4417.4842429188957</v>
      </c>
      <c r="AC37" s="4">
        <v>2039</v>
      </c>
      <c r="AD37" s="44">
        <f t="shared" si="8"/>
        <v>1077.1727307624215</v>
      </c>
      <c r="AE37" s="44">
        <f t="shared" si="9"/>
        <v>3590.575769208072</v>
      </c>
      <c r="AF37" s="44">
        <f t="shared" si="10"/>
        <v>2513.4030384456501</v>
      </c>
      <c r="AG37" s="12">
        <f t="shared" si="41"/>
        <v>5649.3055334161436</v>
      </c>
      <c r="AI37" s="4">
        <v>2039</v>
      </c>
      <c r="AJ37" s="44">
        <f t="shared" si="11"/>
        <v>950.01889687808102</v>
      </c>
      <c r="AK37" s="44">
        <f t="shared" si="12"/>
        <v>3166.7296562602701</v>
      </c>
      <c r="AL37" s="44">
        <f t="shared" si="13"/>
        <v>2216.7107593821888</v>
      </c>
      <c r="AM37" s="12">
        <f t="shared" si="53"/>
        <v>4801.6133075205398</v>
      </c>
      <c r="AO37" s="4">
        <v>2039</v>
      </c>
      <c r="AP37" s="44">
        <f t="shared" si="14"/>
        <v>1292.1783044213964</v>
      </c>
      <c r="AQ37" s="44">
        <f t="shared" si="15"/>
        <v>4307.2610147379883</v>
      </c>
      <c r="AR37" s="44">
        <f t="shared" si="16"/>
        <v>3015.0827103165916</v>
      </c>
      <c r="AS37" s="12">
        <f t="shared" si="42"/>
        <v>7082.6760244759762</v>
      </c>
      <c r="AU37" s="4">
        <v>2039</v>
      </c>
      <c r="AV37" s="44">
        <f t="shared" si="17"/>
        <v>1120.565088060014</v>
      </c>
      <c r="AW37" s="44">
        <f t="shared" si="18"/>
        <v>3735.2169602000467</v>
      </c>
      <c r="AX37" s="44">
        <f t="shared" si="19"/>
        <v>2614.6518721400325</v>
      </c>
      <c r="AY37" s="12">
        <f t="shared" si="54"/>
        <v>5938.5879154000932</v>
      </c>
      <c r="BA37" s="4">
        <v>2039</v>
      </c>
      <c r="BB37" s="44">
        <f t="shared" si="20"/>
        <v>1004.970693619705</v>
      </c>
      <c r="BC37" s="44">
        <f t="shared" si="21"/>
        <v>3349.9023120656834</v>
      </c>
      <c r="BD37" s="44">
        <f t="shared" si="22"/>
        <v>2344.9316184459781</v>
      </c>
      <c r="BE37" s="12">
        <f t="shared" si="43"/>
        <v>5167.9586191313665</v>
      </c>
      <c r="BG37" s="4">
        <v>2039</v>
      </c>
      <c r="BH37" s="44">
        <f t="shared" si="23"/>
        <v>902.00276380287551</v>
      </c>
      <c r="BI37" s="44">
        <f t="shared" si="24"/>
        <v>3006.6758793429185</v>
      </c>
      <c r="BJ37" s="44">
        <f t="shared" si="25"/>
        <v>2104.673115540043</v>
      </c>
      <c r="BK37" s="12">
        <f t="shared" si="55"/>
        <v>4481.5057536858367</v>
      </c>
      <c r="BM37" s="4">
        <v>2039</v>
      </c>
      <c r="BN37" s="25">
        <f t="shared" si="44"/>
        <v>34.917450000000002</v>
      </c>
      <c r="BO37" s="25">
        <f t="shared" si="45"/>
        <v>116.39150000000001</v>
      </c>
      <c r="BP37" s="25">
        <f t="shared" si="46"/>
        <v>81.474050000000005</v>
      </c>
      <c r="BQ37" s="27">
        <v>232.78300000000002</v>
      </c>
      <c r="BS37" s="4">
        <v>2039</v>
      </c>
      <c r="BT37" s="25">
        <f t="shared" si="47"/>
        <v>210</v>
      </c>
      <c r="BU37" s="25">
        <f t="shared" si="48"/>
        <v>700</v>
      </c>
      <c r="BV37" s="25">
        <f t="shared" si="49"/>
        <v>489.99999999999994</v>
      </c>
      <c r="BW37" s="27">
        <v>1400</v>
      </c>
      <c r="BY37" s="4">
        <v>2039</v>
      </c>
      <c r="BZ37" s="44">
        <f t="shared" si="26"/>
        <v>1330.4133733516524</v>
      </c>
      <c r="CA37" s="44">
        <f t="shared" si="27"/>
        <v>4434.7112445055081</v>
      </c>
      <c r="CB37" s="44">
        <f t="shared" si="28"/>
        <v>3104.2978711538553</v>
      </c>
      <c r="CC37" s="12">
        <f t="shared" si="50"/>
        <v>7337.5764840110169</v>
      </c>
      <c r="CE37" s="4">
        <v>2039</v>
      </c>
      <c r="CF37" s="44">
        <f t="shared" si="29"/>
        <v>1465.9255711416761</v>
      </c>
      <c r="CG37" s="44">
        <f t="shared" si="30"/>
        <v>4886.418570472254</v>
      </c>
      <c r="CH37" s="44">
        <f t="shared" si="31"/>
        <v>3420.4929993305777</v>
      </c>
      <c r="CI37" s="12">
        <f t="shared" si="56"/>
        <v>8240.9911359445086</v>
      </c>
      <c r="CK37" s="4">
        <v>2039</v>
      </c>
      <c r="CL37" s="44">
        <f t="shared" si="32"/>
        <v>1584.5432035904246</v>
      </c>
      <c r="CM37" s="44">
        <f t="shared" si="33"/>
        <v>5281.8106786347489</v>
      </c>
      <c r="CN37" s="44">
        <f t="shared" si="34"/>
        <v>3697.2674750443239</v>
      </c>
      <c r="CO37" s="12">
        <f t="shared" si="51"/>
        <v>9031.7753522694984</v>
      </c>
      <c r="CQ37" s="4">
        <v>2039</v>
      </c>
      <c r="CR37" s="44">
        <f t="shared" si="35"/>
        <v>1412.9299872290421</v>
      </c>
      <c r="CS37" s="44">
        <f t="shared" si="36"/>
        <v>4709.7666240968074</v>
      </c>
      <c r="CT37" s="44">
        <f t="shared" si="37"/>
        <v>3296.8366368677648</v>
      </c>
      <c r="CU37" s="12">
        <f t="shared" si="57"/>
        <v>7887.6872431936144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4">
        <v>766.13575273897982</v>
      </c>
      <c r="D38" s="45">
        <f t="shared" si="38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9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2"/>
        <v>994.54675385947996</v>
      </c>
      <c r="S38" s="44">
        <f t="shared" si="3"/>
        <v>3315.1558461982668</v>
      </c>
      <c r="T38" s="44">
        <f t="shared" si="4"/>
        <v>2320.6090923387865</v>
      </c>
      <c r="U38" s="12">
        <f t="shared" si="40"/>
        <v>5021.8733873965339</v>
      </c>
      <c r="W38" s="4">
        <v>2040</v>
      </c>
      <c r="X38" s="44">
        <f t="shared" si="5"/>
        <v>909.85198591577478</v>
      </c>
      <c r="Y38" s="44">
        <f t="shared" si="6"/>
        <v>3032.8399530525826</v>
      </c>
      <c r="Z38" s="44">
        <f t="shared" si="7"/>
        <v>2122.9879671368076</v>
      </c>
      <c r="AA38" s="12">
        <f t="shared" si="52"/>
        <v>4457.2416011051655</v>
      </c>
      <c r="AC38" s="4">
        <v>2040</v>
      </c>
      <c r="AD38" s="44">
        <f t="shared" si="8"/>
        <v>1096.2881382325331</v>
      </c>
      <c r="AE38" s="44">
        <f t="shared" si="9"/>
        <v>3654.2937941084438</v>
      </c>
      <c r="AF38" s="44">
        <f t="shared" si="10"/>
        <v>2558.0056558759106</v>
      </c>
      <c r="AG38" s="12">
        <f t="shared" si="41"/>
        <v>5700.1492832168879</v>
      </c>
      <c r="AI38" s="4">
        <v>2040</v>
      </c>
      <c r="AJ38" s="44">
        <f t="shared" si="11"/>
        <v>967.98991984323357</v>
      </c>
      <c r="AK38" s="44">
        <f t="shared" si="12"/>
        <v>3226.633066144112</v>
      </c>
      <c r="AL38" s="44">
        <f t="shared" si="13"/>
        <v>2258.6431463008785</v>
      </c>
      <c r="AM38" s="12">
        <f t="shared" si="53"/>
        <v>4844.8278272882244</v>
      </c>
      <c r="AO38" s="4">
        <v>2040</v>
      </c>
      <c r="AP38" s="44">
        <f t="shared" si="14"/>
        <v>1313.2287620544389</v>
      </c>
      <c r="AQ38" s="44">
        <f t="shared" si="15"/>
        <v>4377.42920684813</v>
      </c>
      <c r="AR38" s="44">
        <f t="shared" si="16"/>
        <v>3064.2004447936906</v>
      </c>
      <c r="AS38" s="12">
        <f t="shared" si="42"/>
        <v>7146.4201086962594</v>
      </c>
      <c r="AU38" s="4">
        <v>2040</v>
      </c>
      <c r="AV38" s="44">
        <f t="shared" si="17"/>
        <v>1140.0710267458039</v>
      </c>
      <c r="AW38" s="44">
        <f t="shared" si="18"/>
        <v>3800.2367558193464</v>
      </c>
      <c r="AX38" s="44">
        <f t="shared" si="19"/>
        <v>2660.1657290735425</v>
      </c>
      <c r="AY38" s="12">
        <f t="shared" si="54"/>
        <v>5992.0352066386931</v>
      </c>
      <c r="BA38" s="4">
        <v>2040</v>
      </c>
      <c r="BB38" s="44">
        <f t="shared" si="20"/>
        <v>1023.4362827555321</v>
      </c>
      <c r="BC38" s="44">
        <f t="shared" si="21"/>
        <v>3411.4542758517741</v>
      </c>
      <c r="BD38" s="44">
        <f t="shared" si="22"/>
        <v>2388.0179930962418</v>
      </c>
      <c r="BE38" s="12">
        <f t="shared" si="43"/>
        <v>5214.4702467035486</v>
      </c>
      <c r="BG38" s="4">
        <v>2040</v>
      </c>
      <c r="BH38" s="44">
        <f t="shared" si="23"/>
        <v>919.5416415703512</v>
      </c>
      <c r="BI38" s="44">
        <f t="shared" si="24"/>
        <v>3065.1388052345042</v>
      </c>
      <c r="BJ38" s="44">
        <f t="shared" si="25"/>
        <v>2145.597163664153</v>
      </c>
      <c r="BK38" s="12">
        <f t="shared" si="55"/>
        <v>4521.8393054690087</v>
      </c>
      <c r="BM38" s="4">
        <v>2040</v>
      </c>
      <c r="BN38" s="25">
        <f t="shared" si="44"/>
        <v>36.6633225</v>
      </c>
      <c r="BO38" s="25">
        <f t="shared" si="45"/>
        <v>122.21107500000001</v>
      </c>
      <c r="BP38" s="25">
        <f t="shared" si="46"/>
        <v>85.547752500000001</v>
      </c>
      <c r="BQ38" s="27">
        <v>244.42215000000002</v>
      </c>
      <c r="BS38" s="4">
        <v>2040</v>
      </c>
      <c r="BT38" s="25">
        <f t="shared" si="47"/>
        <v>220.5</v>
      </c>
      <c r="BU38" s="25">
        <f t="shared" si="48"/>
        <v>735</v>
      </c>
      <c r="BV38" s="25">
        <f t="shared" si="49"/>
        <v>514.5</v>
      </c>
      <c r="BW38" s="27">
        <v>1470</v>
      </c>
      <c r="BY38" s="4">
        <v>2040</v>
      </c>
      <c r="BZ38" s="44">
        <f t="shared" si="26"/>
        <v>1351.8079466050672</v>
      </c>
      <c r="CA38" s="44">
        <f t="shared" si="27"/>
        <v>4506.0264886835575</v>
      </c>
      <c r="CB38" s="44">
        <f t="shared" si="28"/>
        <v>3154.2185420784899</v>
      </c>
      <c r="CC38" s="12">
        <f t="shared" si="50"/>
        <v>7403.6146723671154</v>
      </c>
      <c r="CE38" s="4">
        <v>2040</v>
      </c>
      <c r="CF38" s="44">
        <f t="shared" si="29"/>
        <v>1488.5397541752011</v>
      </c>
      <c r="CG38" s="44">
        <f t="shared" si="30"/>
        <v>4961.7991805840038</v>
      </c>
      <c r="CH38" s="44">
        <f t="shared" si="31"/>
        <v>3473.2594264088025</v>
      </c>
      <c r="CI38" s="12">
        <f t="shared" si="56"/>
        <v>8315.1600561680079</v>
      </c>
      <c r="CK38" s="4">
        <v>2040</v>
      </c>
      <c r="CL38" s="44">
        <f t="shared" si="32"/>
        <v>1608.2249453159884</v>
      </c>
      <c r="CM38" s="44">
        <f t="shared" si="33"/>
        <v>5360.7498177199614</v>
      </c>
      <c r="CN38" s="44">
        <f t="shared" si="34"/>
        <v>3752.5248724039725</v>
      </c>
      <c r="CO38" s="12">
        <f t="shared" si="51"/>
        <v>9113.061330439923</v>
      </c>
      <c r="CQ38" s="4">
        <v>2040</v>
      </c>
      <c r="CR38" s="44">
        <f t="shared" si="35"/>
        <v>1435.0672100073532</v>
      </c>
      <c r="CS38" s="44">
        <f t="shared" si="36"/>
        <v>4783.5573666911778</v>
      </c>
      <c r="CT38" s="44">
        <f t="shared" si="37"/>
        <v>3348.4901566838244</v>
      </c>
      <c r="CU38" s="12">
        <f t="shared" si="57"/>
        <v>7958.6764283823559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4">
        <v>757.85320406072049</v>
      </c>
      <c r="D39" s="45">
        <f t="shared" si="38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9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2"/>
        <v>1012.8151279324652</v>
      </c>
      <c r="S39" s="44">
        <f t="shared" si="3"/>
        <v>3376.0504264415508</v>
      </c>
      <c r="T39" s="44">
        <f t="shared" si="4"/>
        <v>2363.2352985090856</v>
      </c>
      <c r="U39" s="12">
        <f t="shared" si="40"/>
        <v>5067.0702478831017</v>
      </c>
      <c r="W39" s="4">
        <v>2041</v>
      </c>
      <c r="X39" s="44">
        <f t="shared" si="5"/>
        <v>927.35810707726671</v>
      </c>
      <c r="Y39" s="44">
        <f t="shared" si="6"/>
        <v>3091.1936902575558</v>
      </c>
      <c r="Z39" s="44">
        <f t="shared" si="7"/>
        <v>2163.8355831802887</v>
      </c>
      <c r="AA39" s="12">
        <f t="shared" si="52"/>
        <v>4497.3567755151116</v>
      </c>
      <c r="AC39" s="4">
        <v>2041</v>
      </c>
      <c r="AD39" s="44">
        <f t="shared" si="8"/>
        <v>1115.4721847648757</v>
      </c>
      <c r="AE39" s="44">
        <f t="shared" si="9"/>
        <v>3718.2406158829194</v>
      </c>
      <c r="AF39" s="44">
        <f t="shared" si="10"/>
        <v>2602.7684311180433</v>
      </c>
      <c r="AG39" s="12">
        <f t="shared" si="41"/>
        <v>5751.4506267658389</v>
      </c>
      <c r="AI39" s="4">
        <v>2041</v>
      </c>
      <c r="AJ39" s="44">
        <f t="shared" si="11"/>
        <v>986.01928241007272</v>
      </c>
      <c r="AK39" s="44">
        <f t="shared" si="12"/>
        <v>3286.7309413669091</v>
      </c>
      <c r="AL39" s="44">
        <f t="shared" si="13"/>
        <v>2300.7116589568363</v>
      </c>
      <c r="AM39" s="12">
        <f t="shared" si="53"/>
        <v>4888.4312777338182</v>
      </c>
      <c r="AO39" s="4">
        <v>2041</v>
      </c>
      <c r="AP39" s="44">
        <f t="shared" si="14"/>
        <v>1334.3652742011786</v>
      </c>
      <c r="AQ39" s="44">
        <f t="shared" si="15"/>
        <v>4447.8842473372624</v>
      </c>
      <c r="AR39" s="44">
        <f t="shared" si="16"/>
        <v>3113.5189731360833</v>
      </c>
      <c r="AS39" s="12">
        <f t="shared" si="42"/>
        <v>7210.7378896745249</v>
      </c>
      <c r="AU39" s="4">
        <v>2041</v>
      </c>
      <c r="AV39" s="44">
        <f t="shared" si="17"/>
        <v>1159.649119274766</v>
      </c>
      <c r="AW39" s="44">
        <f t="shared" si="18"/>
        <v>3865.4970642492203</v>
      </c>
      <c r="AX39" s="44">
        <f t="shared" si="19"/>
        <v>2705.8479449744541</v>
      </c>
      <c r="AY39" s="12">
        <f t="shared" si="54"/>
        <v>6045.9635234984407</v>
      </c>
      <c r="BA39" s="4">
        <v>2041</v>
      </c>
      <c r="BB39" s="44">
        <f t="shared" si="20"/>
        <v>1041.9646625885819</v>
      </c>
      <c r="BC39" s="44">
        <f t="shared" si="21"/>
        <v>3473.2155419619398</v>
      </c>
      <c r="BD39" s="44">
        <f t="shared" si="22"/>
        <v>2431.2508793733577</v>
      </c>
      <c r="BE39" s="12">
        <f t="shared" si="43"/>
        <v>5261.4004789238797</v>
      </c>
      <c r="BG39" s="4">
        <v>2041</v>
      </c>
      <c r="BH39" s="44">
        <f t="shared" si="23"/>
        <v>937.13496963273428</v>
      </c>
      <c r="BI39" s="44">
        <f t="shared" si="24"/>
        <v>3123.7832321091146</v>
      </c>
      <c r="BJ39" s="44">
        <f t="shared" si="25"/>
        <v>2186.6482624763798</v>
      </c>
      <c r="BK39" s="12">
        <f t="shared" si="55"/>
        <v>4562.5358592182292</v>
      </c>
      <c r="BM39" s="4">
        <v>2041</v>
      </c>
      <c r="BN39" s="25">
        <f t="shared" si="44"/>
        <v>38.409195000000004</v>
      </c>
      <c r="BO39" s="25">
        <f t="shared" si="45"/>
        <v>128.03065000000001</v>
      </c>
      <c r="BP39" s="25">
        <f t="shared" si="46"/>
        <v>89.621454999999997</v>
      </c>
      <c r="BQ39" s="27">
        <v>256.06130000000002</v>
      </c>
      <c r="BS39" s="4">
        <v>2041</v>
      </c>
      <c r="BT39" s="25">
        <f t="shared" si="47"/>
        <v>231</v>
      </c>
      <c r="BU39" s="25">
        <f t="shared" si="48"/>
        <v>770</v>
      </c>
      <c r="BV39" s="25">
        <f t="shared" si="49"/>
        <v>539</v>
      </c>
      <c r="BW39" s="27">
        <v>1540</v>
      </c>
      <c r="BY39" s="4">
        <v>2041</v>
      </c>
      <c r="BZ39" s="44">
        <f t="shared" si="26"/>
        <v>1373.2916714127625</v>
      </c>
      <c r="CA39" s="44">
        <f t="shared" si="27"/>
        <v>4577.6389047092089</v>
      </c>
      <c r="CB39" s="44">
        <f t="shared" si="28"/>
        <v>3204.3472332964461</v>
      </c>
      <c r="CC39" s="12">
        <f t="shared" si="50"/>
        <v>7470.2472044184187</v>
      </c>
      <c r="CE39" s="4">
        <v>2041</v>
      </c>
      <c r="CF39" s="44">
        <f t="shared" si="29"/>
        <v>1511.2540652510277</v>
      </c>
      <c r="CG39" s="44">
        <f t="shared" si="30"/>
        <v>5037.5135508367594</v>
      </c>
      <c r="CH39" s="44">
        <f t="shared" si="31"/>
        <v>3526.2594855857315</v>
      </c>
      <c r="CI39" s="12">
        <f t="shared" si="56"/>
        <v>8389.9964966735188</v>
      </c>
      <c r="CK39" s="4">
        <v>2041</v>
      </c>
      <c r="CL39" s="44">
        <f t="shared" si="32"/>
        <v>1632.0164231120823</v>
      </c>
      <c r="CM39" s="44">
        <f t="shared" si="33"/>
        <v>5440.0547437069408</v>
      </c>
      <c r="CN39" s="44">
        <f t="shared" si="34"/>
        <v>3808.0383205948583</v>
      </c>
      <c r="CO39" s="12">
        <f t="shared" si="51"/>
        <v>9195.0788824138817</v>
      </c>
      <c r="CQ39" s="4">
        <v>2041</v>
      </c>
      <c r="CR39" s="44">
        <f t="shared" si="35"/>
        <v>1457.3002681856694</v>
      </c>
      <c r="CS39" s="44">
        <f t="shared" si="36"/>
        <v>4857.6675606188983</v>
      </c>
      <c r="CT39" s="44">
        <f t="shared" si="37"/>
        <v>3400.3672924332286</v>
      </c>
      <c r="CU39" s="12">
        <f t="shared" si="57"/>
        <v>8030.3045162377966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4">
        <v>749.57065538246127</v>
      </c>
      <c r="D40" s="45">
        <f t="shared" si="38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9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2"/>
        <v>1031.1445177671073</v>
      </c>
      <c r="S40" s="44">
        <f t="shared" si="3"/>
        <v>3437.1483925570246</v>
      </c>
      <c r="T40" s="44">
        <f t="shared" si="4"/>
        <v>2406.0038747899171</v>
      </c>
      <c r="U40" s="12">
        <f t="shared" si="40"/>
        <v>5112.6738801140491</v>
      </c>
      <c r="W40" s="4">
        <v>2042</v>
      </c>
      <c r="X40" s="44">
        <f t="shared" si="5"/>
        <v>944.91838372421205</v>
      </c>
      <c r="Y40" s="44">
        <f t="shared" si="6"/>
        <v>3149.7279457473737</v>
      </c>
      <c r="Z40" s="44">
        <f t="shared" si="7"/>
        <v>2204.8095620231616</v>
      </c>
      <c r="AA40" s="12">
        <f t="shared" si="52"/>
        <v>4537.8329864947473</v>
      </c>
      <c r="AC40" s="4">
        <v>2042</v>
      </c>
      <c r="AD40" s="44">
        <f t="shared" si="8"/>
        <v>1134.7254881110096</v>
      </c>
      <c r="AE40" s="44">
        <f t="shared" si="9"/>
        <v>3782.4182937033656</v>
      </c>
      <c r="AF40" s="44">
        <f t="shared" si="10"/>
        <v>2647.6928055923559</v>
      </c>
      <c r="AG40" s="12">
        <f t="shared" si="41"/>
        <v>5803.2136824067311</v>
      </c>
      <c r="AI40" s="4">
        <v>2042</v>
      </c>
      <c r="AJ40" s="44">
        <f t="shared" si="11"/>
        <v>1004.1075096350132</v>
      </c>
      <c r="AK40" s="44">
        <f t="shared" si="12"/>
        <v>3347.0250321167109</v>
      </c>
      <c r="AL40" s="44">
        <f t="shared" si="13"/>
        <v>2342.9175224816977</v>
      </c>
      <c r="AM40" s="12">
        <f t="shared" si="53"/>
        <v>4932.4271592334217</v>
      </c>
      <c r="AO40" s="4">
        <v>2042</v>
      </c>
      <c r="AP40" s="44">
        <f t="shared" si="14"/>
        <v>1355.5886153522392</v>
      </c>
      <c r="AQ40" s="44">
        <f t="shared" si="15"/>
        <v>4518.6287178407974</v>
      </c>
      <c r="AR40" s="44">
        <f t="shared" si="16"/>
        <v>3163.0401024885582</v>
      </c>
      <c r="AS40" s="12">
        <f t="shared" si="42"/>
        <v>7275.6345306815947</v>
      </c>
      <c r="AU40" s="4">
        <v>2042</v>
      </c>
      <c r="AV40" s="44">
        <f t="shared" si="17"/>
        <v>1179.3000150314888</v>
      </c>
      <c r="AW40" s="44">
        <f t="shared" si="18"/>
        <v>3931.0000501049631</v>
      </c>
      <c r="AX40" s="44">
        <f t="shared" si="19"/>
        <v>2751.7000350734738</v>
      </c>
      <c r="AY40" s="12">
        <f t="shared" si="54"/>
        <v>6100.377195209926</v>
      </c>
      <c r="BA40" s="4">
        <v>2042</v>
      </c>
      <c r="BB40" s="44">
        <f t="shared" si="20"/>
        <v>1060.5563982351291</v>
      </c>
      <c r="BC40" s="44">
        <f t="shared" si="21"/>
        <v>3535.1879941170973</v>
      </c>
      <c r="BD40" s="44">
        <f t="shared" si="22"/>
        <v>2474.6315958819678</v>
      </c>
      <c r="BE40" s="12">
        <f t="shared" si="43"/>
        <v>5308.7530832341945</v>
      </c>
      <c r="BG40" s="4">
        <v>2042</v>
      </c>
      <c r="BH40" s="44">
        <f t="shared" si="23"/>
        <v>954.78323804267893</v>
      </c>
      <c r="BI40" s="44">
        <f t="shared" si="24"/>
        <v>3182.6107934755964</v>
      </c>
      <c r="BJ40" s="44">
        <f t="shared" si="25"/>
        <v>2227.8275554329175</v>
      </c>
      <c r="BK40" s="12">
        <f t="shared" si="55"/>
        <v>4603.5986819511927</v>
      </c>
      <c r="BM40" s="4">
        <v>2042</v>
      </c>
      <c r="BN40" s="25">
        <f t="shared" si="44"/>
        <v>40.155067500000008</v>
      </c>
      <c r="BO40" s="25">
        <f t="shared" si="45"/>
        <v>133.85022500000002</v>
      </c>
      <c r="BP40" s="25">
        <f t="shared" si="46"/>
        <v>93.695157500000008</v>
      </c>
      <c r="BQ40" s="27">
        <v>267.70045000000005</v>
      </c>
      <c r="BS40" s="4">
        <v>2042</v>
      </c>
      <c r="BT40" s="25">
        <f t="shared" si="47"/>
        <v>241.5</v>
      </c>
      <c r="BU40" s="25">
        <f t="shared" si="48"/>
        <v>805</v>
      </c>
      <c r="BV40" s="25">
        <f t="shared" si="49"/>
        <v>563.5</v>
      </c>
      <c r="BW40" s="27">
        <v>1610</v>
      </c>
      <c r="BY40" s="4">
        <v>2042</v>
      </c>
      <c r="BZ40" s="44">
        <f t="shared" si="26"/>
        <v>1394.8653501387273</v>
      </c>
      <c r="CA40" s="44">
        <f t="shared" si="27"/>
        <v>4649.5511671290915</v>
      </c>
      <c r="CB40" s="44">
        <f t="shared" si="28"/>
        <v>3254.6858169903639</v>
      </c>
      <c r="CC40" s="12">
        <f t="shared" si="50"/>
        <v>7537.4794292581837</v>
      </c>
      <c r="CE40" s="4">
        <v>2042</v>
      </c>
      <c r="CF40" s="44">
        <f t="shared" si="29"/>
        <v>1534.0694055215367</v>
      </c>
      <c r="CG40" s="44">
        <f t="shared" si="30"/>
        <v>5113.5646850717894</v>
      </c>
      <c r="CH40" s="44">
        <f t="shared" si="31"/>
        <v>3579.4952795502522</v>
      </c>
      <c r="CI40" s="12">
        <f t="shared" si="56"/>
        <v>8465.5064651435787</v>
      </c>
      <c r="CK40" s="4">
        <v>2042</v>
      </c>
      <c r="CL40" s="44">
        <f t="shared" si="32"/>
        <v>1655.918624603341</v>
      </c>
      <c r="CM40" s="44">
        <f t="shared" si="33"/>
        <v>5519.7287486778032</v>
      </c>
      <c r="CN40" s="44">
        <f t="shared" si="34"/>
        <v>3863.8101240744618</v>
      </c>
      <c r="CO40" s="12">
        <f t="shared" si="51"/>
        <v>9277.8345923556062</v>
      </c>
      <c r="CQ40" s="4">
        <v>2042</v>
      </c>
      <c r="CR40" s="44">
        <f t="shared" si="35"/>
        <v>1479.6300242825903</v>
      </c>
      <c r="CS40" s="44">
        <f t="shared" si="36"/>
        <v>4932.1000809419675</v>
      </c>
      <c r="CT40" s="44">
        <f t="shared" si="37"/>
        <v>3452.470056659377</v>
      </c>
      <c r="CU40" s="12">
        <f t="shared" si="57"/>
        <v>8102.5772568839357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4">
        <v>741.28810670420194</v>
      </c>
      <c r="D41" s="45">
        <f t="shared" si="38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9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2"/>
        <v>1049.5354726552612</v>
      </c>
      <c r="S41" s="44">
        <f t="shared" si="3"/>
        <v>3498.4515755175375</v>
      </c>
      <c r="T41" s="44">
        <f t="shared" si="4"/>
        <v>2448.9161028622761</v>
      </c>
      <c r="U41" s="12">
        <f t="shared" si="40"/>
        <v>5158.6879450350752</v>
      </c>
      <c r="W41" s="4">
        <v>2043</v>
      </c>
      <c r="X41" s="44">
        <f t="shared" si="5"/>
        <v>962.53330340597995</v>
      </c>
      <c r="Y41" s="44">
        <f t="shared" si="6"/>
        <v>3208.4443446865998</v>
      </c>
      <c r="Z41" s="44">
        <f t="shared" si="7"/>
        <v>2245.9110412806199</v>
      </c>
      <c r="AA41" s="12">
        <f t="shared" si="52"/>
        <v>4578.6734833731998</v>
      </c>
      <c r="AC41" s="4">
        <v>2043</v>
      </c>
      <c r="AD41" s="44">
        <f t="shared" si="8"/>
        <v>1154.0486717322585</v>
      </c>
      <c r="AE41" s="44">
        <f t="shared" si="9"/>
        <v>3846.8289057741954</v>
      </c>
      <c r="AF41" s="44">
        <f t="shared" si="10"/>
        <v>2692.7802340419366</v>
      </c>
      <c r="AG41" s="12">
        <f t="shared" si="41"/>
        <v>5855.4426055483909</v>
      </c>
      <c r="AI41" s="4">
        <v>2043</v>
      </c>
      <c r="AJ41" s="44">
        <f t="shared" si="11"/>
        <v>1022.2551314499782</v>
      </c>
      <c r="AK41" s="44">
        <f t="shared" si="12"/>
        <v>3407.5171048332609</v>
      </c>
      <c r="AL41" s="44">
        <f t="shared" si="13"/>
        <v>2385.2619733832826</v>
      </c>
      <c r="AM41" s="12">
        <f t="shared" si="53"/>
        <v>4976.8190036665219</v>
      </c>
      <c r="AO41" s="4">
        <v>2043</v>
      </c>
      <c r="AP41" s="44">
        <f t="shared" si="14"/>
        <v>1376.8995671186592</v>
      </c>
      <c r="AQ41" s="44">
        <f t="shared" si="15"/>
        <v>4589.6652237288645</v>
      </c>
      <c r="AR41" s="44">
        <f t="shared" si="16"/>
        <v>3212.765656610205</v>
      </c>
      <c r="AS41" s="12">
        <f t="shared" si="42"/>
        <v>7341.1152414577282</v>
      </c>
      <c r="AU41" s="4">
        <v>2043</v>
      </c>
      <c r="AV41" s="44">
        <f t="shared" si="17"/>
        <v>1199.0243693950222</v>
      </c>
      <c r="AW41" s="44">
        <f t="shared" si="18"/>
        <v>3996.7478979834073</v>
      </c>
      <c r="AX41" s="44">
        <f t="shared" si="19"/>
        <v>2797.7235285883849</v>
      </c>
      <c r="AY41" s="12">
        <f t="shared" si="54"/>
        <v>6155.2805899668147</v>
      </c>
      <c r="BA41" s="4">
        <v>2043</v>
      </c>
      <c r="BB41" s="44">
        <f t="shared" si="20"/>
        <v>1079.2120600474952</v>
      </c>
      <c r="BC41" s="44">
        <f t="shared" si="21"/>
        <v>3597.373533491651</v>
      </c>
      <c r="BD41" s="44">
        <f t="shared" si="22"/>
        <v>2518.1614734441555</v>
      </c>
      <c r="BE41" s="12">
        <f t="shared" si="43"/>
        <v>5356.5318609833021</v>
      </c>
      <c r="BG41" s="4">
        <v>2043</v>
      </c>
      <c r="BH41" s="44">
        <f t="shared" si="23"/>
        <v>972.48694141331293</v>
      </c>
      <c r="BI41" s="44">
        <f t="shared" si="24"/>
        <v>3241.6231380443764</v>
      </c>
      <c r="BJ41" s="44">
        <f t="shared" si="25"/>
        <v>2269.1361966310633</v>
      </c>
      <c r="BK41" s="12">
        <f t="shared" si="55"/>
        <v>4645.031070088753</v>
      </c>
      <c r="BM41" s="4">
        <v>2043</v>
      </c>
      <c r="BN41" s="25">
        <f t="shared" si="44"/>
        <v>41.900939999999999</v>
      </c>
      <c r="BO41" s="25">
        <f t="shared" si="45"/>
        <v>139.66980000000001</v>
      </c>
      <c r="BP41" s="25">
        <f t="shared" si="46"/>
        <v>97.768860000000004</v>
      </c>
      <c r="BQ41" s="27">
        <v>279.33960000000002</v>
      </c>
      <c r="BS41" s="4">
        <v>2043</v>
      </c>
      <c r="BT41" s="25">
        <f t="shared" si="47"/>
        <v>252</v>
      </c>
      <c r="BU41" s="25">
        <f t="shared" si="48"/>
        <v>840</v>
      </c>
      <c r="BV41" s="25">
        <f t="shared" si="49"/>
        <v>588</v>
      </c>
      <c r="BW41" s="27">
        <v>1680</v>
      </c>
      <c r="BY41" s="4">
        <v>2043</v>
      </c>
      <c r="BZ41" s="44">
        <f t="shared" si="26"/>
        <v>1416.529792518226</v>
      </c>
      <c r="CA41" s="44">
        <f t="shared" si="27"/>
        <v>4721.7659750607536</v>
      </c>
      <c r="CB41" s="44">
        <f t="shared" si="28"/>
        <v>3305.2361825425273</v>
      </c>
      <c r="CC41" s="12">
        <f t="shared" si="50"/>
        <v>7605.3167441215064</v>
      </c>
      <c r="CE41" s="4">
        <v>2043</v>
      </c>
      <c r="CF41" s="44">
        <f t="shared" si="29"/>
        <v>1556.9866843994807</v>
      </c>
      <c r="CG41" s="44">
        <f t="shared" si="30"/>
        <v>5189.9556146649356</v>
      </c>
      <c r="CH41" s="44">
        <f t="shared" si="31"/>
        <v>3632.9689302654547</v>
      </c>
      <c r="CI41" s="12">
        <f t="shared" si="56"/>
        <v>8541.6960233298705</v>
      </c>
      <c r="CK41" s="4">
        <v>2043</v>
      </c>
      <c r="CL41" s="44">
        <f t="shared" si="32"/>
        <v>1679.9325464530209</v>
      </c>
      <c r="CM41" s="44">
        <f t="shared" si="33"/>
        <v>5599.7751548434035</v>
      </c>
      <c r="CN41" s="44">
        <f t="shared" si="34"/>
        <v>3919.8426083903823</v>
      </c>
      <c r="CO41" s="12">
        <f t="shared" si="51"/>
        <v>9361.3351036868062</v>
      </c>
      <c r="CQ41" s="4">
        <v>2043</v>
      </c>
      <c r="CR41" s="44">
        <f t="shared" si="35"/>
        <v>1502.0573487293834</v>
      </c>
      <c r="CS41" s="44">
        <f t="shared" si="36"/>
        <v>5006.8578290979449</v>
      </c>
      <c r="CT41" s="44">
        <f t="shared" si="37"/>
        <v>3504.8004803685612</v>
      </c>
      <c r="CU41" s="12">
        <f t="shared" si="57"/>
        <v>8175.5004521958899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4">
        <v>733.00555802594261</v>
      </c>
      <c r="D42" s="45">
        <f t="shared" si="38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9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2"/>
        <v>1067.9885463810585</v>
      </c>
      <c r="S42" s="44">
        <f t="shared" si="3"/>
        <v>3559.9618212701953</v>
      </c>
      <c r="T42" s="44">
        <f t="shared" si="4"/>
        <v>2491.9732748891365</v>
      </c>
      <c r="U42" s="12">
        <f t="shared" si="40"/>
        <v>5205.1161365403905</v>
      </c>
      <c r="W42" s="4">
        <v>2044</v>
      </c>
      <c r="X42" s="44">
        <f t="shared" si="5"/>
        <v>980.20335760853368</v>
      </c>
      <c r="Y42" s="44">
        <f t="shared" si="6"/>
        <v>3267.3445253617792</v>
      </c>
      <c r="Z42" s="44">
        <f t="shared" si="7"/>
        <v>2287.1411677532451</v>
      </c>
      <c r="AA42" s="12">
        <f t="shared" si="52"/>
        <v>4619.8815447235584</v>
      </c>
      <c r="AC42" s="4">
        <v>2044</v>
      </c>
      <c r="AD42" s="44">
        <f t="shared" si="8"/>
        <v>1173.4423642497488</v>
      </c>
      <c r="AE42" s="44">
        <f t="shared" si="9"/>
        <v>3911.4745474991628</v>
      </c>
      <c r="AF42" s="44">
        <f t="shared" si="10"/>
        <v>2738.0321832494137</v>
      </c>
      <c r="AG42" s="12">
        <f t="shared" si="41"/>
        <v>5908.1415889983255</v>
      </c>
      <c r="AI42" s="4">
        <v>2044</v>
      </c>
      <c r="AJ42" s="44">
        <f t="shared" si="11"/>
        <v>1040.462682104928</v>
      </c>
      <c r="AK42" s="44">
        <f t="shared" si="12"/>
        <v>3468.2089403497603</v>
      </c>
      <c r="AL42" s="44">
        <f t="shared" si="13"/>
        <v>2427.746258244832</v>
      </c>
      <c r="AM42" s="12">
        <f t="shared" si="53"/>
        <v>5021.6103746995204</v>
      </c>
      <c r="AO42" s="4">
        <v>2044</v>
      </c>
      <c r="AP42" s="44">
        <f t="shared" si="14"/>
        <v>1398.2989176946271</v>
      </c>
      <c r="AQ42" s="44">
        <f t="shared" si="15"/>
        <v>4660.9963923154237</v>
      </c>
      <c r="AR42" s="44">
        <f t="shared" si="16"/>
        <v>3262.6974746207966</v>
      </c>
      <c r="AS42" s="12">
        <f t="shared" si="42"/>
        <v>7407.1852786308473</v>
      </c>
      <c r="AU42" s="4">
        <v>2044</v>
      </c>
      <c r="AV42" s="44">
        <f t="shared" si="17"/>
        <v>1218.8228431914772</v>
      </c>
      <c r="AW42" s="44">
        <f t="shared" si="18"/>
        <v>4062.7428106382577</v>
      </c>
      <c r="AX42" s="44">
        <f t="shared" si="19"/>
        <v>2843.91996744678</v>
      </c>
      <c r="AY42" s="12">
        <f t="shared" si="54"/>
        <v>6210.6781152765152</v>
      </c>
      <c r="BA42" s="4">
        <v>2044</v>
      </c>
      <c r="BB42" s="44">
        <f t="shared" si="20"/>
        <v>1097.9322230598227</v>
      </c>
      <c r="BC42" s="44">
        <f t="shared" si="21"/>
        <v>3659.7740768660756</v>
      </c>
      <c r="BD42" s="44">
        <f t="shared" si="22"/>
        <v>2561.8418538062529</v>
      </c>
      <c r="BE42" s="12">
        <f t="shared" si="43"/>
        <v>5404.740647732151</v>
      </c>
      <c r="BG42" s="4">
        <v>2044</v>
      </c>
      <c r="BH42" s="44">
        <f t="shared" si="23"/>
        <v>990.24657835793266</v>
      </c>
      <c r="BI42" s="44">
        <f t="shared" si="24"/>
        <v>3300.8219278597758</v>
      </c>
      <c r="BJ42" s="44">
        <f t="shared" si="25"/>
        <v>2310.575349501843</v>
      </c>
      <c r="BK42" s="12">
        <f t="shared" si="55"/>
        <v>4686.8363497195514</v>
      </c>
      <c r="BM42" s="4">
        <v>2044</v>
      </c>
      <c r="BN42" s="25">
        <f t="shared" si="44"/>
        <v>43.646812499999996</v>
      </c>
      <c r="BO42" s="25">
        <f t="shared" si="45"/>
        <v>145.489375</v>
      </c>
      <c r="BP42" s="25">
        <f t="shared" si="46"/>
        <v>101.84256249999999</v>
      </c>
      <c r="BQ42" s="27">
        <v>290.97874999999999</v>
      </c>
      <c r="BS42" s="4">
        <v>2044</v>
      </c>
      <c r="BT42" s="25">
        <f t="shared" si="47"/>
        <v>262.5</v>
      </c>
      <c r="BU42" s="25">
        <f t="shared" si="48"/>
        <v>875</v>
      </c>
      <c r="BV42" s="25">
        <f t="shared" si="49"/>
        <v>612.5</v>
      </c>
      <c r="BW42" s="27">
        <v>1750</v>
      </c>
      <c r="BY42" s="4">
        <v>2044</v>
      </c>
      <c r="BZ42" s="44">
        <f t="shared" si="26"/>
        <v>1438.2858151227899</v>
      </c>
      <c r="CA42" s="44">
        <f t="shared" si="27"/>
        <v>4794.2860504092996</v>
      </c>
      <c r="CB42" s="44">
        <f t="shared" si="28"/>
        <v>3356.0002352865095</v>
      </c>
      <c r="CC42" s="12">
        <f t="shared" si="50"/>
        <v>7673.7645948185991</v>
      </c>
      <c r="CE42" s="4">
        <v>2044</v>
      </c>
      <c r="CF42" s="44">
        <f t="shared" si="29"/>
        <v>1580.006819030976</v>
      </c>
      <c r="CG42" s="44">
        <f t="shared" si="30"/>
        <v>5266.6893967699198</v>
      </c>
      <c r="CH42" s="44">
        <f t="shared" si="31"/>
        <v>3686.6825777389436</v>
      </c>
      <c r="CI42" s="12">
        <f t="shared" si="56"/>
        <v>8618.5712875398385</v>
      </c>
      <c r="CK42" s="4">
        <v>2044</v>
      </c>
      <c r="CL42" s="44">
        <f t="shared" si="32"/>
        <v>1704.0591938429977</v>
      </c>
      <c r="CM42" s="44">
        <f t="shared" si="33"/>
        <v>5680.1973128099926</v>
      </c>
      <c r="CN42" s="44">
        <f t="shared" si="34"/>
        <v>3976.1381189669946</v>
      </c>
      <c r="CO42" s="12">
        <f t="shared" si="51"/>
        <v>9445.587119619986</v>
      </c>
      <c r="CQ42" s="4">
        <v>2044</v>
      </c>
      <c r="CR42" s="44">
        <f t="shared" si="35"/>
        <v>1524.5831193398476</v>
      </c>
      <c r="CS42" s="44">
        <f t="shared" si="36"/>
        <v>5081.9437311328256</v>
      </c>
      <c r="CT42" s="44">
        <f t="shared" si="37"/>
        <v>3557.3606117929776</v>
      </c>
      <c r="CU42" s="12">
        <f t="shared" si="57"/>
        <v>8249.0799562656521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4">
        <v>724.72300934768339</v>
      </c>
      <c r="D43" s="45">
        <f t="shared" si="38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9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2"/>
        <v>1086.5042981653878</v>
      </c>
      <c r="S43" s="44">
        <f t="shared" si="3"/>
        <v>3621.6809938846263</v>
      </c>
      <c r="T43" s="44">
        <f t="shared" si="4"/>
        <v>2535.1766957192381</v>
      </c>
      <c r="U43" s="12">
        <f t="shared" si="40"/>
        <v>5251.9621817692532</v>
      </c>
      <c r="W43" s="4">
        <v>2045</v>
      </c>
      <c r="X43" s="44">
        <f t="shared" si="5"/>
        <v>997.92904269391033</v>
      </c>
      <c r="Y43" s="44">
        <f t="shared" si="6"/>
        <v>3326.4301423130346</v>
      </c>
      <c r="Z43" s="44">
        <f t="shared" si="7"/>
        <v>2328.501099619124</v>
      </c>
      <c r="AA43" s="12">
        <f t="shared" si="52"/>
        <v>4661.4604786260697</v>
      </c>
      <c r="AC43" s="4">
        <v>2045</v>
      </c>
      <c r="AD43" s="44">
        <f t="shared" si="8"/>
        <v>1192.9072003948966</v>
      </c>
      <c r="AE43" s="44">
        <f t="shared" si="9"/>
        <v>3976.3573346496551</v>
      </c>
      <c r="AF43" s="44">
        <f t="shared" si="10"/>
        <v>2783.4501342547583</v>
      </c>
      <c r="AG43" s="12">
        <f t="shared" si="41"/>
        <v>5961.3148632993098</v>
      </c>
      <c r="AI43" s="4">
        <v>2045</v>
      </c>
      <c r="AJ43" s="44">
        <f t="shared" si="11"/>
        <v>1058.7307011107723</v>
      </c>
      <c r="AK43" s="44">
        <f t="shared" si="12"/>
        <v>3529.102337035908</v>
      </c>
      <c r="AL43" s="44">
        <f t="shared" si="13"/>
        <v>2470.3716359251353</v>
      </c>
      <c r="AM43" s="12">
        <f t="shared" si="53"/>
        <v>5066.8048680718157</v>
      </c>
      <c r="AO43" s="4">
        <v>2045</v>
      </c>
      <c r="AP43" s="44">
        <f t="shared" si="14"/>
        <v>1419.7874628207787</v>
      </c>
      <c r="AQ43" s="44">
        <f t="shared" si="15"/>
        <v>4732.6248760692624</v>
      </c>
      <c r="AR43" s="44">
        <f t="shared" si="16"/>
        <v>3312.8374132484837</v>
      </c>
      <c r="AS43" s="12">
        <f t="shared" si="42"/>
        <v>7473.8499461385245</v>
      </c>
      <c r="AU43" s="4">
        <v>2045</v>
      </c>
      <c r="AV43" s="44">
        <f t="shared" si="17"/>
        <v>1238.6961036471002</v>
      </c>
      <c r="AW43" s="44">
        <f t="shared" si="18"/>
        <v>4128.9870121570011</v>
      </c>
      <c r="AX43" s="44">
        <f t="shared" si="19"/>
        <v>2890.2909085099004</v>
      </c>
      <c r="AY43" s="12">
        <f t="shared" si="54"/>
        <v>6266.5742183140028</v>
      </c>
      <c r="BA43" s="4">
        <v>2045</v>
      </c>
      <c r="BB43" s="44">
        <f t="shared" si="20"/>
        <v>1116.7174679342609</v>
      </c>
      <c r="BC43" s="44">
        <f t="shared" si="21"/>
        <v>3722.39155978087</v>
      </c>
      <c r="BD43" s="44">
        <f t="shared" si="22"/>
        <v>2605.6740918466089</v>
      </c>
      <c r="BE43" s="12">
        <f t="shared" si="43"/>
        <v>5453.3833135617397</v>
      </c>
      <c r="BG43" s="4">
        <v>2045</v>
      </c>
      <c r="BH43" s="44">
        <f t="shared" si="23"/>
        <v>1008.0626524300538</v>
      </c>
      <c r="BI43" s="44">
        <f t="shared" si="24"/>
        <v>3360.208841433513</v>
      </c>
      <c r="BJ43" s="44">
        <f t="shared" si="25"/>
        <v>2352.1461890034589</v>
      </c>
      <c r="BK43" s="12">
        <f t="shared" si="55"/>
        <v>4729.0178768670266</v>
      </c>
      <c r="BM43" s="4">
        <v>2045</v>
      </c>
      <c r="BN43" s="25">
        <f t="shared" si="44"/>
        <v>45.392684999999993</v>
      </c>
      <c r="BO43" s="25">
        <f t="shared" si="45"/>
        <v>151.30894999999998</v>
      </c>
      <c r="BP43" s="25">
        <f t="shared" si="46"/>
        <v>105.91626499999998</v>
      </c>
      <c r="BQ43" s="27">
        <v>302.61789999999996</v>
      </c>
      <c r="BS43" s="4">
        <v>2045</v>
      </c>
      <c r="BT43" s="25">
        <f t="shared" si="47"/>
        <v>273</v>
      </c>
      <c r="BU43" s="25">
        <f t="shared" si="48"/>
        <v>910</v>
      </c>
      <c r="BV43" s="25">
        <f t="shared" si="49"/>
        <v>637</v>
      </c>
      <c r="BW43" s="27">
        <v>1820</v>
      </c>
      <c r="BY43" s="4">
        <v>2045</v>
      </c>
      <c r="BZ43" s="44">
        <f t="shared" si="26"/>
        <v>1460.1342423257947</v>
      </c>
      <c r="CA43" s="44">
        <f t="shared" si="27"/>
        <v>4867.1141410859827</v>
      </c>
      <c r="CB43" s="44">
        <f t="shared" si="28"/>
        <v>3406.9798987601876</v>
      </c>
      <c r="CC43" s="12">
        <f t="shared" si="50"/>
        <v>7742.828476171966</v>
      </c>
      <c r="CE43" s="4">
        <v>2045</v>
      </c>
      <c r="CF43" s="44">
        <f t="shared" si="29"/>
        <v>1603.1307352691542</v>
      </c>
      <c r="CG43" s="44">
        <f t="shared" si="30"/>
        <v>5343.7691175638474</v>
      </c>
      <c r="CH43" s="44">
        <f t="shared" si="31"/>
        <v>3740.6383822946927</v>
      </c>
      <c r="CI43" s="12">
        <f t="shared" si="56"/>
        <v>8696.1384291276954</v>
      </c>
      <c r="CK43" s="4">
        <v>2045</v>
      </c>
      <c r="CL43" s="44">
        <f t="shared" si="32"/>
        <v>1728.2995814544847</v>
      </c>
      <c r="CM43" s="44">
        <f t="shared" si="33"/>
        <v>5760.9986048482824</v>
      </c>
      <c r="CN43" s="44">
        <f t="shared" si="34"/>
        <v>4032.6990233937972</v>
      </c>
      <c r="CO43" s="12">
        <f t="shared" si="51"/>
        <v>9530.5974036965654</v>
      </c>
      <c r="CQ43" s="4">
        <v>2045</v>
      </c>
      <c r="CR43" s="44">
        <f t="shared" si="35"/>
        <v>1547.2082222808062</v>
      </c>
      <c r="CS43" s="44">
        <f t="shared" si="36"/>
        <v>5157.3607409360211</v>
      </c>
      <c r="CT43" s="44">
        <f t="shared" si="37"/>
        <v>3610.1525186552144</v>
      </c>
      <c r="CU43" s="12">
        <f t="shared" si="57"/>
        <v>8323.3216758720428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5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56" t="s">
        <v>8</v>
      </c>
      <c r="D47" s="56"/>
      <c r="E47" s="56"/>
      <c r="F47" s="2"/>
      <c r="H47" s="56" t="s">
        <v>8</v>
      </c>
      <c r="I47" s="56"/>
      <c r="J47" s="56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72" t="s">
        <v>166</v>
      </c>
      <c r="AR54" s="72"/>
      <c r="AS54" s="72"/>
      <c r="AT54" s="72"/>
    </row>
    <row r="55" spans="1:46" x14ac:dyDescent="0.35">
      <c r="C55" s="56" t="s">
        <v>8</v>
      </c>
      <c r="D55" s="56"/>
      <c r="E55" s="56"/>
      <c r="G55" s="36" t="s">
        <v>130</v>
      </c>
      <c r="H55">
        <v>0.25</v>
      </c>
      <c r="J55" s="36" t="s">
        <v>131</v>
      </c>
      <c r="K55">
        <v>0.35</v>
      </c>
      <c r="M55" s="36" t="s">
        <v>132</v>
      </c>
      <c r="N55">
        <v>0.5</v>
      </c>
      <c r="P55" s="36" t="s">
        <v>133</v>
      </c>
      <c r="Q55">
        <v>0.35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5.2687500000000007</v>
      </c>
      <c r="J77" s="33">
        <v>21</v>
      </c>
      <c r="K77" s="6">
        <f t="shared" ref="K77:K96" si="61">$L$4*$G109*K$55</f>
        <v>7.3762500000000006</v>
      </c>
      <c r="M77" s="33">
        <v>21</v>
      </c>
      <c r="N77" s="6">
        <f>$L$4*$G109*N$55</f>
        <v>10.537500000000001</v>
      </c>
      <c r="P77" s="33">
        <v>21</v>
      </c>
      <c r="Q77" s="6">
        <f t="shared" ref="Q77:Q96" si="62">$L$4*$G109*Q$55</f>
        <v>7.3762500000000006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7.3762500000000006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4.6875</v>
      </c>
      <c r="J78" s="33">
        <v>22</v>
      </c>
      <c r="K78" s="6">
        <f t="shared" si="61"/>
        <v>6.5625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6.5625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6.5625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13.125</v>
      </c>
      <c r="J79" s="33">
        <v>23</v>
      </c>
      <c r="K79" s="6">
        <f t="shared" si="61"/>
        <v>18.375</v>
      </c>
      <c r="M79" s="33">
        <v>23</v>
      </c>
      <c r="N79" s="6">
        <f t="shared" si="63"/>
        <v>52.5</v>
      </c>
      <c r="P79" s="33">
        <v>23</v>
      </c>
      <c r="Q79" s="6">
        <f t="shared" si="62"/>
        <v>18.375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18.375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5.7375000000000007</v>
      </c>
      <c r="J80" s="33">
        <v>24</v>
      </c>
      <c r="K80" s="6">
        <f t="shared" si="61"/>
        <v>8.0325000000000006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8.0325000000000006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8.0325000000000006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1.875</v>
      </c>
      <c r="J81" s="33">
        <v>25</v>
      </c>
      <c r="K81" s="6">
        <f t="shared" si="61"/>
        <v>2.625</v>
      </c>
      <c r="M81" s="33">
        <v>25</v>
      </c>
      <c r="N81" s="6">
        <f t="shared" si="63"/>
        <v>7.5</v>
      </c>
      <c r="P81" s="33">
        <v>25</v>
      </c>
      <c r="Q81" s="6">
        <f t="shared" si="62"/>
        <v>2.625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2.625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1.875</v>
      </c>
      <c r="J82" s="33">
        <v>26</v>
      </c>
      <c r="K82" s="6">
        <f t="shared" si="61"/>
        <v>2.625</v>
      </c>
      <c r="M82" s="33">
        <v>26</v>
      </c>
      <c r="N82" s="6">
        <f t="shared" si="63"/>
        <v>7.5</v>
      </c>
      <c r="P82" s="33">
        <v>26</v>
      </c>
      <c r="Q82" s="6">
        <f t="shared" si="62"/>
        <v>2.625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2.625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1.875</v>
      </c>
      <c r="J83" s="33">
        <v>27</v>
      </c>
      <c r="K83" s="6">
        <f t="shared" si="61"/>
        <v>2.625</v>
      </c>
      <c r="M83" s="33">
        <v>27</v>
      </c>
      <c r="N83" s="6">
        <f t="shared" si="63"/>
        <v>7.5</v>
      </c>
      <c r="P83" s="33">
        <v>27</v>
      </c>
      <c r="Q83" s="6">
        <f t="shared" si="62"/>
        <v>2.625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2.625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9.7875000000000014</v>
      </c>
      <c r="J84" s="33">
        <v>28</v>
      </c>
      <c r="K84" s="6">
        <f t="shared" si="61"/>
        <v>13.702500000000001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13.702500000000001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13.702500000000001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1.875</v>
      </c>
      <c r="J85" s="33">
        <v>29</v>
      </c>
      <c r="K85" s="6">
        <f t="shared" si="61"/>
        <v>2.625</v>
      </c>
      <c r="M85" s="33">
        <v>29</v>
      </c>
      <c r="N85" s="6">
        <f t="shared" si="63"/>
        <v>7.5</v>
      </c>
      <c r="P85" s="33">
        <v>29</v>
      </c>
      <c r="Q85" s="6">
        <f t="shared" si="62"/>
        <v>2.625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2.625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3.7874999999999996</v>
      </c>
      <c r="J86" s="33">
        <v>30</v>
      </c>
      <c r="K86" s="6">
        <f t="shared" si="61"/>
        <v>5.3024999999999993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5.3024999999999993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5.3024999999999993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13.125</v>
      </c>
      <c r="J87" s="33">
        <v>31</v>
      </c>
      <c r="K87" s="6">
        <f t="shared" si="61"/>
        <v>18.375</v>
      </c>
      <c r="M87" s="33">
        <v>31</v>
      </c>
      <c r="N87" s="6">
        <f t="shared" si="63"/>
        <v>52.5</v>
      </c>
      <c r="P87" s="33">
        <v>31</v>
      </c>
      <c r="Q87" s="6">
        <f t="shared" si="62"/>
        <v>18.375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18.375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1.96875</v>
      </c>
      <c r="J88" s="33">
        <v>32</v>
      </c>
      <c r="K88" s="6">
        <f t="shared" si="61"/>
        <v>2.7562499999999996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2.7562499999999996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2.7562499999999996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1.875</v>
      </c>
      <c r="J89" s="33">
        <v>33</v>
      </c>
      <c r="K89" s="6">
        <f t="shared" si="61"/>
        <v>2.625</v>
      </c>
      <c r="M89" s="33">
        <v>33</v>
      </c>
      <c r="N89" s="6">
        <f t="shared" si="63"/>
        <v>7.5</v>
      </c>
      <c r="P89" s="33">
        <v>33</v>
      </c>
      <c r="Q89" s="6">
        <f t="shared" si="62"/>
        <v>2.625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2.625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1.875</v>
      </c>
      <c r="J90" s="33">
        <v>34</v>
      </c>
      <c r="K90" s="6">
        <f t="shared" si="61"/>
        <v>2.625</v>
      </c>
      <c r="M90" s="33">
        <v>34</v>
      </c>
      <c r="N90" s="6">
        <f t="shared" si="63"/>
        <v>7.5</v>
      </c>
      <c r="P90" s="33">
        <v>34</v>
      </c>
      <c r="Q90" s="6">
        <f t="shared" si="62"/>
        <v>2.625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2.625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1.875</v>
      </c>
      <c r="J91" s="33">
        <v>35</v>
      </c>
      <c r="K91" s="6">
        <f t="shared" si="61"/>
        <v>2.625</v>
      </c>
      <c r="M91" s="33">
        <v>35</v>
      </c>
      <c r="N91" s="6">
        <f t="shared" si="63"/>
        <v>7.5</v>
      </c>
      <c r="P91" s="33">
        <v>35</v>
      </c>
      <c r="Q91" s="6">
        <f t="shared" si="62"/>
        <v>2.625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2.625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1.875</v>
      </c>
      <c r="J92" s="33">
        <v>36</v>
      </c>
      <c r="K92" s="6">
        <f t="shared" si="61"/>
        <v>2.625</v>
      </c>
      <c r="M92" s="33">
        <v>36</v>
      </c>
      <c r="N92" s="6">
        <f t="shared" si="63"/>
        <v>7.5</v>
      </c>
      <c r="P92" s="33">
        <v>36</v>
      </c>
      <c r="Q92" s="6">
        <f t="shared" si="62"/>
        <v>2.625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2.625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1.8937499999999998</v>
      </c>
      <c r="J93" s="33">
        <v>37</v>
      </c>
      <c r="K93" s="6">
        <f t="shared" si="61"/>
        <v>2.6512499999999997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2.6512499999999997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2.6512499999999997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1.8937499999999998</v>
      </c>
      <c r="J94" s="33">
        <v>38</v>
      </c>
      <c r="K94" s="6">
        <f t="shared" si="61"/>
        <v>2.6512499999999997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2.6512499999999997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2.6512499999999997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1.875</v>
      </c>
      <c r="J95" s="33">
        <v>39</v>
      </c>
      <c r="K95" s="6">
        <f t="shared" si="61"/>
        <v>2.625</v>
      </c>
      <c r="M95" s="33">
        <v>39</v>
      </c>
      <c r="N95" s="6">
        <f t="shared" si="63"/>
        <v>7.5</v>
      </c>
      <c r="P95" s="33">
        <v>39</v>
      </c>
      <c r="Q95" s="6">
        <f t="shared" si="62"/>
        <v>2.625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2.625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2.25</v>
      </c>
      <c r="J96" s="33">
        <v>40</v>
      </c>
      <c r="K96" s="6">
        <f t="shared" si="61"/>
        <v>3.15</v>
      </c>
      <c r="M96" s="33">
        <v>40</v>
      </c>
      <c r="N96" s="6">
        <f t="shared" si="63"/>
        <v>9</v>
      </c>
      <c r="P96" s="33">
        <v>40</v>
      </c>
      <c r="Q96" s="6">
        <f t="shared" si="62"/>
        <v>3.15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3.15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98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98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138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19.736999999999998</v>
      </c>
      <c r="AB100" s="40">
        <v>44</v>
      </c>
      <c r="AC100" s="38">
        <v>10000</v>
      </c>
      <c r="AE100" s="40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57" t="s">
        <v>75</v>
      </c>
      <c r="E106" s="59" t="s">
        <v>76</v>
      </c>
      <c r="F106" s="59"/>
      <c r="G106" s="59" t="s">
        <v>77</v>
      </c>
      <c r="H106" s="64"/>
      <c r="N106" t="s">
        <v>100</v>
      </c>
    </row>
    <row r="107" spans="1:44" x14ac:dyDescent="0.35">
      <c r="D107" s="58"/>
      <c r="E107" s="60"/>
      <c r="F107" s="60"/>
      <c r="G107" s="60"/>
      <c r="H107" s="65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61">
        <v>72154</v>
      </c>
      <c r="F109" s="61"/>
      <c r="G109" s="66">
        <v>28.1</v>
      </c>
      <c r="H109" s="67"/>
    </row>
    <row r="110" spans="1:44" x14ac:dyDescent="0.35">
      <c r="C110" s="18">
        <v>22</v>
      </c>
      <c r="D110" s="19">
        <v>0.31</v>
      </c>
      <c r="E110" s="62">
        <v>67811</v>
      </c>
      <c r="F110" s="62"/>
      <c r="G110" s="68">
        <v>25</v>
      </c>
      <c r="H110" s="69"/>
    </row>
    <row r="111" spans="1:44" x14ac:dyDescent="0.35">
      <c r="C111" s="18">
        <v>23</v>
      </c>
      <c r="D111" s="19">
        <v>0.30599999999999999</v>
      </c>
      <c r="E111" s="62">
        <v>187455</v>
      </c>
      <c r="F111" s="62"/>
      <c r="G111" s="68">
        <v>70</v>
      </c>
      <c r="H111" s="69"/>
    </row>
    <row r="112" spans="1:44" x14ac:dyDescent="0.35">
      <c r="C112" s="18">
        <v>24</v>
      </c>
      <c r="D112" s="19">
        <v>0.23599999999999999</v>
      </c>
      <c r="E112" s="62">
        <v>63266</v>
      </c>
      <c r="F112" s="62"/>
      <c r="G112" s="68">
        <v>30.6</v>
      </c>
      <c r="H112" s="69"/>
    </row>
    <row r="113" spans="3:8" x14ac:dyDescent="0.35">
      <c r="C113" s="18">
        <v>25</v>
      </c>
      <c r="D113" s="19">
        <v>0.30299999999999999</v>
      </c>
      <c r="E113" s="62">
        <v>26553</v>
      </c>
      <c r="F113" s="62"/>
      <c r="G113" s="68">
        <v>10</v>
      </c>
      <c r="H113" s="69"/>
    </row>
    <row r="114" spans="3:8" x14ac:dyDescent="0.35">
      <c r="C114" s="18">
        <v>26</v>
      </c>
      <c r="D114" s="19">
        <v>0.28499999999999998</v>
      </c>
      <c r="E114" s="62">
        <v>24949</v>
      </c>
      <c r="F114" s="62"/>
      <c r="G114" s="68">
        <v>10</v>
      </c>
      <c r="H114" s="69"/>
    </row>
    <row r="115" spans="3:8" x14ac:dyDescent="0.35">
      <c r="C115" s="18">
        <v>27</v>
      </c>
      <c r="D115" s="19">
        <v>0.26100000000000001</v>
      </c>
      <c r="E115" s="62">
        <v>22870</v>
      </c>
      <c r="F115" s="62"/>
      <c r="G115" s="68">
        <v>10</v>
      </c>
      <c r="H115" s="69"/>
    </row>
    <row r="116" spans="3:8" x14ac:dyDescent="0.35">
      <c r="C116" s="18">
        <v>28</v>
      </c>
      <c r="D116" s="19">
        <v>0.30599999999999999</v>
      </c>
      <c r="E116" s="62">
        <v>139836</v>
      </c>
      <c r="F116" s="62"/>
      <c r="G116" s="68">
        <v>52.2</v>
      </c>
      <c r="H116" s="69"/>
    </row>
    <row r="117" spans="3:8" x14ac:dyDescent="0.35">
      <c r="C117" s="18">
        <v>29</v>
      </c>
      <c r="D117" s="19">
        <v>0.26800000000000002</v>
      </c>
      <c r="E117" s="62">
        <v>23515</v>
      </c>
      <c r="F117" s="62"/>
      <c r="G117" s="68">
        <v>10</v>
      </c>
      <c r="H117" s="69"/>
    </row>
    <row r="118" spans="3:8" x14ac:dyDescent="0.35">
      <c r="C118" s="18">
        <v>30</v>
      </c>
      <c r="D118" s="19">
        <v>0.28000000000000003</v>
      </c>
      <c r="E118" s="62">
        <v>49503</v>
      </c>
      <c r="F118" s="62"/>
      <c r="G118" s="68">
        <v>20.2</v>
      </c>
      <c r="H118" s="69"/>
    </row>
    <row r="119" spans="3:8" x14ac:dyDescent="0.35">
      <c r="C119" s="18">
        <v>31</v>
      </c>
      <c r="D119" s="19">
        <v>0.307</v>
      </c>
      <c r="E119" s="62">
        <v>188420</v>
      </c>
      <c r="F119" s="62"/>
      <c r="G119" s="68">
        <v>70</v>
      </c>
      <c r="H119" s="69"/>
    </row>
    <row r="120" spans="3:8" x14ac:dyDescent="0.35">
      <c r="C120" s="18">
        <v>32</v>
      </c>
      <c r="D120" s="19">
        <v>0.28899999999999998</v>
      </c>
      <c r="E120" s="62">
        <v>26573</v>
      </c>
      <c r="F120" s="62"/>
      <c r="G120" s="68">
        <v>10.5</v>
      </c>
      <c r="H120" s="69"/>
    </row>
    <row r="121" spans="3:8" x14ac:dyDescent="0.35">
      <c r="C121" s="18">
        <v>33</v>
      </c>
      <c r="D121" s="19">
        <v>0.28799999999999998</v>
      </c>
      <c r="E121" s="62">
        <v>25253</v>
      </c>
      <c r="F121" s="62"/>
      <c r="G121" s="68">
        <v>10</v>
      </c>
      <c r="H121" s="69"/>
    </row>
    <row r="122" spans="3:8" x14ac:dyDescent="0.35">
      <c r="C122" s="18">
        <v>34</v>
      </c>
      <c r="D122" s="19">
        <v>0.20100000000000001</v>
      </c>
      <c r="E122" s="62">
        <v>17610</v>
      </c>
      <c r="F122" s="62"/>
      <c r="G122" s="68">
        <v>10</v>
      </c>
      <c r="H122" s="69"/>
    </row>
    <row r="123" spans="3:8" x14ac:dyDescent="0.35">
      <c r="C123" s="18">
        <v>35</v>
      </c>
      <c r="D123" s="19">
        <v>0.221</v>
      </c>
      <c r="E123" s="62">
        <v>19372</v>
      </c>
      <c r="F123" s="62"/>
      <c r="G123" s="68">
        <v>10</v>
      </c>
      <c r="H123" s="69"/>
    </row>
    <row r="124" spans="3:8" x14ac:dyDescent="0.35">
      <c r="C124" s="18">
        <v>36</v>
      </c>
      <c r="D124" s="19">
        <v>0.216</v>
      </c>
      <c r="E124" s="62">
        <v>18939</v>
      </c>
      <c r="F124" s="62"/>
      <c r="G124" s="68">
        <v>10</v>
      </c>
      <c r="H124" s="69"/>
    </row>
    <row r="125" spans="3:8" x14ac:dyDescent="0.35">
      <c r="C125" s="18">
        <v>37</v>
      </c>
      <c r="D125" s="19">
        <v>0.23</v>
      </c>
      <c r="E125" s="62">
        <v>20382</v>
      </c>
      <c r="F125" s="62"/>
      <c r="G125" s="68">
        <v>10.1</v>
      </c>
      <c r="H125" s="69"/>
    </row>
    <row r="126" spans="3:8" x14ac:dyDescent="0.35">
      <c r="C126" s="18">
        <v>38</v>
      </c>
      <c r="D126" s="19">
        <v>0.22600000000000001</v>
      </c>
      <c r="E126" s="62">
        <v>19968</v>
      </c>
      <c r="F126" s="62"/>
      <c r="G126" s="68">
        <v>10.1</v>
      </c>
      <c r="H126" s="69"/>
    </row>
    <row r="127" spans="3:8" x14ac:dyDescent="0.35">
      <c r="C127" s="18">
        <v>39</v>
      </c>
      <c r="D127" s="19">
        <v>0.26500000000000001</v>
      </c>
      <c r="E127" s="62">
        <v>23240</v>
      </c>
      <c r="F127" s="62"/>
      <c r="G127" s="68">
        <v>10</v>
      </c>
      <c r="H127" s="69"/>
    </row>
    <row r="128" spans="3:8" x14ac:dyDescent="0.35">
      <c r="C128" s="20">
        <v>40</v>
      </c>
      <c r="D128" s="21">
        <v>0.254</v>
      </c>
      <c r="E128" s="63">
        <v>26709</v>
      </c>
      <c r="F128" s="63"/>
      <c r="G128" s="70">
        <v>12</v>
      </c>
      <c r="H128" s="71"/>
    </row>
  </sheetData>
  <mergeCells count="72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CW16:CY16"/>
    <mergeCell ref="J16:P16"/>
    <mergeCell ref="C16:I16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83</vt:i4>
      </vt:variant>
    </vt:vector>
  </HeadingPairs>
  <TitlesOfParts>
    <vt:vector size="84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2020-05-01T17:35:35Z</dcterms:modified>
</cp:coreProperties>
</file>