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9871654-618E-4755-95A3-FD8BA5E85105}" xr6:coauthVersionLast="40" xr6:coauthVersionMax="40" xr10:uidLastSave="{00000000-0000-0000-0000-000000000000}"/>
  <bookViews>
    <workbookView xWindow="-120" yWindow="-120" windowWidth="29040" windowHeight="15840" xr2:uid="{5A3A3310-41E9-4E3A-B90E-11042B0974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B26" i="1" s="1"/>
  <c r="C20" i="1"/>
  <c r="B20" i="1" s="1"/>
  <c r="C25" i="1"/>
  <c r="B25" i="1" s="1"/>
  <c r="C23" i="1"/>
  <c r="B23" i="1" s="1"/>
  <c r="C24" i="1"/>
  <c r="B24" i="1" s="1"/>
  <c r="B22" i="1"/>
  <c r="C22" i="1"/>
  <c r="B21" i="1"/>
  <c r="B19" i="1"/>
  <c r="C21" i="1"/>
  <c r="C19" i="1"/>
  <c r="F13" i="1"/>
  <c r="B13" i="1" l="1"/>
  <c r="C13" i="1" s="1"/>
  <c r="B12" i="1"/>
  <c r="C12" i="1" s="1"/>
  <c r="B11" i="1"/>
  <c r="C11" i="1" s="1"/>
  <c r="B14" i="1"/>
  <c r="C14" i="1" s="1"/>
  <c r="B15" i="1" l="1"/>
  <c r="C15" i="1"/>
  <c r="F14" i="1" l="1"/>
  <c r="F7" i="1" l="1"/>
  <c r="F12" i="1" l="1"/>
  <c r="F11" i="1"/>
  <c r="C6" i="1"/>
  <c r="B6" i="1"/>
  <c r="B7" i="1"/>
  <c r="C7" i="1"/>
  <c r="F8" i="1"/>
  <c r="C5" i="1"/>
  <c r="B5" i="1"/>
  <c r="C4" i="1"/>
  <c r="B8" i="1" l="1"/>
  <c r="C8" i="1"/>
  <c r="I11" i="1"/>
</calcChain>
</file>

<file path=xl/sharedStrings.xml><?xml version="1.0" encoding="utf-8"?>
<sst xmlns="http://schemas.openxmlformats.org/spreadsheetml/2006/main" count="58" uniqueCount="47">
  <si>
    <t>Trapazoid</t>
  </si>
  <si>
    <t>ANGLE</t>
  </si>
  <si>
    <t>DEGREES</t>
  </si>
  <si>
    <t>RADIANS</t>
  </si>
  <si>
    <t>SIDE</t>
  </si>
  <si>
    <t>LENGTH(cm)</t>
  </si>
  <si>
    <t>KEY</t>
  </si>
  <si>
    <t>means all values which are required</t>
  </si>
  <si>
    <t>means issue</t>
  </si>
  <si>
    <t>Irregular Quadilateral</t>
  </si>
  <si>
    <t>Both</t>
  </si>
  <si>
    <t>P</t>
  </si>
  <si>
    <t>Q</t>
  </si>
  <si>
    <t>R</t>
  </si>
  <si>
    <t>S</t>
  </si>
  <si>
    <t>A</t>
  </si>
  <si>
    <t>B</t>
  </si>
  <si>
    <t>C</t>
  </si>
  <si>
    <t>D</t>
  </si>
  <si>
    <t>APS/SPA</t>
  </si>
  <si>
    <t>PSA/ASP</t>
  </si>
  <si>
    <t>BPQ/QPB</t>
  </si>
  <si>
    <t>BQP/PQB</t>
  </si>
  <si>
    <t>CQR/RQC</t>
  </si>
  <si>
    <t>DRS/SRD</t>
  </si>
  <si>
    <t>DSR/RSD</t>
  </si>
  <si>
    <t>AB</t>
  </si>
  <si>
    <t>BC</t>
  </si>
  <si>
    <t>CD</t>
  </si>
  <si>
    <t>AD</t>
  </si>
  <si>
    <t>TOTAL</t>
  </si>
  <si>
    <t>Height</t>
  </si>
  <si>
    <t>Perimiter (cm)</t>
  </si>
  <si>
    <t>PQ</t>
  </si>
  <si>
    <t>QR</t>
  </si>
  <si>
    <t>Area(cm^2)</t>
  </si>
  <si>
    <t>RS</t>
  </si>
  <si>
    <t>SP</t>
  </si>
  <si>
    <t>AP</t>
  </si>
  <si>
    <t>BQ</t>
  </si>
  <si>
    <t xml:space="preserve">CR </t>
  </si>
  <si>
    <t>AS</t>
  </si>
  <si>
    <t>PB</t>
  </si>
  <si>
    <t>CRQ/QRC</t>
  </si>
  <si>
    <t>QC</t>
  </si>
  <si>
    <t>RD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</si>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</sst>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FB32-6EFA-42D7-97CD-DF5C4C51D5E7}">
  <dimension ref="A1:N26"/>
  <sheetViews>
    <sheetView tabSelected="1" workbookViewId="0">
      <selection activeCell="I28" sqref="I28:P29"/>
    </sheetView>
  </sheetViews>
  <sheetFormatPr defaultRowHeight="15" x14ac:dyDescent="0.25"/>
  <cols>
    <col min="3" max="3" width="11.42578125" bestFit="1" customWidth="1"/>
    <col min="11" max="11" width="32.42578125" customWidth="1"/>
  </cols>
  <sheetData>
    <row r="1" spans="1:14" ht="15.75" x14ac:dyDescent="0.25">
      <c r="A1" s="1" t="s">
        <v>0</v>
      </c>
    </row>
    <row r="2" spans="1:14" ht="15.75" x14ac:dyDescent="0.25">
      <c r="A2" s="1" t="s">
        <v>1</v>
      </c>
      <c r="B2" s="1" t="s">
        <v>2</v>
      </c>
      <c r="C2" s="1" t="s">
        <v>3</v>
      </c>
      <c r="E2" s="1" t="s">
        <v>4</v>
      </c>
      <c r="F2" s="1" t="s">
        <v>5</v>
      </c>
    </row>
    <row r="3" spans="1:14" ht="15.75" x14ac:dyDescent="0.25">
      <c r="B3" s="1"/>
      <c r="C3" s="1"/>
      <c r="E3" s="1"/>
      <c r="F3" s="1"/>
      <c r="K3" t="s">
        <v>6</v>
      </c>
    </row>
    <row r="4" spans="1:14" x14ac:dyDescent="0.25">
      <c r="A4" t="s">
        <v>15</v>
      </c>
      <c r="B4" s="2">
        <v>67.5</v>
      </c>
      <c r="C4">
        <f>RADIANS(B4)</f>
        <v>1.1780972450961724</v>
      </c>
      <c r="E4" s="2" t="s">
        <v>26</v>
      </c>
      <c r="F4">
        <v>5</v>
      </c>
      <c r="K4" s="2" t="s">
        <v>7</v>
      </c>
      <c r="L4" s="4"/>
      <c r="M4" s="2"/>
      <c r="N4" s="2"/>
    </row>
    <row r="5" spans="1:14" x14ac:dyDescent="0.25">
      <c r="A5" t="s">
        <v>16</v>
      </c>
      <c r="B5">
        <f>180-(B4)</f>
        <v>112.5</v>
      </c>
      <c r="C5">
        <f>RADIANS(B5)</f>
        <v>1.9634954084936207</v>
      </c>
      <c r="E5" s="2" t="s">
        <v>27</v>
      </c>
      <c r="F5">
        <v>6</v>
      </c>
      <c r="K5" s="3" t="s">
        <v>8</v>
      </c>
      <c r="L5" s="3"/>
    </row>
    <row r="6" spans="1:14" x14ac:dyDescent="0.25">
      <c r="A6" t="s">
        <v>17</v>
      </c>
      <c r="B6">
        <f>180-(90+B7)+90</f>
        <v>144.73038658830899</v>
      </c>
      <c r="C6">
        <f>RADIANS(B6)</f>
        <v>2.5260217736502346</v>
      </c>
      <c r="E6" s="2" t="s">
        <v>28</v>
      </c>
      <c r="F6">
        <v>8</v>
      </c>
    </row>
    <row r="7" spans="1:14" x14ac:dyDescent="0.25">
      <c r="A7" t="s">
        <v>18</v>
      </c>
      <c r="B7">
        <f>DEGREES(C7)</f>
        <v>35.269613411691012</v>
      </c>
      <c r="C7">
        <f>ACOS(SQRT(F6^2-F8^2)/F6)</f>
        <v>0.6155708799395585</v>
      </c>
      <c r="E7" t="s">
        <v>29</v>
      </c>
      <c r="F7">
        <f>(F4*COS(C4))+F5+(F6*COS(C7))</f>
        <v>14.444968680045921</v>
      </c>
    </row>
    <row r="8" spans="1:14" x14ac:dyDescent="0.25">
      <c r="A8" t="s">
        <v>30</v>
      </c>
      <c r="B8">
        <f>SUM(B4:B7)</f>
        <v>360</v>
      </c>
      <c r="C8">
        <f>SUM(C4:C7)</f>
        <v>6.2831853071795862</v>
      </c>
      <c r="E8" t="s">
        <v>31</v>
      </c>
      <c r="F8">
        <f>F4*SIN(C4)</f>
        <v>4.6193976625564339</v>
      </c>
    </row>
    <row r="9" spans="1:14" ht="15.75" x14ac:dyDescent="0.25">
      <c r="A9" s="1" t="s">
        <v>9</v>
      </c>
    </row>
    <row r="10" spans="1:14" ht="15.75" x14ac:dyDescent="0.25">
      <c r="A10" s="1" t="s">
        <v>1</v>
      </c>
      <c r="B10" s="1" t="s">
        <v>2</v>
      </c>
      <c r="C10" s="1" t="s">
        <v>3</v>
      </c>
      <c r="E10" s="1" t="s">
        <v>4</v>
      </c>
      <c r="F10" s="1" t="s">
        <v>5</v>
      </c>
      <c r="I10" s="1" t="s">
        <v>32</v>
      </c>
    </row>
    <row r="11" spans="1:14" x14ac:dyDescent="0.25">
      <c r="A11" t="s">
        <v>11</v>
      </c>
      <c r="B11">
        <f>180-(B19+B21)</f>
        <v>39.857403337015995</v>
      </c>
      <c r="C11">
        <f>RADIANS(B11)</f>
        <v>0.69564291952630419</v>
      </c>
      <c r="E11" t="s">
        <v>33</v>
      </c>
      <c r="F11">
        <f>SQRT(F20^2+F23^2-2*F20*F23*COS(C5))</f>
        <v>5.7437140845864141</v>
      </c>
      <c r="I11">
        <f>(F11+F12+F13+F14)</f>
        <v>23.862009344262706</v>
      </c>
    </row>
    <row r="12" spans="1:14" ht="15.75" x14ac:dyDescent="0.25">
      <c r="A12" t="s">
        <v>12</v>
      </c>
      <c r="B12">
        <f>180-(B22+B23)</f>
        <v>136.43796941201791</v>
      </c>
      <c r="C12">
        <f>RADIANS(B12)</f>
        <v>2.3812917909750242</v>
      </c>
      <c r="E12" t="s">
        <v>34</v>
      </c>
      <c r="F12">
        <f>SQRT(F24^2+F21^2-2*F24*F21*COS(C6))</f>
        <v>5.8450354488040182</v>
      </c>
      <c r="I12" s="1" t="s">
        <v>35</v>
      </c>
    </row>
    <row r="13" spans="1:14" x14ac:dyDescent="0.25">
      <c r="A13" t="s">
        <v>13</v>
      </c>
      <c r="B13">
        <f>180-(B24+B25)</f>
        <v>118.22093958317748</v>
      </c>
      <c r="C13">
        <f>RADIANS(B13)</f>
        <v>2.06334464052774</v>
      </c>
      <c r="E13" t="s">
        <v>36</v>
      </c>
      <c r="F13">
        <f>SQRT(F25^2+F26^2-2*F25*F26*COS(C7))</f>
        <v>4.8692252493946633</v>
      </c>
    </row>
    <row r="14" spans="1:14" x14ac:dyDescent="0.25">
      <c r="A14" t="s">
        <v>14</v>
      </c>
      <c r="B14">
        <f>180-(B26+B20)</f>
        <v>133.26443697231937</v>
      </c>
      <c r="C14">
        <f>RADIANS(B14)</f>
        <v>2.3259032009834364</v>
      </c>
      <c r="E14" t="s">
        <v>37</v>
      </c>
      <c r="F14">
        <f>SQRT(F19^2+F22^2-2*F19*F22*COS(C4))</f>
        <v>7.4040345614776113</v>
      </c>
    </row>
    <row r="15" spans="1:14" x14ac:dyDescent="0.25">
      <c r="A15" t="s">
        <v>30</v>
      </c>
      <c r="B15">
        <f>SUM(B11:B14)</f>
        <v>427.78074930453079</v>
      </c>
      <c r="C15">
        <f>SUM(C11:C14)</f>
        <v>7.4661825520125049</v>
      </c>
    </row>
    <row r="17" spans="1:6" ht="15.75" x14ac:dyDescent="0.25">
      <c r="A17" s="1" t="s">
        <v>10</v>
      </c>
    </row>
    <row r="18" spans="1:6" ht="15.75" x14ac:dyDescent="0.25">
      <c r="A18" s="1" t="s">
        <v>1</v>
      </c>
      <c r="B18" s="1" t="s">
        <v>2</v>
      </c>
      <c r="C18" s="1" t="s">
        <v>3</v>
      </c>
      <c r="E18" s="1" t="s">
        <v>4</v>
      </c>
      <c r="F18" s="1" t="s">
        <v>5</v>
      </c>
    </row>
    <row r="19" spans="1:6" x14ac:dyDescent="0.25">
      <c r="A19" t="s">
        <v>19</v>
      </c>
      <c r="B19">
        <f>DEGREES(C19)</f>
        <v>86.60444890836304</v>
      </c>
      <c r="C19">
        <f>ASIN(SIN(C4)*F22/F14)</f>
        <v>1.5115327803261438</v>
      </c>
      <c r="E19" s="2" t="s">
        <v>38</v>
      </c>
      <c r="F19">
        <v>3.5</v>
      </c>
    </row>
    <row r="20" spans="1:6" x14ac:dyDescent="0.25">
      <c r="A20" t="s">
        <v>20</v>
      </c>
      <c r="B20">
        <f>DEGREES(C20)</f>
        <v>25.895551091637085</v>
      </c>
      <c r="C20">
        <f>ASIN(SIN(C4)*F19/F14)</f>
        <v>0.45196262816747895</v>
      </c>
      <c r="E20" s="2" t="s">
        <v>39</v>
      </c>
      <c r="F20">
        <v>5</v>
      </c>
    </row>
    <row r="21" spans="1:6" x14ac:dyDescent="0.25">
      <c r="A21" t="s">
        <v>21</v>
      </c>
      <c r="B21">
        <f>DEGREES(C21)</f>
        <v>53.538147754620972</v>
      </c>
      <c r="C21">
        <f>ASIN(SIN(C5)*F20/F11)</f>
        <v>0.93441695373734512</v>
      </c>
      <c r="E21" s="2" t="s">
        <v>40</v>
      </c>
      <c r="F21">
        <v>5</v>
      </c>
    </row>
    <row r="22" spans="1:6" x14ac:dyDescent="0.25">
      <c r="A22" t="s">
        <v>22</v>
      </c>
      <c r="B22">
        <f>DEGREES(C22)</f>
        <v>13.961852245379024</v>
      </c>
      <c r="C22">
        <f>ASIN(SIN(C5)*F23/F11)</f>
        <v>0.24368029135882721</v>
      </c>
      <c r="E22" s="2" t="s">
        <v>41</v>
      </c>
      <c r="F22">
        <v>8</v>
      </c>
    </row>
    <row r="23" spans="1:6" x14ac:dyDescent="0.25">
      <c r="A23" t="s">
        <v>23</v>
      </c>
      <c r="B23">
        <f>DEGREES(C23)</f>
        <v>29.600178342603066</v>
      </c>
      <c r="C23">
        <f>ASIN(SIN(C6)*F21/F12)</f>
        <v>0.51662057125594163</v>
      </c>
      <c r="E23" s="2" t="s">
        <v>42</v>
      </c>
      <c r="F23">
        <v>1.5</v>
      </c>
    </row>
    <row r="24" spans="1:6" x14ac:dyDescent="0.25">
      <c r="A24" t="s">
        <v>43</v>
      </c>
      <c r="B24">
        <f>DEGREES(C24)</f>
        <v>5.6694350690879558</v>
      </c>
      <c r="C24">
        <f>ASIN(SIN(C6)*F24/F12)</f>
        <v>9.8950308683617011E-2</v>
      </c>
      <c r="E24" s="2" t="s">
        <v>44</v>
      </c>
      <c r="F24">
        <v>1</v>
      </c>
    </row>
    <row r="25" spans="1:6" x14ac:dyDescent="0.25">
      <c r="A25" t="s">
        <v>24</v>
      </c>
      <c r="B25">
        <f>DEGREES(C25)</f>
        <v>56.109625347734557</v>
      </c>
      <c r="C25">
        <f>ASIN(SIN(C7)*F26/F13)</f>
        <v>0.97929770437843622</v>
      </c>
      <c r="E25" s="2" t="s">
        <v>45</v>
      </c>
      <c r="F25">
        <v>3</v>
      </c>
    </row>
    <row r="26" spans="1:6" x14ac:dyDescent="0.25">
      <c r="A26" t="s">
        <v>25</v>
      </c>
      <c r="B26">
        <f>DEGREES(C26)</f>
        <v>20.840011936043549</v>
      </c>
      <c r="C26">
        <f>ASIN(SIN(C7)*F25/F13)</f>
        <v>0.36372682443887788</v>
      </c>
      <c r="E26" s="2" t="s">
        <v>46</v>
      </c>
      <c r="F2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Williams</dc:creator>
  <cp:lastModifiedBy>Jake Williams</cp:lastModifiedBy>
  <dcterms:created xsi:type="dcterms:W3CDTF">2019-03-03T01:29:29Z</dcterms:created>
  <dcterms:modified xsi:type="dcterms:W3CDTF">2019-03-05T08:49:58Z</dcterms:modified>
</cp:coreProperties>
</file>