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" sheetId="1" r:id="rId4"/>
    <sheet state="hidden" name="Mail_Code" sheetId="2" r:id="rId5"/>
    <sheet state="hidden" name="mail" sheetId="3" r:id="rId6"/>
    <sheet state="visible" name="Existing" sheetId="4" r:id="rId7"/>
    <sheet state="hidden" name="PAR_Temp" sheetId="5" r:id="rId8"/>
    <sheet state="hidden" name="Preview" sheetId="6" r:id="rId9"/>
    <sheet state="hidden" name="Sheet16" sheetId="7" r:id="rId10"/>
    <sheet state="hidden" name="Preview_Recovery" sheetId="8" r:id="rId11"/>
    <sheet state="hidden" name="Issue" sheetId="9" r:id="rId12"/>
    <sheet state="hidden" name="Alert" sheetId="10" r:id="rId13"/>
    <sheet state="hidden" name="Warning" sheetId="11" r:id="rId14"/>
    <sheet state="hidden" name="Recovery" sheetId="12" r:id="rId15"/>
    <sheet state="hidden" name="Applications" sheetId="13" r:id="rId16"/>
    <sheet state="hidden" name="Active Issues" sheetId="14" r:id="rId17"/>
    <sheet state="hidden" name="PAR" sheetId="15" r:id="rId18"/>
    <sheet state="hidden" name="Temp" sheetId="16" r:id="rId19"/>
  </sheets>
  <definedNames/>
  <calcPr/>
</workbook>
</file>

<file path=xl/sharedStrings.xml><?xml version="1.0" encoding="utf-8"?>
<sst xmlns="http://schemas.openxmlformats.org/spreadsheetml/2006/main" count="454" uniqueCount="207">
  <si>
    <t>T-One BI Data Warehouse affected due to Dataguard Sync</t>
  </si>
  <si>
    <t>CS Communication Tool</t>
  </si>
  <si>
    <t>Services &amp; Countries</t>
  </si>
  <si>
    <t>Email Type</t>
  </si>
  <si>
    <t>Subject</t>
  </si>
  <si>
    <t>Beginning of Issue (CET Time)
MM-DD-YYYY HH:MM:SS</t>
  </si>
  <si>
    <t>Issue</t>
  </si>
  <si>
    <t>Action Plan</t>
  </si>
  <si>
    <t xml:space="preserve"> </t>
  </si>
  <si>
    <t>Impact</t>
  </si>
  <si>
    <t>Next Communication</t>
  </si>
  <si>
    <t>Additional Receipients (To)</t>
  </si>
  <si>
    <t>Additional Receipients (Cc)</t>
  </si>
  <si>
    <t>id</t>
  </si>
  <si>
    <t>subject</t>
  </si>
  <si>
    <t>code</t>
  </si>
  <si>
    <t>Final Testing</t>
  </si>
  <si>
    <t xml:space="preserve">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28th,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style="color:rgb(170,30,45);font-weight:700;white-space:pre-wrap;text-decoration-line:underline"&gt;Final Testing&lt;/span&gt;&lt;/font&gt;&lt;/p&gt;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1:00 PM CET, April 02,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&lt;/span&gt;Final Issue&lt;/font&gt;&lt;/p&gt;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style="color:rgb(36,36,36)"&gt;Final Action&lt;/li&gt;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sans-serif"&gt;Final 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style="white-space:pre-wrap"&gt;Final Communications&lt;/span&gt;&lt;/font&gt;&lt;/p&gt;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</t>
  </si>
  <si>
    <t xml:space="preserve">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28th,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size="4"&gt;&lt;b&gt;Final Testing [UPDATE- 1]&lt;/b&gt;&lt;/font&gt;&lt;/span&gt;&lt;/span&gt;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1:00 PM CET, April 02, 2022&lt;/span&gt;&lt;/span&gt;&lt;br&gt;&lt;/font&gt;&lt;/p&gt;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&lt;/span&gt;Final Issue&lt;/font&gt;&lt;/p&gt;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style="color:rgb(36,36,36)"&gt;Final Issue existing&lt;/li&gt;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class="gmail_default"&gt;&lt;/span&gt;Cameroon,Zambia,Tanzania&lt;span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style="white-space:pre-wrap"&gt;Existing Communication&lt;/span&gt;&lt;/font&gt;&lt;/p&gt;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</t>
  </si>
  <si>
    <t xml:space="preserve">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28th,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size="4"&gt;&lt;b&gt;Final Testing [UPDATE- 2]&lt;/b&gt;&lt;/font&gt;&lt;/span&gt;&lt;/span&gt;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1:00 PM CET, April 02, 2022&lt;/span&gt;&lt;/span&gt;&lt;br&gt;&lt;/font&gt;&lt;/p&gt;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&lt;/span&gt;Final Issue&lt;/font&gt;&lt;/p&gt;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style="color:rgb(36,36,36)"&gt;Existing issue update 2&lt;/li&gt;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class="gmail_default"&gt;&lt;/span&gt;Cameroon,Zambia,Tanzania&lt;span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style="white-space:pre-wrap"&gt;Next communication update 2&lt;/span&gt;&lt;/font&gt;&lt;/p&gt;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</t>
  </si>
  <si>
    <t xml:space="preserve">&lt;!DOCTYPE html&gt;
&lt;html&gt;
  &lt;head&gt;
    &lt;base target="_top"&gt;
  &lt;/head&gt;
  &lt;body&gt;
    &lt;div dir="ltr"&gt;
    &lt;div class="gmail_default" style="font-family:verdana,sans-serif"&gt;
        &lt;div dir="ltr" align="left"&gt;
            &lt;br class="gmail-Apple-interchange-newline"&gt;
            &lt;table style="border:none;border-collapse:collapse"&gt;
                &lt;colgroup&gt;
                    &lt;col width="602"&gt;
                &lt;/colgroup&gt;
                &lt;tbody&gt;
                    &lt;tr style="height:0pt"&gt;
                        &lt;td style="border-width:1pt;border-style:solid;border-color:rgb(0,150,95) rgb(0,150,95) rgb(255,255,255);vertical-align:top;padding:5pt;overflow:hidden"&gt;
                            &lt;p dir="ltr" style="line-height:1.2;text-align:center;margin-top:0pt;margin-bottom:0pt"&gt;&lt;span style="font-size:11pt;font-family:Arial;color:rgb(0,121,107);background-color:transparent;font-variant-numeric:normal;font-variant-east-asian:normal;vertical-align:baseline;white-space:pre-wrap"&gt;&lt;span style="border:none;display:inline-block;overflow:hidden;width:589px;height:122px"&gt;&lt;img alt="Shape, square
Description automatically generated" src="https://lh6.googleusercontent.com/-tR7PKNL6lPVW8HnZhVdcViZxF7Or_EUV3ubD93QcrAKtvgUXX8sSamzmFK14u4aaAfCggOFHSzdl13YVfS5EqEI4lFG1ivchRmKtDVk001vZ_y_WQnjbJDMGRQjBobS_ucxwWk" width="589" height="122" class="gmail-CToWUd gmail-a6T" tabindex="0" style="cursor: pointer; outline: 0px; margin-left: 0px; margin-top: 0px;"&gt;&lt;/span&gt;&lt;/span&gt;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rgb(0,150,95);vertical-align:top;padding:5pt;overflow:hidden"&gt;
                            &lt;p dir="ltr" style="line-height:1.2;margin:0pt 3.75pt 0pt 5.25pt;text-align:justify"&gt;&lt;span style="color:rgb(0,121,107);font-variant-numeric:normal;font-variant-east-asian:normal;vertical-align:baseline;white-space:pre-wrap"&gt;&lt;font face="verdana, sans-serif"&gt;June 28th, 2022&lt;/font&gt;&lt;/span&gt;&lt;/p&gt;
                            &lt;br&gt;
                            &lt;p dir="ltr" style="line-height:1.2;margin:0pt 3.75pt 0pt 5.25pt;text-align:justify"&gt;&lt;font color="#00796b" size="4" face="verdana, sans-serif"&gt;&lt;span style="white-space:pre-wrap"&gt;&lt;b&gt;&lt;u&gt;Final Testing [SOLVED]&lt;/u&gt;&lt;/b&gt;&lt;/span&gt;&lt;/font&gt;&lt;/p&gt;
                        &lt;/td&gt;
                    &lt;/tr&gt;
                    &lt;tr style="height:0pt"&gt;
                        &lt;td style="border-width:1pt;border-style:solid;border-color:rgb(255,255,255) rgb(0,150,95);vertical-align:top;padding:5pt;overflow:hidden"&gt;
                            &lt;p dir="ltr" style="line-height:1.44;margin:0pt 3.75pt 0pt 5.25pt;text-align:justify"&gt;&lt;span style="color:rgb(102,102,102);font-variant-numeric:normal;font-variant-east-asian:normal;vertical-align:baseline;white-space:pre-wrap"&gt;&lt;font face="verdana, sans-serif"&gt;Dear All,&lt;/font&gt;&lt;/span&gt;&lt;/p&gt;
                            &lt;p dir="ltr" style="line-height:1.44;margin:0pt 3.75pt 0pt 5.25pt;text-align:justify"&gt;&lt;span style="color:rgb(102,102,102);font-variant-numeric:normal;font-variant-east-asian:normal;vertical-align:baseline;white-space:pre-wrap"&gt;&lt;font face="verdana, sans-serif"&gt;&lt;br&gt;&lt;/font&gt;&lt;/span&gt;&lt;/p&gt;
                            &lt;p dir="ltr" style="line-height:1.2;margin-top:0pt;margin-bottom:0pt"&gt;&lt;b&gt;&lt;font face="verdana, sans-serif"&gt;&lt;font size="2"&gt;&lt;span style="color:rgb(38,50,56)"&gt; Please be informed that the "Final Issue"&lt;/span&gt;&lt;/font&gt;&lt;/font&gt;&lt;/b&gt;&lt;font face="verdana, sans-serif"&gt;&lt;b&gt; issue is&lt;span style="color:rgb(38,50,56)"&gt; resolved.&lt;/span&gt;&lt;/b&gt;&lt;/font&gt;&lt;/p&gt;
                            &lt;p
                            dir="ltr" style="line-height:1.2;margin-top:0pt;margin-bottom:0pt"&gt;&lt;font face="verdana, sans-serif"&gt;&lt;b&gt;&lt;span style="color:rgb(38,50,56)"&gt;&lt;br&gt;&lt;/span&gt;&lt;/b&gt;&lt;/font&gt;&lt;/p&gt;
                                &lt;p dir="ltr" style="line-height:1.2;margin-top:0pt;margin-bottom:0pt"&gt;&lt;font face="verdana, sans-serif"&gt;&lt;span style="color:rgb(38,50,56)"&gt;&lt;b&gt; &lt;/b&gt;&lt;/span&gt;&lt;b&gt;End of the issue:&lt;/b&gt;&lt;span style="color:rgb(38,50,56)"&gt; 04-02-2022 15:00:00&lt;/span&gt;&lt;/font&gt;&lt;/p&gt;
                                &lt;p dir="ltr" style="line-height:1.2;margin:0pt 3.75pt 0pt 5.25pt;text-align:justify"&gt;&lt;font face="verdana, sans-serif"&gt;&lt;br&gt;&lt;/font&gt;&lt;/p&gt;
                        &lt;/td&gt;
                    &lt;/tr&gt;
                    &lt;tr style="height:0pt"&gt;
                        &lt;td style="border-width:1pt;border-style:solid;border-color:rgb(255,255,255) rgb(0,150,95) rgb(0,150,95);vertical-align:top;padding:5pt;overflow:hidden"&gt;
                            &lt;p dir="ltr" style="line-height:1.2;margin:0pt 3.75pt 0pt 5.25pt;text-align:justify"&gt;&lt;span style="color:rgb(102,102,102);font-variant-numeric:normal;font-variant-east-asian:normal;vertical-align:baseline;white-space:pre-wrap"&gt;&lt;font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
                            dir="ltr" style="line-height:1.725;margin:0pt 3.75pt 0pt 5.25pt;text-align:justify"&gt;&lt;span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    &lt;p
    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src="https://lh5.googleusercontent.com/AlplrDohHYs6k_ss2VCgJfEXT_MJpbWUX343eMWm338RNc5nHznIXGZ9FwU5ECTyaSYIqx1DBenWxzN8ExQ7WbfDXNHQpgAELaCuow11wHmY1E8nGOh5_-shVL2Z-H5XFQX7v0s" width="119" height="29" class="gmail-CToWUd" style="margin-left: 0px; margin-top: 0px;"&gt;&lt;/span&gt;&lt;/span&gt;&lt;/font&gt;&lt;/p&gt;
                                        &lt;p
    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    &lt;p
                                            dir="ltr" style="line-height:2.07;margin-right:4pt;text-align:justify;margin-top:0pt;margin-bottom:0pt"&gt;&lt;font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    &lt;/td&gt;
                    &lt;/tr&gt;
                &lt;/tbody&gt;
            &lt;/table&gt;
            &lt;br&gt;
        &lt;/div&gt;
  &lt;/body&gt;
&lt;/html&gt;
</t>
  </si>
  <si>
    <t>Testing some things</t>
  </si>
  <si>
    <t xml:space="preserve">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28th,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style="color:rgb(170,30,45);font-weight:700;white-space:pre-wrap;text-decoration-line:underline"&gt;Testing some things&lt;/span&gt;&lt;/font&gt;&lt;/p&gt;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4:00 PM CET, May 02,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&lt;/span&gt;Somet things testing&lt;/font&gt;&lt;/p&gt;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style="color:rgb(36,36,36)"&gt;Some Action plan&lt;/li&gt;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sans-serif"&gt;Sone 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style="white-space:pre-wrap"&gt;Some Communications&lt;/span&gt;&lt;/font&gt;&lt;/p&gt;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</t>
  </si>
  <si>
    <t>Testing for LIFE</t>
  </si>
  <si>
    <t xml:space="preserve">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29th,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style="color:rgb(170,30,45);font-weight:700;white-space:pre-wrap;text-decoration-line:underline"&gt;Testing for LIFE&lt;/span&gt;&lt;/font&gt;&lt;/p&gt;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1:00 PM CET, April 05,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&lt;/span&gt;Testing LIFE Issue&lt;/font&gt;&lt;/p&gt;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style="color:rgb(36,36,36)"&gt;Testing Action&lt;/li&gt;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sans-serif"&gt;Testing 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style="white-space:pre-wrap"&gt;Testing Next&lt;/span&gt;&lt;/font&gt;&lt;/p&gt;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</t>
  </si>
  <si>
    <t xml:space="preserve">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29th,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size="4"&gt;&lt;b&gt;Testing for LIFE [UPDATE- 1]&lt;/b&gt;&lt;/font&gt;&lt;/span&gt;&lt;/span&gt;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1:00 PM CET, April 05, 2022&lt;/span&gt;&lt;/span&gt;&lt;br&gt;&lt;/font&gt;&lt;/p&gt;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&lt;/span&gt;Testing LIFE Issue&lt;/font&gt;&lt;/p&gt;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style="color:rgb(36,36,36)"&gt;Existing LIFE&lt;/li&gt;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class="gmail_default"&gt;&lt;/span&gt;Cameroon,Zambia,Tanzania&lt;span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style="white-space:pre-wrap"&gt;Existing Communication&lt;/span&gt;&lt;/font&gt;&lt;/p&gt;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</t>
  </si>
  <si>
    <t>Dummy</t>
  </si>
  <si>
    <t xml:space="preserve">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style="color:rgb(170,30,45);font-weight:700;white-space:pre-wrap;text-decoration-line:underline"&gt;Dummy&lt;/span&gt;&lt;/font&gt;&lt;/p&gt;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1:00 PM CET, April 06,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&lt;/span&gt;Dumm1&lt;/font&gt;&lt;/p&gt;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style="color:rgb(36,36,36)"&gt;Dumm2&lt;/li&gt;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sans-serif"&gt;Dumm3&lt;span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style="white-space:pre-wrap"&gt;Dumm4&lt;/span&gt;&lt;/font&gt;&lt;/p&gt;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</t>
  </si>
  <si>
    <t xml:space="preserve">&lt;!DOCTYPE html&gt;
&lt;html&gt;
  &lt;head&gt;
    &lt;base target="_top"&gt;
  &lt;/head&gt;
  &lt;body&gt;
    &lt;div dir="ltr"&gt;
    &lt;div class="gmail_default" style="font-family:verdana,sans-serif"&gt;
        &lt;div dir="ltr" align="left"&gt;
            &lt;br class="gmail-Apple-interchange-newline"&gt;
            &lt;table style="border:none;border-collapse:collapse"&gt;
                &lt;colgroup&gt;
                    &lt;col width="602"&gt;
                &lt;/colgroup&gt;
                &lt;tbody&gt;
                    &lt;tr style="height:0pt"&gt;
                        &lt;td style="border-width:1pt;border-style:solid;border-color:rgb(0,150,95) rgb(0,150,95) rgb(255,255,255);vertical-align:top;padding:5pt;overflow:hidden"&gt;
                            &lt;p dir="ltr" style="line-height:1.2;text-align:center;margin-top:0pt;margin-bottom:0pt"&gt;&lt;span style="font-size:11pt;font-family:Arial;color:rgb(0,121,107);background-color:transparent;font-variant-numeric:normal;font-variant-east-asian:normal;vertical-align:baseline;white-space:pre-wrap"&gt;&lt;span style="border:none;display:inline-block;overflow:hidden;width:589px;height:122px"&gt;&lt;img alt="Shape, square
Description automatically generated" src="https://lh6.googleusercontent.com/-tR7PKNL6lPVW8HnZhVdcViZxF7Or_EUV3ubD93QcrAKtvgUXX8sSamzmFK14u4aaAfCggOFHSzdl13YVfS5EqEI4lFG1ivchRmKtDVk001vZ_y_WQnjbJDMGRQjBobS_ucxwWk" width="589" height="122" class="gmail-CToWUd gmail-a6T" tabindex="0" style="cursor: pointer; outline: 0px; margin-left: 0px; margin-top: 0px;"&gt;&lt;/span&gt;&lt;/span&gt;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rgb(0,150,95);vertical-align:top;padding:5pt;overflow:hidden"&gt;
                            &lt;p dir="ltr" style="line-height:1.2;margin:0pt 3.75pt 0pt 5.25pt;text-align:justify"&gt;&lt;span style="color:rgb(0,121,107);font-variant-numeric:normal;font-variant-east-asian:normal;vertical-align:baseline;white-space:pre-wrap"&gt;&lt;font face="verdana, sans-serif"&gt;June 30th, 2022&lt;/font&gt;&lt;/span&gt;&lt;/p&gt;
                            &lt;br&gt;
                            &lt;p dir="ltr" style="line-height:1.2;margin:0pt 3.75pt 0pt 5.25pt;text-align:justify"&gt;&lt;font color="#00796b" size="4" face="verdana, sans-serif"&gt;&lt;span style="white-space:pre-wrap"&gt;&lt;b&gt;&lt;u&gt;Dummy [SOLVED]&lt;/u&gt;&lt;/b&gt;&lt;/span&gt;&lt;/font&gt;&lt;/p&gt;
                        &lt;/td&gt;
                    &lt;/tr&gt;
                    &lt;tr style="height:0pt"&gt;
                        &lt;td style="border-width:1pt;border-style:solid;border-color:rgb(255,255,255) rgb(0,150,95);vertical-align:top;padding:5pt;overflow:hidden"&gt;
                            &lt;p dir="ltr" style="line-height:1.44;margin:0pt 3.75pt 0pt 5.25pt;text-align:justify"&gt;&lt;span style="color:rgb(102,102,102);font-variant-numeric:normal;font-variant-east-asian:normal;vertical-align:baseline;white-space:pre-wrap"&gt;&lt;font face="verdana, sans-serif"&gt;Dear All,&lt;/font&gt;&lt;/span&gt;&lt;/p&gt;
                            &lt;p dir="ltr" style="line-height:1.44;margin:0pt 3.75pt 0pt 5.25pt;text-align:justify"&gt;&lt;span style="color:rgb(102,102,102);font-variant-numeric:normal;font-variant-east-asian:normal;vertical-align:baseline;white-space:pre-wrap"&gt;&lt;font face="verdana, sans-serif"&gt;&lt;br&gt;&lt;/font&gt;&lt;/span&gt;&lt;/p&gt;
                            &lt;p dir="ltr" style="line-height:1.2;margin-top:0pt;margin-bottom:0pt"&gt;&lt;b&gt;&lt;font face="verdana, sans-serif"&gt;&lt;font size="2"&gt;&lt;span style="color:rgb(38,50,56)"&gt; Please be informed that the "Dumm1"&lt;/span&gt;&lt;/font&gt;&lt;/font&gt;&lt;/b&gt;&lt;font face="verdana, sans-serif"&gt;&lt;b&gt; issue is&lt;span style="color:rgb(38,50,56)"&gt; resolved.&lt;/span&gt;&lt;/b&gt;&lt;/font&gt;&lt;/p&gt;
                            &lt;p
                            dir="ltr" style="line-height:1.2;margin-top:0pt;margin-bottom:0pt"&gt;&lt;font face="verdana, sans-serif"&gt;&lt;b&gt;&lt;span style="color:rgb(38,50,56)"&gt;&lt;br&gt;&lt;/span&gt;&lt;/b&gt;&lt;/font&gt;&lt;/p&gt;
                                &lt;p dir="ltr" style="line-height:1.2;margin-top:0pt;margin-bottom:0pt"&gt;&lt;font face="verdana, sans-serif"&gt;&lt;span style="color:rgb(38,50,56)"&gt;&lt;b&gt; &lt;/b&gt;&lt;/span&gt;&lt;b&gt;End of the issue:&lt;/b&gt;&lt;span style="color:rgb(38,50,56)"&gt; 04-05-2022 14:00:00&lt;/span&gt;&lt;/font&gt;&lt;/p&gt;
                                &lt;p dir="ltr" style="line-height:1.2;margin:0pt 3.75pt 0pt 5.25pt;text-align:justify"&gt;&lt;font face="verdana, sans-serif"&gt;&lt;br&gt;&lt;/font&gt;&lt;/p&gt;
                        &lt;/td&gt;
                    &lt;/tr&gt;
                    &lt;tr style="height:0pt"&gt;
                        &lt;td style="border-width:1pt;border-style:solid;border-color:rgb(255,255,255) rgb(0,150,95) rgb(0,150,95);vertical-align:top;padding:5pt;overflow:hidden"&gt;
                            &lt;p dir="ltr" style="line-height:1.2;margin:0pt 3.75pt 0pt 5.25pt;text-align:justify"&gt;&lt;span style="color:rgb(102,102,102);font-variant-numeric:normal;font-variant-east-asian:normal;vertical-align:baseline;white-space:pre-wrap"&gt;&lt;font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
                            dir="ltr" style="line-height:1.725;margin:0pt 3.75pt 0pt 5.25pt;text-align:justify"&gt;&lt;span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    &lt;p
    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src="https://lh5.googleusercontent.com/AlplrDohHYs6k_ss2VCgJfEXT_MJpbWUX343eMWm338RNc5nHznIXGZ9FwU5ECTyaSYIqx1DBenWxzN8ExQ7WbfDXNHQpgAELaCuow11wHmY1E8nGOh5_-shVL2Z-H5XFQX7v0s" width="119" height="29" class="gmail-CToWUd" style="margin-left: 0px; margin-top: 0px;"&gt;&lt;/span&gt;&lt;/span&gt;&lt;/font&gt;&lt;/p&gt;
                                        &lt;p
    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    &lt;p
                                            dir="ltr" style="line-height:2.07;margin-right:4pt;text-align:justify;margin-top:0pt;margin-bottom:0pt"&gt;&lt;font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    &lt;/td&gt;
                    &lt;/tr&gt;
                &lt;/tbody&gt;
            &lt;/table&gt;
            &lt;br&gt;
        &lt;/div&gt;
  &lt;/body&gt;
&lt;/html&gt;
</t>
  </si>
  <si>
    <t>Testing</t>
  </si>
  <si>
    <t>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style="color:rgb(170,30,45);font-weight:700;white-space:pre-wrap;text-decoration-line:underline"&gt;Testing&lt;/span&gt;&lt;/font&gt;&lt;/p&gt;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3:00 PM CET, March 03,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&lt;/span&gt;testing 2&lt;/font&gt;&lt;/p&gt;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style="color:rgb(36,36,36)"&gt;test actino plan&lt;/li&gt;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sans-serif"&gt;test 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style="white-space:pre-wrap"&gt;communicationss&lt;/span&gt;&lt;/font&gt;&lt;/p&gt;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 CC: corp-m-eam-func-java@lafargeholcim.com,Gary Woods &lt;gary.woods@lafargeholcim.com&gt;,Alberto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</t>
  </si>
  <si>
    <t xml:space="preserve">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30th,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size="4"&gt;&lt;b&gt;Testing [UPDATE- 1]&lt;/b&gt;&lt;/font&gt;&lt;/span&gt;&lt;/span&gt;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3:00 PM CET, March 03, 2022&lt;/span&gt;&lt;/span&gt;&lt;br&gt;&lt;/font&gt;&lt;/p&gt;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&lt;/span&gt;testing 2&lt;/font&gt;&lt;/p&gt;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style="color:rgb(36,36,36)"&gt;abc&lt;/li&gt;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style="white-space:pre-wrap"&gt;def&lt;/span&gt;&lt;/font&gt;&lt;/p&gt;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</t>
  </si>
  <si>
    <t>Testing For To&amp;CC</t>
  </si>
  <si>
    <t>---------- Forwarded message ---------</t>
  </si>
  <si>
    <t xml:space="preserve">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style="color:rgb(170,30,45);font-weight:700;white-space:pre-wrap;text-decoration-line:underline"&gt;Testing For To&amp;amp;CC&lt;/span&gt;&lt;/font&gt;&lt;/p&gt;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1:00 PM CET, April 02,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&lt;/span&gt;Testing for To &amp;amp; CC&lt;/font&gt;&lt;/p&gt;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style="color:rgb(36,36,36)"&gt;Testing Action&lt;/li&gt;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sans-serif"&gt;Testing 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style="white-space:pre-wrap"&gt;Testing Next&lt;/span&gt;&lt;/font&gt;&lt;/p&gt;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</t>
  </si>
  <si>
    <t>Date: 2022-6-30 16:31:1</t>
  </si>
  <si>
    <t>Subject: Testing For To&amp;CC</t>
  </si>
  <si>
    <t xml:space="preserve">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30th,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size="4"&gt;&lt;b&gt;Testing For To&amp;amp;CC [UPDATE- 1]&lt;/b&gt;&lt;/font&gt;&lt;/span&gt;&lt;/span&gt;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1:00 PM CET, April 02, 2022&lt;/span&gt;&lt;/span&gt;&lt;br&gt;&lt;/font&gt;&lt;/p&gt;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&lt;/span&gt;Testing for To &amp;amp; CC&lt;/font&gt;&lt;/p&gt;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style="color:rgb(36,36,36)"&gt;Warning Test&lt;/li&gt;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class="gmail_default"&gt;&lt;/span&gt;Cameroon,Zambia,Tanzania&lt;span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style="white-space:pre-wrap"&gt;Warning Next communication&lt;/span&gt;&lt;/font&gt;&lt;/p&gt;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</t>
  </si>
  <si>
    <t>Testing \n</t>
  </si>
  <si>
    <t xml:space="preserve">
---------- Forwarded message ---------
</t>
  </si>
  <si>
    <t xml:space="preserve">Date: 2022-6-30 16:37:35
</t>
  </si>
  <si>
    <t xml:space="preserve">Subject: Testing \n
</t>
  </si>
  <si>
    <t xml:space="preserve">
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
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style="color:rgb(170,30,45);font-weight:700;white-space:pre-wrap;text-decoration-line:underline"&gt;Testing \n&lt;/span&gt;&lt;/font&gt;&lt;/p&gt;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2:00 PM CET, April 03,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&lt;/span&gt;Testing \n again&lt;/font&gt;&lt;/p&gt;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style="color:rgb(36,36,36)"&gt;TEsting plan\&lt;/li&gt;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sans-serif"&gt;Testing 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style="white-space:pre-wrap"&gt;testing communiatoin&lt;/span&gt;&lt;/font&gt;&lt;/p&gt;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</t>
  </si>
  <si>
    <t xml:space="preserve">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30th,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size="4"&gt;&lt;b&gt;Testing \n [UPDATE- 1]&lt;/b&gt;&lt;/font&gt;&lt;/span&gt;&lt;/span&gt;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2:00 PM CET, April 03, 2022&lt;/span&gt;&lt;/span&gt;&lt;br&gt;&lt;/font&gt;&lt;/p&gt;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&lt;/span&gt;Testing \n again&lt;/font&gt;&lt;/p&gt;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style="color:rgb(36,36,36)"&gt;Testinga \n action&lt;/li&gt;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class="gmail_default"&gt;&lt;/span&gt;Cameroon,Zambia,Tanzania&lt;span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style="white-space:pre-wrap"&gt;Tstin comm&lt;/span&gt;&lt;/font&gt;&lt;/p&gt;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</t>
  </si>
  <si>
    <t>asdfasdf</t>
  </si>
  <si>
    <t xml:space="preserve">Date: 2022-6-30 16:40:50
</t>
  </si>
  <si>
    <t xml:space="preserve">Subject: asdfasdf
</t>
  </si>
  <si>
    <t xml:space="preserve">
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
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style="color:rgb(170,30,45);font-weight:700;white-space:pre-wrap;text-decoration-line:underline"&gt;asdfasdf&lt;/span&gt;&lt;/font&gt;&lt;/p&gt;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1:00 PM CET, January 03,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&lt;/span&gt;asdfasdf&lt;/font&gt;&lt;/p&gt;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style="color:rgb(36,36,36)"&gt;asdf&lt;/li&gt;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sans-serif"&gt;asdfasdf&lt;span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style="white-space:pre-wrap"&gt;asdfasdf&lt;/span&gt;&lt;/font&gt;&lt;/p&gt;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</t>
  </si>
  <si>
    <t xml:space="preserve">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30th,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size="4"&gt;&lt;b&gt;asdfasdf [UPDATE- 1]&lt;/b&gt;&lt;/font&gt;&lt;/span&gt;&lt;/span&gt;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1:00 PM CET, January 03, 2022&lt;/span&gt;&lt;/span&gt;&lt;br&gt;&lt;/font&gt;&lt;/p&gt;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&lt;/span&gt;asdfasdf&lt;/font&gt;&lt;/p&gt;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style="color:rgb(36,36,36)"&gt;asdfasdf&lt;/li&gt;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class="gmail_default"&gt;&lt;/span&gt;Cameroon,Zambia,Tanzania&lt;span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style="white-space:pre-wrap"&gt;asdfasdf&lt;/span&gt;&lt;/font&gt;&lt;/p&gt;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</t>
  </si>
  <si>
    <t>asdf</t>
  </si>
  <si>
    <t>&lt;!DOCTYPE html&gt;&lt;html&gt;&lt;br&gt;&lt;/br&gt;&lt;/html&gt;---------- Forwarded message ---------&lt;!DOCTYPE html&gt;&lt;html&gt;&lt;br&gt;&lt;/br&gt;&lt;/html&gt;</t>
  </si>
  <si>
    <t>Date: 2022-6-30 16:46:2</t>
  </si>
  <si>
    <t>&lt;!DOCTYPE html&gt;&lt;html&gt;&lt;br&gt;&lt;/br&gt;&lt;/html&gt;Subject: asdf</t>
  </si>
  <si>
    <t xml:space="preserve">NaNPierre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style="color:rgb(170,30,45);font-weight:700;white-space:pre-wrap;text-decoration-line:underline"&gt;asdf&lt;/span&gt;&lt;/font&gt;&lt;/p&gt;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2:00 PM CET, February 02,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&lt;/span&gt;asdf&lt;/font&gt;&lt;/p&gt;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style="color:rgb(36,36,36)"&gt;asdf&lt;/li&gt;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sans-serif"&gt;asdf&lt;span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style="white-space:pre-wrap"&gt;asdf&lt;/span&gt;&lt;/font&gt;&lt;/p&gt;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</t>
  </si>
  <si>
    <t xml:space="preserve">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30th,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size="4"&gt;&lt;b&gt;asdf [UPDATE- 1]&lt;/b&gt;&lt;/font&gt;&lt;/span&gt;&lt;/span&gt;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2:00 PM CET, February 02, 2022&lt;/span&gt;&lt;/span&gt;&lt;br&gt;&lt;/font&gt;&lt;/p&gt;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&lt;/span&gt;asdf&lt;/font&gt;&lt;/p&gt;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style="color:rgb(36,36,36)"&gt;asdf&lt;/li&gt;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class="gmail_default"&gt;&lt;/span&gt;Cameroon,Zambia,Tanzania&lt;span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style="white-space:pre-wrap"&gt;asdf&lt;/span&gt;&lt;/font&gt;&lt;/p&gt;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</t>
  </si>
  <si>
    <t>Finally</t>
  </si>
  <si>
    <t>Date: 2022-6-30 16:48:41</t>
  </si>
  <si>
    <t>&lt;!DOCTYPE html&gt;&lt;html&gt;&lt;br&gt;&lt;/br&gt;&lt;/html&gt;Subject: Finally</t>
  </si>
  <si>
    <t>&lt;!DOCTYPE html&gt;&lt;html&gt;&lt;br&gt;&lt;/br&gt;&lt;/html&gt;To: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&lt;ousmanou.youssoufa@lafargeholcim.com&gt;&lt;!DOCTYPE html&gt;&lt;html&gt;&lt;br&gt;&lt;/br&gt;&lt;/html&gt; Cc: corp-m-eam-func-java@lafargeholcim.com,Gary Woods &lt;gary.woods@lafargeholcim.com&gt;,Alberto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style="color:rgb(170,30,45);font-weight:700;white-space:pre-wrap;text-decoration-line:underline"&gt;Finally&lt;/span&gt;&lt;/font&gt;&lt;/p&gt;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03:00 AM CET, May 04,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&lt;/span&gt;Finally&lt;/font&gt;&lt;/p&gt;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style="color:rgb(36,36,36)"&gt;Final Action plan&lt;/li&gt;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sans-serif"&gt;Final 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style="white-space:pre-wrap"&gt;tescts&lt;/span&gt;&lt;/font&gt;&lt;/p&gt;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</si>
  <si>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 xml:space="preserve">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30th,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size="4"&gt;&lt;b&gt;Finally [UPDATE- 1]&lt;/b&gt;&lt;/font&gt;&lt;/span&gt;&lt;/span&gt;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03:00 AM CET, May 04, 2022&lt;/span&gt;&lt;/span&gt;&lt;br&gt;&lt;/font&gt;&lt;/p&gt;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&lt;/span&gt;Finally&lt;/font&gt;&lt;/p&gt;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style="color:rgb(36,36,36)"&gt;Finallly&lt;/li&gt;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style="white-space:pre-wrap"&gt;asdf 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</t>
  </si>
  <si>
    <t xml:space="preserve">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30th,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size="4"&gt;&lt;b&gt;Finally [UPDATE- 2]&lt;/b&gt;&lt;/font&gt;&lt;/span&gt;&lt;/span&gt;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03:00 AM CET, May 04, 2022&lt;/span&gt;&lt;/span&gt;&lt;br&gt;&lt;/font&gt;&lt;/p&gt;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&lt;/span&gt;Finally&lt;/font&gt;&lt;/p&gt;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style="color:rgb(36,36,36)"&gt;finally update 2&lt;/li&gt;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style="white-space:pre-wrap"&gt;update 222&lt;/span&gt;&lt;/font&gt;&lt;/p&gt;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</t>
  </si>
  <si>
    <t>Recovery Testing</t>
  </si>
  <si>
    <t>&lt;!DOCTYPE html&gt;&lt;html&gt;&lt;br&gt;&lt;/br&gt;&lt;/html&gt;---------- Forwarded message ---------&lt;!DOCTYPE html&gt;&lt;html&gt;&lt;br&gt;&lt;/br&gt;&lt;/html&gt;From: EMEA IS Service Hub - Customer Service &lt;customer-service.emea-issh@lafargeholcim.com&gt;&lt;html&gt;&lt;br&gt;&lt;/br&gt;&lt;/html&gt;</t>
  </si>
  <si>
    <t>Date: 2022-6-30 17:23:24</t>
  </si>
  <si>
    <t>&lt;!DOCTYPE html&gt;&lt;html&gt;&lt;br&gt;&lt;/br&gt;&lt;/html&gt;Subject: Recovery Testing</t>
  </si>
  <si>
    <t>&lt;!DOCTYPE html&gt;&lt;html&gt;&lt;br&gt;&lt;/br&gt;&lt;/html&gt;To: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&lt;martin.nkosi@lafargeholcim.com&gt;,Zambia-Support@holcim.com,corp-m-eam-func-java@lafargeholcim.com&lt;!DOCTYPE html&gt;&lt;html&gt;&lt;br&gt;&lt;/br&gt;&lt;/html&gt;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style="color:rgb(170,30,45);font-weight:700;white-space:pre-wrap;text-decoration-line:underline"&gt;Recovery Testing&lt;/span&gt;&lt;/font&gt;&lt;/p&gt;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2:00 PM CET, July 02,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&lt;/span&gt;Recovery issue&lt;/font&gt;&lt;/p&gt;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style="color:rgb(36,36,36)"&gt;Rection issue&lt;/li&gt;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sans-serif"&gt;Rection 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style="white-space:pre-wrap"&gt;communcaiont&lt;/span&gt;&lt;/font&gt;&lt;/p&gt;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</si>
  <si>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>Out of Imagination</t>
  </si>
  <si>
    <t>&lt;!DOCTYPE html&gt;&lt;html&gt;&lt;br&gt;&lt;/br&gt;&lt;/html&gt;---------- Forwarded message ---------&lt;!DOCTYPE html&gt;&lt;html&gt;&lt;br&gt;&lt;/br&gt;&lt;/html&gt;From: EMEA IS Service Hub - Customer Service &lt;customer-service.emea-issh@lafargeholcim.com&gt;&lt;html&gt;&lt;br&gt;&lt;/br&gt;&lt;/html&gt;Date: 2022-6-30 17:31:42&lt;!DOCTYPE html&gt;&lt;html&gt;&lt;br&gt;&lt;/br&gt;&lt;/html&gt;Subject: Out of Imagination&lt;!DOCTYPE html&gt;&lt;html&gt;&lt;br&gt;&lt;/br&gt;&lt;/html&gt;To: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&lt;martin.nkosi@lafargeholcim.com&gt;,Zambia-Support@holcim.com,corp-m-eam-func-java@lafargeholcim.com&lt;!DOCTYPE html&gt;&lt;html&gt;&lt;br&gt;&lt;/br&gt;&lt;/html&gt;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style="color:rgb(170,30,45);font-weight:700;white-space:pre-wrap;text-decoration-line:underline"&gt;Out of Imagination&lt;/span&gt;&lt;/font&gt;&lt;/p&gt;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11:11 AM CET, December 26, 1009&lt;/span&gt;&lt;/font&gt;&lt;/p&gt;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&lt;/span&gt;Put me out of my misery&lt;/font&gt;&lt;/p&gt;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style="color:rgb(36,36,36)"&gt;Let me play among the starts&lt;/li&gt;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sans-serif"&gt;Do you remember we were sitting&lt;span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style="white-space:pre-wrap"&gt;Out by the waters&lt;/span&gt;&lt;/font&gt;&lt;/p&gt;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</si>
  <si>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>&lt;!DOCTYPE html&gt;&lt;html&gt;&lt;br&gt;&lt;/br&gt;&lt;/html&gt;---------- Forwarded message ---------&lt;!DOCTYPE html&gt;&lt;html&gt;&lt;br&gt;&lt;/br&gt;&lt;/html&gt;From: EMEA IS Service Hub - Customer Service &lt;customer-service.emea-issh@lafargeholcim.com&gt;&lt;html&gt;&lt;br&gt;&lt;/br&gt;&lt;/html&gt;Date: Thu Jun 30 2022 17:31:42 GMT+0530 (India Standard Time)&lt;!DOCTYPE html&gt;&lt;html&gt;&lt;br&gt;&lt;/br&gt;&lt;/html&gt;Subject: Out of Imagination&lt;!DOCTYPE html&gt;&lt;html&gt;&lt;br&gt;&lt;/br&gt;&lt;/html&gt;To: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&lt;martin.nkosi@lafargeholcim.com&gt;,Zambia-Support@holcim.com,corp-m-eam-func-java@lafargeholcim.com&lt;!DOCTYPE html&gt;&lt;html&gt;&lt;br&gt;&lt;/br&gt;&lt;/html&gt;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30th,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size="4"&gt;&lt;b&gt;Out of Imagination [UPDATE- 1]&lt;/b&gt;&lt;/font&gt;&lt;/span&gt;&lt;/span&gt;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11:11 AM CET, December 26, 1009&lt;/span&gt;&lt;/span&gt;&lt;br&gt;&lt;/font&gt;&lt;/p&gt;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&lt;/span&gt;Put me out of my misery&lt;/font&gt;&lt;/p&gt;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style="color:rgb(36,36,36)"&gt;Put me out of my misery 2&lt;/li&gt;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class="gmail_default"&gt;&lt;/span&gt;Cameroon,Zambia,Tanzania&lt;span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style="white-space:pre-wrap"&gt;Commm&lt;/span&gt;&lt;/font&gt;&lt;/p&gt;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&lt;!DOCTYPE html&gt;&lt;html&gt;&lt;br&gt;&lt;/br&gt;&lt;/html&gt;</t>
  </si>
  <si>
    <t>&lt;!DOCTYPE html&gt;&lt;html&gt;&lt;br&gt;&lt;/br&gt;&lt;/html&gt;---------- Forwarded message ---------&lt;!DOCTYPE html&gt;&lt;html&gt;&lt;br&gt;&lt;/br&gt;&lt;/html&gt;From: EMEA IS Service Hub - Customer Service &lt;customer-service.emea-issh@lafargeholcim.com&gt;&lt;html&gt;&lt;br&gt;&lt;/br&gt;&lt;/html&gt;Date: Thu Jun 30 2022 17:31:42 GMT+0530 (India Standard Time)&lt;!DOCTYPE html&gt;&lt;html&gt;&lt;br&gt;&lt;/br&gt;&lt;/html&gt;Subject: Out of Imagination&lt;!DOCTYPE html&gt;&lt;html&gt;&lt;br&gt;&lt;/br&gt;&lt;/html&gt;To: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&lt;martin.nkosi@lafargeholcim.com&gt;,Zambia-Support@holcim.com,corp-m-eam-func-java@lafargeholcim.com&lt;!DOCTYPE html&gt;&lt;html&gt;&lt;br&gt;&lt;/br&gt;&lt;/html&gt;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30th,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size="4"&gt;&lt;b&gt;Out of Imagination [UPDATE- 2]&lt;/b&gt;&lt;/font&gt;&lt;/span&gt;&lt;/span&gt;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11:11 AM CET, December 26, 1009&lt;/span&gt;&lt;/span&gt;&lt;br&gt;&lt;/font&gt;&lt;/p&gt;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&lt;/span&gt;Put me out of my misery&lt;/font&gt;&lt;/p&gt;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style="color:rgb(36,36,36)"&gt;Warning 2&lt;/li&gt;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class="gmail_default"&gt;&lt;/span&gt;Cameroon,Zambia,Tanzania&lt;span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style="white-space:pre-wrap"&gt;Cpmmmm 2&lt;/span&gt;&lt;/font&gt;&lt;/p&gt;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&lt;!DOCTYPE html&gt;&lt;html&gt;&lt;br&gt;&lt;/br&gt;&lt;/html&gt;</t>
  </si>
  <si>
    <t>&lt;!DOCTYPE html&gt;&lt;html&gt;&lt;br&gt;&lt;/br&gt;&lt;/html&gt;---------- Forwarded message ---------&lt;!DOCTYPE html&gt;&lt;html&gt;&lt;br&gt;&lt;/br&gt;&lt;/html&gt;From: EMEA IS Service Hub - Customer Service &lt;customer-service.emea-issh@lafargeholcim.com&gt;&lt;html&gt;&lt;br&gt;&lt;/br&gt;&lt;/html&gt;Date: Thu Jun 30 2022 17:31:42 GMT+0530 (India Standard Time)&lt;!DOCTYPE html&gt;&lt;html&gt;&lt;br&gt;&lt;/br&gt;&lt;/html&gt;Subject: Out of Imagination&lt;!DOCTYPE html&gt;&lt;html&gt;&lt;br&gt;&lt;/br&gt;&lt;/html&gt;To: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&lt;martin.nkosi@lafargeholcim.com&gt;,Zambia-Support@holcim.com,corp-m-eam-func-java@lafargeholcim.com&lt;!DOCTYPE html&gt;&lt;html&gt;&lt;br&gt;&lt;/br&gt;&lt;/html&gt;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&lt;roberto.viyuela@lafargeholcim.com&gt;,corp-m-eam-func-java@lafargeholcim.com&lt;!DOCTYPE html&gt;
&lt;html&gt;
  &lt;head&gt;
    &lt;base target="_top"&gt;
  &lt;/head&gt;
  &lt;body&gt;
    &lt;div dir="ltr"&gt;
    &lt;div class="gmail_default" style="font-family:verdana,sans-serif"&gt;
        &lt;div dir="ltr" align="left"&gt;
            &lt;br class="gmail-Apple-interchange-newline"&gt;
            &lt;table style="border:none;border-collapse:collapse"&gt;
                &lt;colgroup&gt;
                    &lt;col width="602"&gt;
                &lt;/colgroup&gt;
                &lt;tbody&gt;
                    &lt;tr style="height:0pt"&gt;
                        &lt;td style="border-width:1pt;border-style:solid;border-color:rgb(0,150,95) rgb(0,150,95) rgb(255,255,255);vertical-align:top;padding:5pt;overflow:hidden"&gt;
                            &lt;p dir="ltr" style="line-height:1.2;text-align:center;margin-top:0pt;margin-bottom:0pt"&gt;&lt;span style="font-size:11pt;font-family:Arial;color:rgb(0,121,107);background-color:transparent;font-variant-numeric:normal;font-variant-east-asian:normal;vertical-align:baseline;white-space:pre-wrap"&gt;&lt;span style="border:none;display:inline-block;overflow:hidden;width:589px;height:122px"&gt;&lt;img alt="Shape, square
Description automatically generated" src="https://lh6.googleusercontent.com/-tR7PKNL6lPVW8HnZhVdcViZxF7Or_EUV3ubD93QcrAKtvgUXX8sSamzmFK14u4aaAfCggOFHSzdl13YVfS5EqEI4lFG1ivchRmKtDVk001vZ_y_WQnjbJDMGRQjBobS_ucxwWk" width="589" height="122" class="gmail-CToWUd gmail-a6T" tabindex="0" style="cursor: pointer; outline: 0px; margin-left: 0px; margin-top: 0px;"&gt;&lt;/span&gt;&lt;/span&gt;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rgb(0,150,95);vertical-align:top;padding:5pt;overflow:hidden"&gt;
                            &lt;p dir="ltr" style="line-height:1.2;margin:0pt 3.75pt 0pt 5.25pt;text-align:justify"&gt;&lt;span style="color:rgb(0,121,107);font-variant-numeric:normal;font-variant-east-asian:normal;vertical-align:baseline;white-space:pre-wrap"&gt;&lt;font face="verdana, sans-serif"&gt;June 30th, 2022&lt;/font&gt;&lt;/span&gt;&lt;/p&gt;
                            &lt;br&gt;
                            &lt;p dir="ltr" style="line-height:1.2;margin:0pt 3.75pt 0pt 5.25pt;text-align:justify"&gt;&lt;font color="#00796b" size="4" face="verdana, sans-serif"&gt;&lt;span style="white-space:pre-wrap"&gt;&lt;b&gt;&lt;u&gt;Out of Imagination [SOLVED]&lt;/u&gt;&lt;/b&gt;&lt;/span&gt;&lt;/font&gt;&lt;/p&gt;
                        &lt;/td&gt;
                    &lt;/tr&gt;
                    &lt;tr style="height:0pt"&gt;
                        &lt;td style="border-width:1pt;border-style:solid;border-color:rgb(255,255,255) rgb(0,150,95);vertical-align:top;padding:5pt;overflow:hidden"&gt;
                            &lt;p dir="ltr" style="line-height:1.44;margin:0pt 3.75pt 0pt 5.25pt;text-align:justify"&gt;&lt;span style="color:rgb(102,102,102);font-variant-numeric:normal;font-variant-east-asian:normal;vertical-align:baseline;white-space:pre-wrap"&gt;&lt;font face="verdana, sans-serif"&gt;Dear All,&lt;/font&gt;&lt;/span&gt;&lt;/p&gt;
                            &lt;p dir="ltr" style="line-height:1.44;margin:0pt 3.75pt 0pt 5.25pt;text-align:justify"&gt;&lt;span style="color:rgb(102,102,102);font-variant-numeric:normal;font-variant-east-asian:normal;vertical-align:baseline;white-space:pre-wrap"&gt;&lt;font face="verdana, sans-serif"&gt;&lt;br&gt;&lt;/font&gt;&lt;/span&gt;&lt;/p&gt;
                            &lt;p dir="ltr" style="line-height:1.2;margin-top:0pt;margin-bottom:0pt"&gt;&lt;b&gt;&lt;font face="verdana, sans-serif"&gt;&lt;font size="2"&gt;&lt;span style="color:rgb(38,50,56)"&gt; Please be informed that the "Put me out of my misery"&lt;/span&gt;&lt;/font&gt;&lt;/font&gt;&lt;/b&gt;&lt;font face="verdana, sans-serif"&gt;&lt;b&gt; issue is&lt;span style="color:rgb(38,50,56)"&gt; resolved.&lt;/span&gt;&lt;/b&gt;&lt;/font&gt;&lt;/p&gt;
                            &lt;p
                            dir="ltr" style="line-height:1.2;margin-top:0pt;margin-bottom:0pt"&gt;&lt;font face="verdana, sans-serif"&gt;&lt;b&gt;&lt;span style="color:rgb(38,50,56)"&gt;&lt;br&gt;&lt;/span&gt;&lt;/b&gt;&lt;/font&gt;&lt;/p&gt;
                                &lt;p dir="ltr" style="line-height:1.2;margin-top:0pt;margin-bottom:0pt"&gt;&lt;font face="verdana, sans-serif"&gt;&lt;span style="color:rgb(38,50,56)"&gt;&lt;b&gt; &lt;/b&gt;&lt;/span&gt;&lt;b&gt;End of the issue:&lt;/b&gt;&lt;span style="color:rgb(38,50,56)"&gt; &lt;/span&gt;&lt;/font&gt;&lt;/p&gt;
                                &lt;p dir="ltr" style="line-height:1.2;margin:0pt 3.75pt 0pt 5.25pt;text-align:justify"&gt;&lt;font face="verdana, sans-serif"&gt;&lt;br&gt;&lt;/font&gt;&lt;/p&gt;
                        &lt;/td&gt;
                    &lt;/tr&gt;
                    &lt;tr style="height:0pt"&gt;
                        &lt;td style="border-width:1pt;border-style:solid;border-color:rgb(255,255,255) rgb(0,150,95) rgb(0,150,95);vertical-align:top;padding:5pt;overflow:hidden"&gt;
                            &lt;p dir="ltr" style="line-height:1.2;margin:0pt 3.75pt 0pt 5.25pt;text-align:justify"&gt;&lt;span style="color:rgb(102,102,102);font-variant-numeric:normal;font-variant-east-asian:normal;vertical-align:baseline;white-space:pre-wrap"&gt;&lt;font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
                            dir="ltr" style="line-height:1.725;margin:0pt 3.75pt 0pt 5.25pt;text-align:justify"&gt;&lt;span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    &lt;p
    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src="https://lh5.googleusercontent.com/AlplrDohHYs6k_ss2VCgJfEXT_MJpbWUX343eMWm338RNc5nHznIXGZ9FwU5ECTyaSYIqx1DBenWxzN8ExQ7WbfDXNHQpgAELaCuow11wHmY1E8nGOh5_-shVL2Z-H5XFQX7v0s" width="119" height="29" class="gmail-CToWUd" style="margin-left: 0px; margin-top: 0px;"&gt;&lt;/span&gt;&lt;/span&gt;&lt;/font&gt;&lt;/p&gt;
                                        &lt;p
    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    &lt;p
                                            dir="ltr" style="line-height:2.07;margin-right:4pt;text-align:justify;margin-top:0pt;margin-bottom:0pt"&gt;&lt;font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    &lt;/td&gt;
                    &lt;/tr&gt;
                &lt;/tbody&gt;
            &lt;/table&gt;
            &lt;br&gt;
        &lt;/div&gt;
  &lt;/body&gt;
&lt;/html&gt;
&lt;!DOCTYPE html&gt;&lt;html&gt;&lt;br&gt;&lt;/br&gt;&lt;/html&gt;</t>
  </si>
  <si>
    <t>LIFE is Down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</si>
  <si>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2022-6-30 19:24:40&lt;!DOCTYPE html&gt;&lt;html&gt;&lt;br&gt;&lt;/br&gt;&lt;/html&gt;Subject: LIFE is Down&lt;!DOCTYPE html&gt;&lt;html&gt;&lt;br&gt;&lt;/br&gt;&lt;/html&gt;To: &lt;!DOCTYPE html&gt;&lt;html&gt;&lt;br&gt;&lt;/br&gt;&lt;/html&gt;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style="color:rgb(170,30,45);font-weight:700;white-space:pre-wrap;text-decoration-line:underline"&gt;LIFE is Down&lt;/span&gt;&lt;/font&gt;&lt;/p&gt;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12:00 PM CET, March 04,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&lt;/span&gt;Life servers are down&lt;/font&gt;&lt;/p&gt;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style="color:rgb(36,36,36)"&gt;We are working on it 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sans-serif"&gt;Life will not be available to Zambia and Tanzania&lt;span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style="white-space:pre-wrap"&gt;After 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</si>
  <si>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>LIFE is down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</si>
  <si>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2022-6-30 19:25:45&lt;!DOCTYPE html&gt;&lt;html&gt;&lt;br&gt;&lt;/br&gt;&lt;/html&gt;Subject: LIFE is down&lt;!DOCTYPE html&gt;&lt;html&gt;&lt;br&gt;&lt;/br&gt;&lt;/html&gt;To: &lt;!DOCTYPE html&gt;&lt;html&gt;&lt;br&gt;&lt;/br&gt;&lt;/html&gt;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style="color:rgb(170,30,45);font-weight:700;white-space:pre-wrap;text-decoration-line:underline"&gt;LIFE is down&lt;/span&gt;&lt;/font&gt;&lt;/p&gt;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 AM CET, January 01, 1970&lt;/span&gt;&lt;/font&gt;&lt;/p&gt;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</si>
  <si>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 xml:space="preserve">LIFE 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</si>
  <si>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2022-6-30 19:38:51&lt;!DOCTYPE html&gt;&lt;html&gt;&lt;br&gt;&lt;/br&gt;&lt;/html&gt;Subject: LIFE &lt;!DOCTYPE html&gt;&lt;html&gt;&lt;br&gt;&lt;/br&gt;&lt;/html&gt;To: corp-m-eam-func-java@lafargeholcim.com,Catherine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&lt;christian.mvula@lafargeholcim.com&gt;&lt;!DOCTYPE html&gt;&lt;html&gt;&lt;br&gt;&lt;/br&gt;&lt;/html&gt; Cc: corp-m-eam-func-java@lafargeholcim.com,Gary Woods &lt;gary.woods@lafargeholcim.com&gt;,Alberto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sans-serif"&gt;June 30th,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style="color:rgb(170,30,45);font-weight:700;white-space:pre-wrap;text-decoration-line:underline"&gt;LIFE 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11:00 AM CET, February 04,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&lt;/span&gt;Life is down&lt;/font&gt;&lt;/p&gt;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style="color:rgb(36,36,36)"&gt;Life servers will be down until 5 pm&lt;/li&gt;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sans-serif"&gt;Life will be down for tanzania&lt;span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class="gmail_default"&gt;&lt;/span&gt;Tanzania,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style="white-space:pre-wrap"&gt;After servers are up again.&lt;/span&gt;&lt;/font&gt;&lt;/p&gt;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</si>
  <si>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Thu Jun 30 2022 19:38:51 GMT+0530 (India Standard Time)&lt;!DOCTYPE html&gt;&lt;html&gt;&lt;br&gt;&lt;/br&gt;&lt;/html&gt;Subject: LIFE &lt;!DOCTYPE html&gt;&lt;html&gt;&lt;br&gt;&lt;/br&gt;&lt;/html&gt;To: corp-m-eam-func-java@lafargeholcim.com,Catherine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&lt;christian.mvula@lafargeholcim.com&gt;&lt;!DOCTYPE html&gt;&lt;html&gt;&lt;br&gt;&lt;/br&gt;&lt;/html&gt; Cc: corp-m-eam-func-java@lafargeholcim.com,Gary Woods &lt;gary.woods@lafargeholcim.com&gt;,Alberto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class="gmail_default"&gt;June 30th,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size="4"&gt;&lt;b&gt;LIFE  [UPDATE- 1]&lt;/b&gt;&lt;/font&gt;&lt;/span&gt;&lt;/span&gt;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11:00 AM CET, February 04, 2022&lt;/span&gt;&lt;/span&gt;&lt;br&gt;&lt;/font&gt;&lt;/p&gt;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&lt;/span&gt;Life is down&lt;/font&gt;&lt;/p&gt;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style="color:rgb(36,36,36)"&gt;We are working to make servers up again&lt;/li&gt;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class="gmail_default"&gt;&lt;/span&gt;Tanzania,&lt;span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&lt;!DOCTYPE html&gt;&lt;html&gt;&lt;br&gt;&lt;/br&gt;&lt;/html&gt;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</si>
  <si>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Thu Jun 30 2022 19:38:51 GMT+0530 (India Standard Time)&lt;!DOCTYPE html&gt;&lt;html&gt;&lt;br&gt;&lt;/br&gt;&lt;/html&gt;Subject: LIFE &lt;!DOCTYPE html&gt;&lt;html&gt;&lt;br&gt;&lt;/br&gt;&lt;/html&gt;To: corp-m-eam-func-java@lafargeholcim.com,Catherine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&lt;christian.mvula@lafargeholcim.com&gt;&lt;!DOCTYPE html&gt;&lt;html&gt;&lt;br&gt;&lt;/br&gt;&lt;/html&gt; Cc: corp-m-eam-func-java@lafargeholcim.com,Gary Woods &lt;gary.woods@lafargeholcim.com&gt;,Alberto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class="gmail_default" style="font-family:verdana,sans-serif"&gt;
        &lt;div dir="ltr" align="left"&gt;
            &lt;br class="gmail-Apple-interchange-newline"&gt;
            &lt;table style="border:none;border-collapse:collapse"&gt;
                &lt;colgroup&gt;
                    &lt;col width="602"&gt;
                &lt;/colgroup&gt;
                &lt;tbody&gt;
                    &lt;tr style="height:0pt"&gt;
                        &lt;td style="border-width:1pt;border-style:solid;border-color:rgb(0,150,95) rgb(0,150,95) rgb(255,255,255);vertical-align:top;padding:5pt;overflow:hidden"&gt;
                            &lt;p dir="ltr" style="line-height:1.2;text-align:center;margin-top:0pt;margin-bottom:0pt"&gt;&lt;span style="font-size:11pt;font-family:Arial;color:rgb(0,121,107);background-color:transparent;font-variant-numeric:normal;font-variant-east-asian:normal;vertical-align:baseline;white-space:pre-wrap"&gt;&lt;span style="border:none;display:inline-block;overflow:hidden;width:589px;height:122px"&gt;&lt;img alt="Shape, square
Description automatically generated" src="https://lh6.googleusercontent.com/-tR7PKNL6lPVW8HnZhVdcViZxF7Or_EUV3ubD93QcrAKtvgUXX8sSamzmFK14u4aaAfCggOFHSzdl13YVfS5EqEI4lFG1ivchRmKtDVk001vZ_y_WQnjbJDMGRQjBobS_ucxwWk" width="589" height="122" class="gmail-CToWUd gmail-a6T" tabindex="0" style="cursor: pointer; outline: 0px; margin-left: 0px; margin-top: 0px;"&gt;&lt;/span&gt;&lt;/span&gt;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rgb(0,150,95);vertical-align:top;padding:5pt;overflow:hidden"&gt;
                            &lt;p dir="ltr" style="line-height:1.2;margin:0pt 3.75pt 0pt 5.25pt;text-align:justify"&gt;&lt;span style="color:rgb(0,121,107);font-variant-numeric:normal;font-variant-east-asian:normal;vertical-align:baseline;white-space:pre-wrap"&gt;&lt;font face="verdana, sans-serif"&gt;June 30th, 2022&lt;/font&gt;&lt;/span&gt;&lt;/p&gt;
                            &lt;br&gt;
                            &lt;p dir="ltr" style="line-height:1.2;margin:0pt 3.75pt 0pt 5.25pt;text-align:justify"&gt;&lt;font color="#00796b" size="4" face="verdana, sans-serif"&gt;&lt;span style="white-space:pre-wrap"&gt;&lt;b&gt;&lt;u&gt;LIFE  [SOLVED]&lt;/u&gt;&lt;/b&gt;&lt;/span&gt;&lt;/font&gt;&lt;/p&gt;
                        &lt;/td&gt;
                    &lt;/tr&gt;
                    &lt;tr style="height:0pt"&gt;
                        &lt;td style="border-width:1pt;border-style:solid;border-color:rgb(255,255,255) rgb(0,150,95);vertical-align:top;padding:5pt;overflow:hidden"&gt;
                            &lt;p dir="ltr" style="line-height:1.44;margin:0pt 3.75pt 0pt 5.25pt;text-align:justify"&gt;&lt;span style="color:rgb(102,102,102);font-variant-numeric:normal;font-variant-east-asian:normal;vertical-align:baseline;white-space:pre-wrap"&gt;&lt;font face="verdana, sans-serif"&gt;Dear All,&lt;/font&gt;&lt;/span&gt;&lt;/p&gt;
                            &lt;p dir="ltr" style="line-height:1.44;margin:0pt 3.75pt 0pt 5.25pt;text-align:justify"&gt;&lt;span style="color:rgb(102,102,102);font-variant-numeric:normal;font-variant-east-asian:normal;vertical-align:baseline;white-space:pre-wrap"&gt;&lt;font face="verdana, sans-serif"&gt;&lt;br&gt;&lt;/font&gt;&lt;/span&gt;&lt;/p&gt;
                            &lt;p dir="ltr" style="line-height:1.2;margin-top:0pt;margin-bottom:0pt"&gt;&lt;b&gt;&lt;font face="verdana, sans-serif"&gt;&lt;font size="2"&gt;&lt;span style="color:rgb(38,50,56)"&gt; Please be informed that the "Life is down"&lt;/span&gt;&lt;/font&gt;&lt;/font&gt;&lt;/b&gt;&lt;font face="verdana, sans-serif"&gt;&lt;b&gt; issue is&lt;span style="color:rgb(38,50,56)"&gt; resolved.&lt;/span&gt;&lt;/b&gt;&lt;/font&gt;&lt;/p&gt;
                            &lt;p
                            dir="ltr" style="line-height:1.2;margin-top:0pt;margin-bottom:0pt"&gt;&lt;font face="verdana, sans-serif"&gt;&lt;b&gt;&lt;span style="color:rgb(38,50,56)"&gt;&lt;br&gt;&lt;/span&gt;&lt;/b&gt;&lt;/font&gt;&lt;/p&gt;
                                &lt;p dir="ltr" style="line-height:1.2;margin-top:0pt;margin-bottom:0pt"&gt;&lt;font face="verdana, sans-serif"&gt;&lt;span style="color:rgb(38,50,56)"&gt;&lt;b&gt; &lt;/b&gt;&lt;/span&gt;&lt;b&gt;End of the issue:&lt;/b&gt;&lt;span style="color:rgb(38,50,56)"&gt; 04-05-2022 02:00:00&lt;/span&gt;&lt;/font&gt;&lt;/p&gt;
                                &lt;p dir="ltr" style="line-height:1.2;margin:0pt 3.75pt 0pt 5.25pt;text-align:justify"&gt;&lt;font face="verdana, sans-serif"&gt;&lt;br&gt;&lt;/font&gt;&lt;/p&gt;
                        &lt;/td&gt;
                    &lt;/tr&gt;
                    &lt;tr style="height:0pt"&gt;
                        &lt;td style="border-width:1pt;border-style:solid;border-color:rgb(255,255,255) rgb(0,150,95) rgb(0,150,95);vertical-align:top;padding:5pt;overflow:hidden"&gt;
                            &lt;p dir="ltr" style="line-height:1.2;margin:0pt 3.75pt 0pt 5.25pt;text-align:justify"&gt;&lt;span style="color:rgb(102,102,102);font-variant-numeric:normal;font-variant-east-asian:normal;vertical-align:baseline;white-space:pre-wrap"&gt;&lt;font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
                            dir="ltr" style="line-height:1.725;margin:0pt 3.75pt 0pt 5.25pt;text-align:justify"&gt;&lt;span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    &lt;p
    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src="https://lh5.googleusercontent.com/AlplrDohHYs6k_ss2VCgJfEXT_MJpbWUX343eMWm338RNc5nHznIXGZ9FwU5ECTyaSYIqx1DBenWxzN8ExQ7WbfDXNHQpgAELaCuow11wHmY1E8nGOh5_-shVL2Z-H5XFQX7v0s" width="119" height="29" class="gmail-CToWUd" style="margin-left: 0px; margin-top: 0px;"&gt;&lt;/span&gt;&lt;/span&gt;&lt;/font&gt;&lt;/p&gt;
                                        &lt;p
    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    &lt;p
                                            dir="ltr" style="line-height:2.07;margin-right:4pt;text-align:justify;margin-top:0pt;margin-bottom:0pt"&gt;&lt;font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    &lt;/td&gt;
                    &lt;/tr&gt;
                &lt;/tbody&gt;
            &lt;/table&gt;
            &lt;br&gt;
        &lt;/div&gt;
  &lt;/body&gt;
&lt;/html&gt;
&lt;!DOCTYPE html&gt;&lt;html&gt;&lt;br&gt;&lt;/br&gt;&lt;/html&gt;</t>
  </si>
  <si>
    <t>abc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</si>
  <si>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2022-7-4 14:10:34&lt;!DOCTYPE html&gt;&lt;html&gt;&lt;br&gt;&lt;/br&gt;&lt;/html&gt;Subject: abc&lt;!DOCTYPE html&gt;&lt;html&gt;&lt;br&gt;&lt;/br&gt;&lt;/html&gt;To: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&lt;martin.nkosi@lafargeholcim.com&gt;,Zambia-Support@holcim.com,corp-m-eam-func-java@lafargeholcim.com&lt;!DOCTYPE html&gt;&lt;html&gt;&lt;br&gt;&lt;/br&gt;&lt;/html&gt;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&lt;roberto.viyuela@lafargeholcim.com&gt;,corp-m-eam-func-java@lafargeholcim.com&lt;!DOCTYPE html&gt;
&lt;html&gt;
  &lt;head&gt;
    &lt;base target="_top"&gt;
  &lt;/head&gt;
  &lt;body&gt;
    &lt;div dir="ltr"&gt;
    &lt;br&gt;
    &lt;br&gt;
    &lt;div dir="ltr"&gt;
        &lt;div style="font-family:verdana,sans-serif"&gt;
            &lt;div dir="ltr" align="left"&gt;
                &lt;div&gt;&lt;/div&gt;
                &lt;div dir="ltr" style="font-family:Arial,Helvetica,sans-serif"&gt;
                    &lt;div style="font-family:verdana,sans-serif"&gt;&lt;/div&gt;&lt;span id="gmail-m_-7158196664426729014m_-2083256192714774283m_7551173881182250424m_1550179814749603023gmail-m_1267704539243159725m_-8888765783478572022m_7956720974345595784m_4791640243910904069m_-2541923070494623248gmail-docs-internal-guid-d987a60c-7fff-ab9b-189c-d5719e2fa0b8"&gt;&lt;div dir="ltr" align="left"&gt;&lt;table style="border:none;border-collapse:collapse"&gt;&lt;colgroup&gt;&lt;col width="602"&gt;&lt;/colgroup&gt;&lt;tbody&gt;&lt;tr style="height:0pt"&gt;&lt;td style="border-width:0.75pt;border-style:solid;border-color:rgb(255,200,25) rgb(255,200,25) rgb(255,255,255);vertical-align:top;padding:5pt;overflow:hidden"&gt;&lt;p dir="ltr" style="line-height:1.44;margin-right:3.75pt;text-align:center;margin-top:0pt;margin-bottom:0pt"&gt;&lt;span style="font-size:8pt;font-family:Arial;color:rgb(102,102,102);background-color:transparent;font-variant-numeric:normal;font-variant-east-asian:normal;vertical-align:baseline;white-space:pre-wrap"&gt;&lt;span style="border:none;display:inline-block;overflow:hidden;width:600px;height:132px"&gt;&lt;img alt="A picture containing icon
Description automatically generated" src="https://lh6.googleusercontent.com/6bhgReh-Bq9Sl9rY5Egc0AN1xEBx6FP6O-PiOBprXkEv5MDppmN8KMHayfa8qMyUgN7gSauSip4OtKch-ejwy1rfCP-p9gn-QtvHo-PKtbsT-6_oVeGiRIgH0TNOc7Jsu4H68rQ" width="600" height="132" class="gmail-CToWUd gmail-a6T" tabindex="0" style="cursor: pointer; outline: 0px; margin-left: 0px; margin-top: 0px;"&gt;&lt;/span&gt;&lt;/span&gt;
                    &lt;/p&gt;
                    &lt;/td&gt;
                    &lt;/tr&gt;
                    &lt;tr style="height:0pt"&gt;
                        &lt;td style="border-width:0.75pt 0.75pt 1pt;border-style:solid;border-color:rgb(255,255,255) rgb(255,200,25);vertical-align:top;padding:5pt;overflow:hidden"&gt;
                            &lt;p dir="ltr" style="line-height:1.2;margin:0pt 53pt 0pt 8.25pt"&gt;&lt;span style="color:rgb(255,200,25);font-variant-numeric:normal;font-variant-east-asian:normal;vertical-align:baseline;white-space:pre-wrap"&gt;&lt;font face="verdana, sans-serif"&gt;&lt;span class="gmail_default"&gt;July 04th, 2022&lt;/span&gt;&lt;/font&gt;&lt;/span&gt;
                            &lt;/p&gt;
                            &lt;br&gt;
                            &lt;p dir="ltr" style="line-height:1.44;margin:0pt 4pt 0pt 8.25pt;text-align:justify"&gt;&lt;span style="color:rgb(255,200,25);font-variant-numeric:normal;font-variant-east-asian:normal;text-decoration-line:underline;vertical-align:baseline;white-space:pre-wrap"&gt;&lt;span class="gmail_default"&gt;&lt;font face="verdana, sans-serif" size="4"&gt;&lt;b&gt;abc&lt;/b&gt;&lt;/font&gt;&lt;/span&gt;&lt;/span&gt;
                            &lt;/p&gt;
                        &lt;/td&gt;
                    &lt;/tr&gt;
                    &lt;tr style="height:0pt"&gt;
                        &lt;td style="border-width:1pt;border-style:solid;border-color:rgb(255,255,255) rgb(255,200,25);vertical-align:top;padding:5pt;overflow:hidden"&gt;
                            &lt;p dir="ltr" style="line-height:2.07;margin:0pt 4pt 0pt 8.25pt;text-align:justify"&gt;&lt;span style="font-variant-numeric:normal;font-variant-east-asian:normal;vertical-align:baseline;white-space:pre-wrap"&gt;&lt;font face="verdana, sans-serif"&gt;Dear All,&lt;/font&gt;&lt;/span&gt;&lt;/p&gt;
                            &lt;p dir="ltr" style="line-height:2.07;margin:0pt 4pt 0pt 8.25pt;text-align:justify"&gt;&lt;font face="verdana, sans-serif"&gt;&lt;span style="font-variant-numeric:normal;font-variant-east-asian:normal;vertical-align:baseline;white-space:pre-wrap"&gt;&lt;span class="gmail_default"&gt;&lt;/span&gt;&lt;/span&gt;&lt;span style="font-variant-numeric:normal;font-variant-east-asian:normal;color:rgb(0,0,0);font-weight:700;vertical-align:baseline;white-space:pre-wrap"&gt;&lt;span class="gmail_default"&gt;&lt;/span&gt;Beginning of the issue&lt;/span&gt;&lt;span style="font-variant-numeric:normal;font-variant-east-asian:normal;color:rgb(0,0,0);vertical-align:baseline;white-space:pre-wrap"&gt;: &lt;/span&gt;&lt;span style="font-variant-numeric:normal;font-variant-east-asian:normal;color:rgb(170,30,45);vertical-align:baseline;white-space:pre-wrap"&gt;&lt;span class="gmail_default"&gt; Time  AM CET, January 01, 0123&lt;/span&gt;&lt;/span&gt;&lt;br&gt;&lt;/font&gt;&lt;/p&gt;
                            &lt;p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&lt;/span&gt;issue&lt;/font&gt;&lt;/p&gt;
                            &lt;p dir="ltr" style="line-height:1.2;margin:0pt 3.75pt 0pt 5.25pt;text-align:justify"&gt;&lt;font face="verdana, sans-serif" style="color:rgb(0,0,0);text-align:start"&gt;&lt;span class="gmail_default"&gt;&lt;/span&gt;&lt;br&gt;&lt;/font&gt;&lt;/p&gt;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 Update&lt;/span&gt;&lt;span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style="color:rgb(36,36,36)"&gt;action&lt;/li&gt;
                                &lt;/ul&gt;
                            &lt;p dir="ltr" style="color:rgb(0,0,0);line-height:1.2;margin:0pt 3.75pt 0pt 5.25pt;text-align:justify"&gt;&lt;font face="verdana, sans-serif"&gt;&lt;font style="white-space:pre-wrap"&gt;&lt;b&gt;Affected Countries:&lt;/b&gt;&lt;/font&gt;&lt;font style="white-space:pre-wrap"&gt; &lt;/font&gt;&lt;span style="white-space:pre-wrap"&gt;&lt;span class="gmail_default"&gt;&lt;/span&gt;&lt;/span&gt;
                                &lt;span class="gmail_default"&gt;&lt;/span&gt;Cameroon,Zambia,Tanzania&lt;span class="gmail_default"&gt;&lt;/span&gt;
                                &lt;br&gt;
                                &lt;/font&gt;
                            &lt;/p&gt;
                            &lt;p dir="ltr" style="color:rgb(0,0,0);line-height:1.2;margin:0pt 3.75pt 0pt 5.25pt;text-align:justify"&gt;&lt;font face="verdana, sans-serif"&gt;&lt;br&gt;&lt;/font&gt;&lt;/p&gt;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style="white-space:pre-wrap"&gt;next&lt;/span&gt;&lt;/font&gt;&lt;/p&gt;
                            &lt;p dir="ltr" style="color:rgb(0,0,0);line-height:1.2;margin:0pt 3.75pt 0pt 5.25pt;text-align:justify"&gt;&lt;font face="verdana, sans-serif"&gt;&lt;span class="gmail_default"&gt;&lt;span style="white-space:pre-wrap"&gt;&lt;br&gt;&lt;/span&gt;&lt;/span&gt;&lt;/font&gt;&lt;/p&gt;
                        &lt;/td&gt;
                    &lt;/tr&gt;
                    &lt;tr style="height:0pt"&gt;
                        &lt;td style="border-width:1pt 0.75pt 0.75pt;border-style:solid;border-color:rgb(255,255,255) rgb(255,200,25) rgb(255,200,25);vertical-align:top;padding:5pt;overflow:hidden"&gt;
                            &lt;p dir="ltr" style="line-height:1.44;margin:0pt 4pt 0pt 8.25pt;text-align:justify"&gt;&lt;span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    &lt;p dir="ltr" style="line-height:2.07;margin:0pt 4pt 0pt 8.25pt;text-align:justify"&gt;&lt;span style="color:rgb(102,102,102);font-variant-numeric:normal;font-variant-east-asian:normal;vertical-align:baseline;white-space:pre-wrap"&gt;&lt;font face="verdana, sans-serif"&gt;EMEA Customer Services&lt;/font&gt;&lt;/span&gt;&lt;/p&gt;&lt;font face="verdana, sans-serif"&gt;&lt;br&gt;&lt;/font&gt;
                            &lt;p dir="ltr" style="line-height:2.07;margin:0pt 4pt 0pt 8.25pt;text-align:justify"&gt;&lt;font face="verdana, sans-serif"&gt;&lt;span style="color:rgb(102,102,102);font-weight:700;font-variant-numeric:normal;font-variant-east-asian:normal;vertical-align:baseline;white-space:pre-wrap"&gt;EMEA &lt;/span&gt;&lt;span style="color:rgb(0,0,0);font-weight:700;font-variant-numeric:normal;font-variant-east-asian:normal;vertical-align:baseline;white-space:pre-wrap"&gt;Digital Center&lt;/span&gt;&lt;/font&gt;&lt;/p&gt;
                            &lt;p dir="ltr" style="line-height:2.07;margin:0pt 4pt 0pt 8.25pt;text-align:justify"&gt;&lt;font face="verdana, sans-serif"&gt;&lt;span style="color:rgb(102,102,102);font-variant-numeric:normal;font-variant-east-asian:normal;vertical-align:baseline;white-space:pre-wrap"&gt; &lt;/span&gt;&lt;span style="color:rgb(102,102,102);background-color:transparent;font-variant-numeric:normal;font-variant-east-asian:normal;vertical-align:baseline;white-space:pre-wrap"&gt;&lt;span style="border:none;display:inline-block;overflow:hidden;width:119px;height:29px"&gt;&lt;img src="https://lh6.googleusercontent.com/p7uYGbiLxsAFNashmF4t5cUsiwC60oBd-beq8xi6wGLlEpWLPcPBB_ipFi1xe-NbkZUqKJPgSp_0HGpdDJhJJ5D2nihuCfC0s3BRKdPBleHolhj7TezKouULXsOIugTA32ZVgH0" width="119" height="29" class="gmail-CToWUd" style="margin-left: 0px; margin-top: 0px;"&gt;&lt;/span&gt;&lt;/span&gt;&lt;/font&gt;&lt;/p&gt;
                            &lt;p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&lt;p dir="ltr" style="line-height:2.07;margin-right:4pt;text-align:justify;margin-top:0pt;margin-bottom:0pt"&gt;&lt;font face="verdana, sans-serif"&gt;&lt;span style="color:rgb(0,0,0);background-color:transparent;font-variant-numeric:normal;font-variant-east-asian:normal;vertical-align:baseline;white-space:pre-wrap"&gt;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&lt;/td&gt;
          &lt;/tr&gt;
        &lt;/tbody&gt;
      &lt;/table&gt;
    &lt;/div&gt;
  &lt;/body&gt;
&lt;/html&gt;
&lt;!DOCTYPE html&gt;&lt;html&gt;&lt;br&gt;&lt;/br&gt;&lt;/html&gt;</t>
  </si>
  <si>
    <t>from Test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</si>
  <si>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2022-7-4 14:48:1&lt;!DOCTYPE html&gt;&lt;html&gt;&lt;br&gt;&lt;/br&gt;&lt;/html&gt;Subject: from Test&lt;!DOCTYPE html&gt;&lt;html&gt;&lt;br&gt;&lt;/br&gt;&lt;/html&gt;To: TZ-M-TOne-team@lafargeholcim.com,Catherine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&lt;christian.mvula@lafargeholcim.com&gt;&lt;!DOCTYPE html&gt;&lt;html&gt;&lt;br&gt;&lt;/br&gt;&lt;/html&gt; Cc: ZM-M-ITDEPT@lafargeholcim.com,Alberto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sans-serif"&gt;July 04th,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style="color:rgb(170,30,45);font-weight:700;white-space:pre-wrap;text-decoration-line:underline"&gt;from Test&lt;/span&gt;&lt;/font&gt;&lt;/p&gt;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10:10 AM CET, October 10,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&lt;/span&gt;efg&lt;/font&gt;&lt;/p&gt;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style="color:rgb(36,36,36)"&gt;abc&lt;/li&gt;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sans-serif"&gt;axc&lt;span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class="gmail_default"&gt;&lt;/span&gt;Tanzania,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style="white-space:pre-wrap"&gt;adsde&lt;/span&gt;&lt;/font&gt;&lt;/p&gt;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</si>
  <si>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2022-7-4 18:49:55&lt;!DOCTYPE html&gt;&lt;html&gt;&lt;br&gt;&lt;/br&gt;&lt;/html&gt;Subject: from Test&lt;!DOCTYPE html&gt;&lt;html&gt;&lt;br&gt;&lt;/br&gt;&lt;/html&gt;To: TZ-M-TOne-team@lafargeholcim.com,Catherine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&lt;christian.mvula@lafargeholcim.com&gt;&lt;!DOCTYPE html&gt;&lt;html&gt;&lt;br&gt;&lt;/br&gt;&lt;/html&gt; Cc: ZM-M-ITDEPT@lafargeholcim.com,Alberto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sans-serif"&gt;July 04th,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style="color:rgb(170,30,45);font-weight:700;white-space:pre-wrap;text-decoration-line:underline"&gt;from Test&lt;/span&gt;&lt;/font&gt;&lt;/p&gt;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10:10 AM CET, October 10,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&lt;/span&gt;efg&lt;/font&gt;&lt;/p&gt;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style="color:rgb(36,36,36)"&gt;abc&lt;/li&gt;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sans-serif"&gt;axc&lt;span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class="gmail_default"&gt;&lt;/span&gt;Tanzania,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style="white-space:pre-wrap"&gt;adsde&lt;/span&gt;&lt;/font&gt;&lt;/p&gt;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</si>
  <si>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>subject testing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</si>
  <si>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2022-7-4 19:42:59&lt;!DOCTYPE html&gt;&lt;html&gt;&lt;br&gt;&lt;/br&gt;&lt;/html&gt;Subject: subject testing&lt;!DOCTYPE html&gt;&lt;html&gt;&lt;br&gt;&lt;/br&gt;&lt;/html&gt;To: corp-m-eam-func-java@lafargeholcim.com,Catherine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&lt;christian.mvula@lafargeholcim.com&gt;&lt;!DOCTYPE html&gt;&lt;html&gt;&lt;br&gt;&lt;/br&gt;&lt;/html&gt; Cc: corp-m-eam-func-java@lafargeholcim.com,Gary Woods &lt;gary.woods@lafargeholcim.com&gt;,Alberto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sans-serif"&gt;July 04th,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style="color:rgb(170,30,45);font-weight:700;white-space:pre-wrap;text-decoration-line:underline"&gt;subject testing&lt;/span&gt;&lt;/font&gt;&lt;/p&gt;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10:10 AM CET, April 07,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&lt;/span&gt;testing for subject&lt;/font&gt;&lt;/p&gt;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style="color:rgb(36,36,36)"&gt;plan 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class="gmail_default"&gt;&lt;/span&gt;Tanzania,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style="white-space:pre-wrap"&gt;please ignore&lt;/span&gt;&lt;/font&gt;&lt;/p&gt;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</si>
  <si>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>Testing dynamic subject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</si>
  <si>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2022-7-5 14:27:9&lt;!DOCTYPE html&gt;&lt;html&gt;&lt;br&gt;&lt;/br&gt;&lt;/html&gt;Subject: Testing dynamic subject&lt;!DOCTYPE html&gt;&lt;html&gt;&lt;br&gt;&lt;/br&gt;&lt;/html&gt;To: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&lt;martin.nkosi@lafargeholcim.com&gt;,Zambia-Support@holcim.com,corp-m-eam-func-java@lafargeholcim.com&lt;!DOCTYPE html&gt;&lt;html&gt;&lt;br&gt;&lt;/br&gt;&lt;/html&gt;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sans-serif"&gt;July 05th,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style="color:rgb(170,30,45);font-weight:700;white-space:pre-wrap;text-decoration-line:underline"&gt;Testing dynamic subject&lt;/span&gt;&lt;/font&gt;&lt;/p&gt;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10:12 AM CET, May 07,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&lt;/span&gt;testing for dynamic subject&lt;/font&gt;&lt;/p&gt;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style="color:rgb(36,36,36)"&gt;Test plan&lt;/li&gt;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sans-serif"&gt;Test 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style="white-space:pre-wrap"&gt;Next comm 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</si>
  <si>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>Testing again for subject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</si>
  <si>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2022-7-5 14:41:7&lt;!DOCTYPE html&gt;&lt;html&gt;&lt;br&gt;&lt;/br&gt;&lt;/html&gt;Subject: Testing again for subject&lt;!DOCTYPE html&gt;&lt;html&gt;&lt;br&gt;&lt;/br&gt;&lt;/html&gt;To: &lt;!DOCTYPE html&gt;&lt;html&gt;&lt;br&gt;&lt;/br&gt;&lt;/html&gt;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sans-serif"&gt;July 05th,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style="color:rgb(170,30,45);font-weight:700;white-space:pre-wrap;text-decoration-line:underline"&gt;Testing again for subject&lt;/span&gt;&lt;/font&gt;&lt;/p&gt;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12:12 PM CET, April 07,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&lt;/span&gt;1st update check&lt;/font&gt;&lt;/p&gt;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style="color:rgb(36,36,36)"&gt;plan 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style="white-space:pre-wrap"&gt;next comm&lt;/span&gt;&lt;/font&gt;&lt;/p&gt;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</si>
  <si>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>subject test again</t>
  </si>
  <si>
    <t>&lt;!DOCTYPE html&gt;&lt;html&gt;&lt;br&gt;&lt;/br&gt;&lt;/html&gt;---------- Forwarded message ---------&lt;!DOCTYPE html&gt;&lt;html&gt;&lt;br&gt;&lt;/br&gt;&lt;/html&gt;From: EMEA IS Service Hub - Customer Service &amp;ltcustomer-service.emea-issh@lafargeholcim.com&amp;gt&lt;html&gt;&lt;br&gt;&lt;/br&gt;&lt;/html&gt;Date: 2022-7-5 14:43:32&lt;!DOCTYPE html&gt;&lt;html&gt;&lt;br&gt;&lt;/br&gt;&lt;/html&gt;Subject: subject test again&lt;!DOCTYPE html&gt;&lt;html&gt;&lt;br&gt;&lt;/br&gt;&lt;/html&gt;To: corp-m-eam-func-java@lafargeholcim.com,Catherine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&lt;christian.mvula@lafargeholcim.com&gt;&lt;!DOCTYPE html&gt;&lt;html&gt;&lt;br&gt;&lt;/br&gt;&lt;/html&gt; Cc: corp-m-eam-func-java@lafargeholcim.com,Gary Woods &lt;gary.woods@lafargeholcim.com&gt;,Alberto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sans-serif"&gt;July 05th,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style="color:rgb(170,30,45);font-weight:700;white-space:pre-wrap;text-decoration-line:underline"&gt;subject test again&lt;/span&gt;&lt;/font&gt;&lt;/p&gt;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12:12 PM CET, April 07,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&lt;/span&gt;Test again&lt;/font&gt;&lt;/p&gt;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style="color:rgb(36,36,36)"&gt;plan&lt;/li&gt;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class="gmail_default"&gt;&lt;/span&gt;Tanzania,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style="white-space:pre-wrap"&gt;next comm&lt;/span&gt;&lt;/font&gt;&lt;/p&gt;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&lt;!DOCTYPE html&gt;&lt;html&gt;&lt;br&gt;&lt;/br&gt;&lt;/html&gt;</t>
  </si>
  <si>
    <t>New Alert</t>
  </si>
  <si>
    <t>35,New Alert---------- Forwarded message ---------35,New AlertFrom: EMEA IS Service Hub - Customer Service  &amp;lt; customer-service.emea-issh@lafargeholcim.com &amp;gt;35,New AlertDate: 2022-7-5 15:16:3635,New AlertSubject: New Alert35,New AlertTo: corp-m-eam-func-java@lafargeholcim.com,Catherine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&lt;christian.mvula@lafargeholcim.com&gt;35,New Alert Cc: corp-m-eam-func-java@lafargeholcim.com,Gary Woods &lt;gary.woods@lafargeholcim.com&gt;,Alberto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sans-serif"&gt;July 05th,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style="color:rgb(170,30,45);font-weight:700;white-space:pre-wrap;text-decoration-line:underline"&gt;New Alert&lt;/span&gt;&lt;/font&gt;&lt;/p&gt;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04:00 AM CET, February 01,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&lt;/span&gt;Issue 1&lt;/font&gt;&lt;/p&gt;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style="color:rgb(36,36,36)"&gt;Action plan taken&lt;/li&gt;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sans-serif"&gt;Impact done&lt;span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class="gmail_default"&gt;&lt;/span&gt;Tanzania,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style="white-space:pre-wrap"&gt;Communication done&lt;/span&gt;&lt;/font&gt;&lt;/p&gt;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35,New Alert</t>
  </si>
  <si>
    <t>36,New Alert---------- Forwarded message ---------36,New AlertFrom: EMEA IS Service Hub - Customer Service  &amp;lt; customer-service.emea-issh@lafargeholcim.com &amp;gt;36,New AlertDate: 2022-7-5 15:18:436,New AlertSubject: New Alert36,New AlertTo: corp-m-eam-func-java@lafargeholcim.com,Catherine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&lt;christian.mvula@lafargeholcim.com&gt;36,New Alert Cc: corp-m-eam-func-java@lafargeholcim.com,Gary Woods &lt;gary.woods@lafargeholcim.com&gt;,Alberto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sans-serif"&gt;July 05th,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style="color:rgb(170,30,45);font-weight:700;white-space:pre-wrap;text-decoration-line:underline"&gt;New Alert&lt;/span&gt;&lt;/font&gt;&lt;/p&gt;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04:00 AM CET, February 01,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&lt;/span&gt;Issue 1&lt;/font&gt;&lt;/p&gt;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style="color:rgb(36,36,36)"&gt;Action plan taken&lt;/li&gt;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sans-serif"&gt;Impact done&lt;span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style="white-space:pre-wrap"&gt;Communication done&lt;/span&gt;&lt;/font&gt;&lt;/p&gt;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36,New Alert</t>
  </si>
  <si>
    <t>New alert</t>
  </si>
  <si>
    <t>37,New alert---------- Forwarded message ---------37,New alertFrom: EMEA IS Service Hub - Customer Service  &amp;lt; customer-service.emea-issh@lafargeholcim.com &amp;gt;37,New alertDate: 2022-7-5 15:21:3637,New alertSubject: New alert37,New alertTo: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&lt;ousmanou.youssoufa@lafargeholcim.com&gt;,Catherine Wanjiku MUNGAI &lt;catherine.mungai@lafargeholcim.com&gt;,Mathew PHIRI &lt;mathew.phiri@lafargeholcim.com&gt;,Godwin Nyando &lt;godwin.nyando@lafargeholcim.com&gt;,David Makassy &lt;david.makassy@lafargeholcim.com&gt;,Christian Mvula &lt;christian.mvula@lafargeholcim.com&gt;,Tom Abwao &lt;tom.abwao@huaxincem.com&gt;,Joel MASOCHA &lt;joel.masocha@huaxincem.com&gt;,Mathew PHIRI &lt;mathew.phiri@huaxincem.com&gt;,Zambia-support@holcim.com
ZM-M-ITDEPT@lafargeholcim.com,Martin Nkosi &lt;martin.nkosi@lafargeholcim.com&gt;,Zambia-Support@holcim.com,corp-m-eam-func-java@lafargeholcim.com37,New alert Cc: 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&lt;miguelangel.guadix@lafargeholcim.com&gt;,Gary Woods &lt;gary.woods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&lt;roberto.viyuela@lafargeholcim.com&gt;,corp-m-eam-func-java@lafargeholcim.com&lt;!DOCTYPE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sans-serif"&gt;July 05th,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style="color:rgb(170,30,45);font-weight:700;white-space:pre-wrap;text-decoration-line:underline"&gt;New alert&lt;/span&gt;&lt;/font&gt;&lt;/p&gt;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2:00 PM CET, April 02, 2022&lt;/span&gt;&lt;/font&gt;&lt;/p&gt;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&lt;/span&gt;New Issue 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style="color:rgb(36,36,36)"&gt;New Action&lt;/li&gt;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sans-serif"&gt;New Impact&lt;span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class="gmail_default"&gt;&lt;/span&gt;Cameroon,Zambia,Tanzania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style="white-space:pre-wrap"&gt;New communication&lt;/span&gt;&lt;/font&gt;&lt;/p&gt;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37,New alert</t>
  </si>
  <si>
    <t>Mumbai Flood</t>
  </si>
  <si>
    <t>38,Mumbai Flood---------- Forwarded message ---------38,Mumbai FloodFrom: EMEA IS Service Hub - Customer Service  &amp;lt; customer-service.emea-issh@lafargeholcim.com &amp;gt;38,Mumbai FloodDate: 2022-7-5 15:28:2238,Mumbai FloodSubject: Mumbai Flood38,Mumbai FloodTo: Pierre Dempowo &lt;pierre.dempowo@lafargeholcim.com&gt;,Gobin NANDA NANDA &lt;gobin.nanda@lafargeholcim.com&gt;,Submissive AKUMBOM &lt;submissive.akumbom@lafargeholcim.com&gt;,Rodrigue YOUASI KAMAHA &lt;rodrigue.youasi@lafargeholcim.com&gt;,Ousmanou Youssoufa &lt;ousmanou.youssoufa@lafargeholcim.com&gt;38,Mumbai Flood Cc: corp-m-eam-func-java@lafargeholcim.com,Gary Woods &lt;gary.woods@lafargeholcim.com&gt;,Alberto SAINZ DE LA TORRE &lt;alberto.sainz@lafargeholcim.com&gt;,Renata Sloka &lt;renata.sloka@lafargeholcim.com&gt;,VICTOR MANUEL MENA &lt;victor.mena@lafargeholcim.com&gt;,Amit Patil &lt;amit.patil.ext@lafargeholcim.com&gt;,Rajesh Khare &lt;rajesh.khare.ext@lafargeholcim.com&gt;,Dileep Srivastav &lt;dileep.srivastav.ext@lafargeholcim.com&gt;,Luis Bernal &lt;luis.bernal@lafargeholcim.com&gt;,Javier CARPIO &lt;javier.carpio@lafargeholcim.com&gt;,EDUARDO BIRLANGA &lt;eduardo.birlanga@lafargeholcim.com&gt;,Sasidhar LANKA &lt;sasidhar.lanka@lafargeholcim.com&gt;,Kanad Godse &lt;kanad@experiencecommerce.com&gt;,MIGUEL ANGEL GUADIX &lt;miguelangel.guadix@lafargeholcim.com&gt;,customer-service.emea-issh@lafargeholcim.com,emea-m-issh-operations@lafargeholcim.com,emea-m-issh-applications-projects@lafargeholcim.com,emea-m-issh-applications-support@lafargeholcim.com,emea-m-issh-integration@lafargeholcim.com,emea-m-issh-infrastructure@lafargeholcim.com,emea-m-issh-business-intelligence@lafargeholcim.com,corp-m-emea-dc_o-delivery@lafargeholcim.com,CORP-M-EDC-OPS@lafargeholcim.com,global-service-control-support.ext@lafargeholcim.com,gio-emea@lafargeholcim.com,service-management-emea-its@lafargeholcim.com,ROBERTO VIYUELA &lt;roberto.viyuela@lafargeholcim.com&gt;&lt;!DOCTYPE html&gt;
&lt;html&gt;
  &lt;head&gt;
    &lt;base target="_top"&gt;
  &lt;/head&gt;
  &lt;body&gt;
    &lt;div dir="ltr"&gt;
    &lt;div dir="ltr" align="left" style="font-family:verdana,sans-serif"&gt;
        &lt;br class="gmail-Apple-interchange-newline"&gt;
        &lt;table style="border:none;border-collapse:collapse"&gt;
            &lt;colgroup&gt;
                &lt;col width="619"&gt;
            &lt;/colgroup&gt;
            &lt;tbody&gt;
                &lt;tr style="height:0pt"&gt;
                    &lt;td style="border-width:1pt;border-style:solid;border-color:rgb(170,30,45) rgb(170,30,45) rgb(255,255,255);vertical-align:top;padding:5pt;overflow:hidden"&gt;
                        &lt;p dir="ltr" style="line-height:1.2;text-align:center;margin-top:0pt;margin-bottom:0pt"&gt;&lt;span style="font-size:11pt;font-family:Verdana;color:rgb(0,0,0);background-color:transparent;font-variant-numeric:normal;font-variant-east-asian:normal;vertical-align:baseline;white-space:pre-wrap"&gt;&lt;span style="border:none;display:inline-block;overflow:hidden;width:606px;height:129px"&gt;&lt;img alt="A picture containing text
Description automatically generated" src="https://lh4.googleusercontent.com/f__oT3zVAWwGpYcdFNlzGo1Qbo6As7oMHqyh49cckldUilFABcPd-NXI8IW76XzGIJyxRwMAH2YRKqj9BYtolel3E4rRgck0BlWFhn-ZWEdxFVRtT5eajeFzn0PRpVgQ1Z5Tnj4" width="606" height="129" class="gmail-CToWUd gmail-a6T" tabindex="0" style="cursor: pointer; outline: 0px; margin-left: 0px; margin-top: 0px;"&gt;&lt;/span&gt;&lt;/span&gt;
                        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style="color:rgb(170,30,45);font-variant-numeric:normal;font-variant-east-asian:normal;vertical-align:baseline;white-space:pre-wrap"&gt;&lt;font face="verdana, sans-serif"&gt;July 05th, 2022&lt;/font&gt;&lt;/span&gt;&lt;/p&gt;&lt;font face="verdana, sans-serif"
                        size="4"&gt;&lt;br&gt;&lt;/font&gt;
                        &lt;p dir="ltr" style="line-height:1.2;margin:0pt 3.75pt 0pt 5.25pt;text-align:justify"&gt;&lt;font face="verdana, sans-serif" size="4"&gt;&lt;span style="color:rgb(170,30,45);font-weight:700;white-space:pre-wrap;text-decoration-line:underline"&gt;&lt;/span&gt;&lt;span class="gmail_default" style="color:rgb(170,30,45);font-weight:700;white-space:pre-wrap;text-decoration-line:underline"&gt;Mumbai Flood&lt;/span&gt;&lt;/font&gt;&lt;/p&gt;
                    &lt;/td&gt;
                &lt;/tr&gt;
                &lt;tr style="height:0pt"&gt;
                    &lt;td style="border-width:1pt;border-style:solid;border-color:rgb(255,255,255)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sans-serif"&gt;Dear all,&lt;/font&gt;&lt;/span&gt;&lt;/p&gt;&lt;font face="verdana, sans-serif"&gt;&lt;br&gt;&lt;/font&gt;
                        &lt;p dir="ltr"
                        style="color:rgb(0,0,0);line-height:1.2;margin:0pt 3.75pt 0pt 5.25pt;text-align:justify"&gt;&lt;font face="verdana, sans-serif"&gt;&lt;span style="font-variant-numeric:normal;font-variant-east-asian:normal;font-weight:700;vertical-align:baseline;white-space:pre-wrap"&gt;&lt;span class="gmail_default"&gt;&lt;/span&gt;Beginning of the issue&lt;/span&gt;&lt;span style="font-variant-numeric:normal;font-variant-east-asian:normal;vertical-align:baseline;white-space:pre-wrap"&gt;: &lt;/span&gt;&lt;span style="color:rgb(170,30,45);font-variant-numeric:normal;font-variant-east-asian:normal;vertical-align:baseline;white-space:pre-wrap"&gt;Time 01:00 AM CET, July 25, 2005&lt;/span&gt;&lt;/font&gt;&lt;/p&gt;
                        &lt;p
                        dir="ltr" style="line-height:1.2;margin:0pt 3.75pt 0pt 5.25pt;text-align:justify"&gt;&lt;font face="verdana, sans-serif" style="color:rgb(0,0,0);text-align:start"&gt;&lt;br&gt;&lt;/font&gt;&lt;/p&gt;
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class="gmail_default"&gt;&lt;/span&gt;I&lt;span class="gmail_default"&gt;ssue&lt;/span&gt;&lt;/span&gt;&lt;span style="font-variant-numeric:normal;font-variant-east-asian:normal;vertical-align:baseline;white-space:pre-wrap"&gt;:&lt;span class="gmail_default"&gt; &lt;/span&gt;The rains took over the city. People lost their lifes and property. There were chaos all over the place.&lt;/font&gt;&lt;/p&gt;
                            &lt;p
                            dir="ltr" style="line-height:1.2;margin:0pt 3.75pt 0pt 5.25pt;text-align:justify"&gt;&lt;font face="verdana, sans-serif" style="color:rgb(0,0,0);text-align:start"&gt;&lt;span class="gmail_default"&gt;&lt;/span&gt;&lt;br&gt;&lt;/font&gt;&lt;/p&gt;
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style="font-weight:700;font-variant-numeric:normal;font-variant-east-asian:normal;vertical-align:baseline;white-space:pre-wrap"&gt;&lt;span class="gmail_default"&gt;&lt;/span&gt;Action Plan&lt;/span&gt;&lt;span style="font-variant-numeric:normal;font-variant-east-asian:normal;vertical-align:baseline;white-space:pre-wrap"&gt;: &lt;/span&gt; &lt;/font&gt;&lt;/p&gt;
                                &lt;ul
                                style="color:rgb(0,0,0)"&gt;
                                    &lt;li style="margin-left:15px"&gt;&lt;font face="verdana, sans-serif"&gt;&lt;span class="gmail_default"&gt;&lt;span style="color:rgb(36,36,36)"&gt;Stay home. Do nothing.&lt;/li&gt;
                                        &lt;/ul&gt;
                                        &lt;p dir="ltr" style="color:rgb(0,0,0);line-height:1.2;margin:0pt 3.75pt 0pt 5.25pt;text-align:justify"&gt;&lt;span style="white-space:pre-wrap"&gt;&lt;span class="gmail_default"&gt;&lt;font face="verdana, sans-serif"&gt;&lt;b&gt;Impact:&lt;/b&gt; &lt;/font&gt;&lt;/span&gt;&lt;/span&gt;
                                        &lt;/p&gt;
                                        &lt;ul style="color:rgb(0,0,0)"&gt;
                                            &lt;li style="margin-left:15px"&gt;&lt;font face="verdana, sans-serif"&gt;Railways came to halt. The approximate damage of property was around 5 billion. Some people lost their dear ones as well.&lt;span class="gmail_default"&gt;&lt;/span&gt;&lt;/font&gt;&lt;/li&gt;
                                        &lt;/ul&gt;
                                        &lt;p dir="ltr" style="color:rgb(0,0,0);line-height:1.2;margin:0pt 3.75pt 0pt 5.25pt;text-align:justify"&gt;&lt;span style="white-space:pre-wrap"&gt;&lt;font face="verdana, sans-serif"&gt;&lt;br&gt;&lt;/font&gt;&lt;/span&gt;&lt;/p&gt;
                                        &lt;p dir="ltr" style="color:rgb(0,0,0);line-height:1.2;margin:0pt 3.75pt 0pt 5.25pt;text-align:justify"&gt;&lt;font face="verdana, sans-serif"&gt;&lt;span style="white-space:pre-wrap"&gt;&lt;span class="gmail_default"&gt;&lt;/span&gt;&lt;/span&gt;&lt;font style="white-space:pre-wrap"&gt;&lt;b&gt;&lt;span class="gmail_default"&gt;&lt;/span&gt;Affected Countries:&lt;/b&gt;&lt;/font&gt;
                                            &lt;font
                                            style="white-space:pre-wrap"&gt; &lt;/font&gt;&lt;span style="white-space:pre-wrap"&gt;&lt;span class="gmail_default"&gt;&lt;/span&gt;&lt;/span&gt;&lt;span class="gmail_default"&gt;&lt;/span&gt;Cameroon &lt;span
                                                style="white-space:pre-wrap"&gt;&lt;/span&gt;
                                                    &lt;/font&gt;&lt;br&gt;
                                        &lt;/p&gt;
                                        &lt;p dir="ltr" style="color:rgb(0,0,0);line-height:1.2;margin:0pt 3.75pt 0pt 5.25pt;text-align:justify"&gt;&lt;font face="verdana, sans-serif"&gt;&lt;br&gt;&lt;/font&gt;&lt;/p&gt;
                                        &lt;p dir="ltr" style="color:rgb(0,0,0);line-height:1.2;margin:0pt 3.75pt 0pt 5.25pt;text-align:justify"&gt;&lt;font face="verdana, sans-serif"&gt;&lt;span style="font-weight:700;font-variant-numeric:normal;font-variant-east-asian:normal;vertical-align:baseline;white-space:pre-wrap"&gt;Next communication&lt;/span&gt;&lt;span style="font-variant-numeric:normal;font-variant-east-asian:normal;vertical-align:baseline;white-space:pre-wrap"&gt;:&lt;span class="gmail_default"&gt; &lt;/span&gt;&lt;/span&gt;&lt;span style="white-space:pre-wrap"&gt;It was only the next day that things looked a tad bit better. But the damage was already done.&lt;/span&gt;&lt;/font&gt;&lt;/p&gt;
                                        &lt;p
                                        dir="ltr" style="color:rgb(0,0,0);line-height:1.2;margin:0pt 3.75pt 0pt 5.25pt;text-align:justify"&gt;&lt;font face="verdana, sans-serif"&gt;&lt;span style="white-space:pre-wrap"&gt;&lt;br&gt;&lt;/span&gt;&lt;/font&gt;&lt;/p&gt;
                    &lt;/td&gt;
                &lt;/tr&gt;
                &lt;tr style="height:0pt"&gt;
                    &lt;td style="border-width:1pt;border-style:solid;border-color:rgb(255,255,255) rgb(170,30,45) rgb(170,30,45);vertical-align:top;padding:5pt;overflow:hidden"&gt;
                        &lt;p dir="ltr" style="line-height:1.2;margin:0pt 3.75pt 0pt 5.25pt;text-align:justify"&gt;&lt;span style="font-variant-numeric:normal;font-variant-east-asian:normal;vertical-align:baseline;white-space:pre-wrap"&gt;&lt;font face="verdana, sans-serif"&gt;With our best regards,&lt;/font&gt;&lt;/span&gt;&lt;/p&gt;&lt;font face="verdana, sans-serif"&gt;&lt;br&gt;&lt;/font&gt;
                        &lt;p
                        dir="ltr" style="line-height:1.725;margin:0pt 3.75pt 0pt 5.25pt;text-align:justify"&gt;&lt;span style="font-variant-numeric:normal;font-variant-east-asian:normal;vertical-align:baseline;white-space:pre-wrap"&gt;&lt;font face="verdana, sans-serif"&gt;EMEA Customer Services&lt;/font&gt;&lt;/span&gt;&lt;/p&gt;
                            &lt;p dir="ltr" style="line-height:1.2;margin-right:3.75pt;text-align:justify;margin-top:0pt;margin-bottom:0pt"&gt;&lt;span style="color:rgb(102,102,102);background-color:transparent;font-weight:700;font-variant-numeric:normal;font-variant-east-asian:normal;vertical-align:baseline;white-space:pre-wrap"&gt;&lt;font face="verdana, sans-serif"&gt; &lt;/font&gt;&lt;/span&gt;&lt;/p&gt;
                            &lt;p
                            dir="ltr" style="line-height:1.725;margin:0pt 3.75pt 0pt 5.25pt;text-align:justify"&gt;&lt;font face="verdana, sans-serif"&gt;&lt;span style="color:rgb(102,102,102);background-color:transparent;font-weight:700;font-variant-numeric:normal;font-variant-east-asian:normal;vertical-align:baseline;white-space:pre-wrap"&gt; &lt;/span&gt;&lt;span style="font-weight:700;font-variant-numeric:normal;font-variant-east-asian:normal;vertical-align:baseline;white-space:pre-wrap"&gt;EMEA Digital Center&lt;/span&gt;&lt;/font&gt;&lt;/p&gt;
                                &lt;p
                                dir="ltr" style="line-height:1.2;margin-right:3.75pt;text-align:justify;margin-top:0pt;margin-bottom:0pt"&gt;&lt;font face="verdana, sans-serif"&gt;&lt;span style="color:rgb(102,102,102);background-color:transparent;font-weight:700;font-variant-numeric:normal;font-variant-east-asian:normal;vertical-align:baseline;white-space:pre-wrap"&gt; &lt;/span&gt;&lt;span style="color:rgb(0,0,0);background-color:transparent;font-variant-numeric:normal;font-variant-east-asian:normal;vertical-align:baseline;white-space:pre-wrap"&gt;&lt;span style="border:none;display:inline-block;overflow:hidden;width:119px;height:29px"&gt;&lt;img src="https://lh6.googleusercontent.com/hOBOY_eyABuFF46B9a1kxkgvpLjWK2Huphhyk62I4EvswFZLpPUcHSzd8G4yzW5SwW7tCgTKd3lUHJQE5L6UNEA22BOFGDVuUgepGEbqlafHVOD9ghDyAiaa7bma5QdmcsU3_-0" width="119" height="29" class="gmail-CToWUd" style="margin-left: 0px; margin-top: 0px;"&gt;&lt;/span&gt;&lt;/span&gt;&lt;/font&gt;&lt;/p&gt;
                                    &lt;p
                                    dir="ltr" style="line-height:1.2;margin-right:3.75pt;text-align:justify;margin-top:0pt;margin-bottom:0pt"&gt;&lt;font face="verdana, sans-serif"&gt;&lt;span style="color:rgb(17,85,204);background-color:transparent;font-variant-numeric:normal;font-variant-east-asian:normal;vertical-align:baseline;white-space:pre-wrap"&gt; &lt;/span&gt;&lt;a href="mailto:customer.service.emea-issh@lafargeholcim.com" target="_blank" style="text-decoration-line:none"&gt;&lt;span style="color:rgb(0,0,255);background-color:transparent;font-variant-numeric:normal;font-variant-east-asian:normal;text-decoration-line:underline;vertical-align:baseline;white-space:pre-wrap"&gt;customer.service.emea-issh@lafargeholcim.com&lt;/span&gt;&lt;/a&gt;&lt;/font&gt;&lt;/p&gt;
                                        &lt;p
                                        dir="ltr" style="line-height:1.2;margin-right:3.75pt;text-align:justify;margin-top:0pt;margin-bottom:0pt"&gt;&lt;font face="verdana, sans-serif"&gt;&lt;span style="background-color:transparent;font-variant-numeric:normal;font-variant-east-asian:normal;vertical-align:baseline;white-space:pre-wrap"&gt; &lt;/span&gt;&lt;a href="http://www.holcim.com/" target="_blank" style="text-decoration-line:none"&gt;&lt;span style="color:rgb(0,0,255);background-color:transparent;font-variant-numeric:normal;font-variant-east-asian:normal;text-decoration-line:underline;vertical-align:baseline;white-space:pre-wrap"&gt;www.holcim.com&lt;/span&gt;&lt;/a&gt;&lt;/font&gt;&lt;/p&gt;
                    &lt;/td&gt;
                &lt;/tr&gt;
            &lt;/tbody&gt;
        &lt;/table&gt;
    &lt;/div&gt;
   &lt;/body&gt;
&lt;/html&gt;
38,Mumbai Flood</t>
  </si>
  <si>
    <t>a</t>
  </si>
  <si>
    <t>b</t>
  </si>
  <si>
    <t>c</t>
  </si>
  <si>
    <t>d</t>
  </si>
  <si>
    <t>m</t>
  </si>
  <si>
    <t>p</t>
  </si>
  <si>
    <t>Warning</t>
  </si>
  <si>
    <t>Select Existing Issue</t>
  </si>
  <si>
    <t>Testing12345</t>
  </si>
  <si>
    <t>Issue Description</t>
  </si>
  <si>
    <t>Issue End Time
MM-DD-YYYY HH:MM:SS</t>
  </si>
  <si>
    <t>PAR Communication</t>
  </si>
  <si>
    <t>Services Affected</t>
  </si>
  <si>
    <t>JDE Legacy</t>
  </si>
  <si>
    <t>JDE TOne</t>
  </si>
  <si>
    <t>Maximo 5.2</t>
  </si>
  <si>
    <t xml:space="preserve">PAR Maintenance on the weekend of July 16th - 17th 2022
</t>
  </si>
  <si>
    <t>MI7</t>
  </si>
  <si>
    <t>WebMethods Local</t>
  </si>
  <si>
    <t>WebMethods TOne</t>
  </si>
  <si>
    <t>LIFE</t>
  </si>
  <si>
    <t>Estimated Start Date</t>
  </si>
  <si>
    <t>Estimated End Date</t>
  </si>
  <si>
    <t>List of Activities</t>
  </si>
  <si>
    <t>Windows Patching July 2022</t>
  </si>
  <si>
    <t>Linux Patching</t>
  </si>
  <si>
    <t xml:space="preserve">mohammedjawwad.mohammedismail.ext@holcim.com
</t>
  </si>
  <si>
    <t>EMEA Digital Center                                                       HOLCIM</t>
  </si>
  <si>
    <t>corp-m-eam-func-java@lafargeholcim.com, Catherine Wanjiku MUNGAI &lt;catherine.mungai@lafargeholcim.com&gt;, Mathew PHIRI &lt;mathew.phiri@lafargeholcim.com&gt;, Godwin Nyando &lt;godwin.nyando@lafargeholcim.com&gt;, David Makassy &lt;david.makassy@lafargeholcim.com&gt;, Christian Mvula &lt;christian.mvula@lafargeholcim.com&gt;</t>
  </si>
  <si>
    <t>Alert</t>
  </si>
  <si>
    <t>Dear all,</t>
  </si>
  <si>
    <t>Time</t>
  </si>
  <si>
    <t>corp-m-eam-func-java@lafargeholcim.com, Gary Woods &lt;gary.woods@lafargeholcim.com&gt;, Alberto SAINZ DE LA TORRE &lt;alberto.sainz@lafargeholcim.com&gt;, Renata Sloka &lt;renata.sloka@lafargeholcim.com&gt;, VICTOR MANUEL MENA &lt;victor.mena@lafargeholcim.com&gt;, Amit Patil &lt;amit.patil.ext@lafargeholcim.com&gt;, Rajesh Khare &lt;rajesh.khare.ext@lafargeholcim.com&gt;, Dileep Srivastav &lt;dileep.srivastav.ext@lafargeholcim.com&gt;, Luis Bernal &lt;luis.bernal@lafargeholcim.com&gt;, Javier CARPIO &lt;javier.carpio@lafargeholcim.com&gt;, EDUARDO BIRLANGA &lt;eduardo.birlanga@lafargeholcim.com&gt;, Sasidhar LANKA &lt;sasidhar.lanka@lafargeholcim.com&gt;, Kanad Godse &lt;kanad@experiencecommerce.com&gt;, MIGUEL ANGEL GUADIX &lt;miguelangel.guadix@lafargeholcim.com&gt;, customer-service.emea-issh@lafargeholcim.com, emea-m-issh-operations@lafargeholcim.com, emea-m-issh-applications-projects@lafargeholcim.com, emea-m-issh-applications-support@lafargeholcim.com, emea-m-issh-integration@lafargeholcim.com, emea-m-issh-infrastructure@lafargeholcim.com, emea-m-issh-business-intelligence@lafargeholcim.com, corp-m-emea-dc_o-delivery@lafargeholcim.com, CORP-M-EDC-OPS@lafargeholcim.com, global-service-control-support.ext@lafargeholcim.com, gio-emea@lafargeholcim.com, service-management-emea-its@lafargeholcim.com, ROBERTO VIYUELA &lt;roberto.viyuela@lafargeholcim.com&gt;</t>
  </si>
  <si>
    <t>Affected Countries</t>
  </si>
  <si>
    <t>Next Com</t>
  </si>
  <si>
    <t>Submit</t>
  </si>
  <si>
    <t>JDE down</t>
  </si>
  <si>
    <t>wM down</t>
  </si>
  <si>
    <t>BI down</t>
  </si>
  <si>
    <t>To</t>
  </si>
  <si>
    <t>Please be informed that that</t>
  </si>
  <si>
    <t>is resolved</t>
  </si>
  <si>
    <t>Cc</t>
  </si>
  <si>
    <t>Id</t>
  </si>
  <si>
    <t>Timestamp</t>
  </si>
  <si>
    <t xml:space="preserve">Email Type </t>
  </si>
  <si>
    <t>Beginning of Issue (CET Time)</t>
  </si>
  <si>
    <t>Application 1</t>
  </si>
  <si>
    <t>Countries 1</t>
  </si>
  <si>
    <t>Application 2</t>
  </si>
  <si>
    <t>Countries 2</t>
  </si>
  <si>
    <t>Application 3</t>
  </si>
  <si>
    <t xml:space="preserve">Countries 3 </t>
  </si>
  <si>
    <t>Application 4</t>
  </si>
  <si>
    <t>Countries 4</t>
  </si>
  <si>
    <t>Application 5</t>
  </si>
  <si>
    <t>Countries 5</t>
  </si>
  <si>
    <t>Last Update</t>
  </si>
  <si>
    <t>Update Number</t>
  </si>
  <si>
    <t>Update</t>
  </si>
  <si>
    <t>Test1</t>
  </si>
  <si>
    <t>All</t>
  </si>
  <si>
    <t>T-One BI Data Warehouse affected due to Dataguard</t>
  </si>
  <si>
    <t>BI Cognos reports may not have the latest data today as there is delay in Dataguard. Incremental data loading will not be able to load all changes due to this delay.</t>
  </si>
  <si>
    <t>I/O (Database) teams are currently working to resolve the issue. P1 INC7147590 has been raised for the same.</t>
  </si>
  <si>
    <t>Users will not have the latest data in BI Cognos report.</t>
  </si>
  <si>
    <t>A new communication will be sent on any update.</t>
  </si>
  <si>
    <t>BI TOne</t>
  </si>
  <si>
    <t>Algeria,Cameroon,Zambia,Tanzania</t>
  </si>
  <si>
    <t>testing</t>
  </si>
  <si>
    <t>testgin</t>
  </si>
  <si>
    <t>comm</t>
  </si>
  <si>
    <t>Cameroon</t>
  </si>
  <si>
    <t>T-One JDE is Down due to Database Issue</t>
  </si>
  <si>
    <t>JDE T-One is down. JDE applications will not be available for user.</t>
  </si>
  <si>
    <t>P1 INC7148102  has been raised for the same. The Database Team is working on this on top priority.</t>
  </si>
  <si>
    <t xml:space="preserve">JDE application will not be available.
</t>
  </si>
  <si>
    <t>Users will not have the latest data in BI Cognos reports.</t>
  </si>
  <si>
    <t>GCC - Oman</t>
  </si>
  <si>
    <t>Recovery</t>
  </si>
  <si>
    <t>BI Cognos reports may not have the latest data today as there is delay in Dataguard. Incremental data loading will not be able to load all changes due to this delay</t>
  </si>
  <si>
    <t>Due to Kibo Migration</t>
  </si>
  <si>
    <t>Nothing</t>
  </si>
  <si>
    <t>All Countries</t>
  </si>
  <si>
    <t>In 3 days</t>
  </si>
  <si>
    <t>Cameroon,Zambia,Tanzania</t>
  </si>
  <si>
    <t>Life  is down</t>
  </si>
  <si>
    <t>ACtion plan</t>
  </si>
  <si>
    <t>Impact plan</t>
  </si>
  <si>
    <t>Communications</t>
  </si>
  <si>
    <t>Testing issue</t>
  </si>
  <si>
    <t>testing plan</t>
  </si>
  <si>
    <t>Testing impact</t>
  </si>
  <si>
    <t>Testing communication</t>
  </si>
  <si>
    <t>Cameroon,Zambia</t>
  </si>
  <si>
    <t>Testing Date</t>
  </si>
  <si>
    <t>Tue Jul 26 2022 12:12:15 GMT+0530 (India Standard Time)</t>
  </si>
  <si>
    <t>issue</t>
  </si>
  <si>
    <t>plan 3</t>
  </si>
  <si>
    <t>impact</t>
  </si>
  <si>
    <t>Algeria,Cameroon</t>
  </si>
  <si>
    <t>Preview</t>
  </si>
  <si>
    <t>Thu Jun 02 2022 13:00:00 GMT+0530 (India Standard Time)</t>
  </si>
  <si>
    <t>abc update</t>
  </si>
  <si>
    <t>abc update comm</t>
  </si>
  <si>
    <t>Issue End Time</t>
  </si>
  <si>
    <t>Services</t>
  </si>
  <si>
    <t>Countries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</si>
</sst>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m-dd-yyyy h:mm:ss"/>
    <numFmt numFmtId="165" formatCode="yyyy-m-d h:mm:ss"/>
    <numFmt numFmtId="166" formatCode="yyyy-mm-dd h:mm:ss"/>
    <numFmt numFmtId="167" formatCode="m-d-yyyy h:mm:ss"/>
    <numFmt numFmtId="168" formatCode="m-d-yyyy h:mm"/>
    <numFmt numFmtId="169" formatCode="m-d-yyyy"/>
    <numFmt numFmtId="170" formatCode="mmmm yyyy h:mm:ss"/>
    <numFmt numFmtId="171" formatCode="mm/dd/yyyy h:mm:ss"/>
    <numFmt numFmtId="172" formatCode="m/d/yyyy h:mm:ss"/>
    <numFmt numFmtId="173" formatCode="mm-dd-yyyy"/>
  </numFmts>
  <fonts count="20">
    <font>
      <sz val="10.0"/>
      <color rgb="FF000000"/>
      <name val="Arial"/>
      <scheme val="minor"/>
    </font>
    <font>
      <b/>
      <sz val="14.0"/>
      <color rgb="FFFFFFFF"/>
      <name val="Comfortaa"/>
    </font>
    <font>
      <color theme="1"/>
      <name val="Arial"/>
      <scheme val="minor"/>
    </font>
    <font>
      <b/>
      <sz val="12.0"/>
      <color rgb="FFFFFFFF"/>
      <name val="Comfortaa"/>
    </font>
    <font/>
    <font>
      <sz val="11.0"/>
      <color rgb="FF000000"/>
      <name val="Inconsolata"/>
    </font>
    <font>
      <b/>
      <color rgb="FF434343"/>
      <name val="Merriweather"/>
    </font>
    <font>
      <color theme="1"/>
      <name val="Merriweather"/>
    </font>
    <font>
      <sz val="11.0"/>
      <color rgb="FF000000"/>
      <name val="Verdana"/>
    </font>
    <font>
      <color theme="1"/>
      <name val="Arial"/>
    </font>
    <font>
      <color theme="1"/>
      <name val="Verdana"/>
    </font>
    <font>
      <color rgb="FF000000"/>
      <name val="Merriweather"/>
    </font>
    <font>
      <color rgb="FF000000"/>
      <name val="Docs-Merriweather"/>
    </font>
    <font>
      <color rgb="FF000000"/>
      <name val="Verdana"/>
    </font>
    <font>
      <color rgb="FF222222"/>
      <name val="Verdana"/>
    </font>
    <font>
      <sz val="14.0"/>
      <color rgb="FF000000"/>
      <name val="Arial"/>
    </font>
    <font>
      <color rgb="FF263238"/>
      <name val="Verdana"/>
    </font>
    <font>
      <sz val="11.0"/>
      <color rgb="FF000000"/>
      <name val="Roboto"/>
    </font>
    <font>
      <sz val="11.0"/>
      <color theme="1"/>
      <name val="Roboto"/>
    </font>
    <font>
      <b/>
      <sz val="12.0"/>
      <color theme="0"/>
      <name val="Comforta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E"/>
        <bgColor rgb="FFFFFFFE"/>
      </patternFill>
    </fill>
  </fills>
  <borders count="19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Font="1"/>
    <xf borderId="0" fillId="2" fontId="3" numFmtId="0" xfId="0" applyAlignment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5" numFmtId="0" xfId="0" applyFont="1"/>
    <xf borderId="0" fillId="2" fontId="5" numFmtId="0" xfId="0" applyFont="1"/>
    <xf borderId="0" fillId="5" fontId="6" numFmtId="0" xfId="0" applyAlignment="1" applyFill="1" applyFont="1">
      <alignment horizontal="center" vertical="center"/>
    </xf>
    <xf borderId="0" fillId="0" fontId="7" numFmtId="0" xfId="0" applyAlignment="1" applyFont="1">
      <alignment readingOrder="0"/>
    </xf>
    <xf borderId="0" fillId="2" fontId="8" numFmtId="0" xfId="0" applyFont="1"/>
    <xf borderId="0" fillId="0" fontId="2" numFmtId="0" xfId="0" applyFont="1"/>
    <xf borderId="0" fillId="4" fontId="9" numFmtId="0" xfId="0" applyAlignment="1" applyFont="1">
      <alignment vertical="bottom"/>
    </xf>
    <xf borderId="0" fillId="4" fontId="7" numFmtId="0" xfId="0" applyFont="1"/>
    <xf borderId="0" fillId="0" fontId="10" numFmtId="0" xfId="0" applyFont="1"/>
    <xf borderId="0" fillId="2" fontId="11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5" fontId="6" numFmtId="0" xfId="0" applyAlignment="1" applyFont="1">
      <alignment horizontal="center" readingOrder="0" vertical="center"/>
    </xf>
    <xf borderId="0" fillId="2" fontId="11" numFmtId="49" xfId="0" applyAlignment="1" applyFont="1" applyNumberFormat="1">
      <alignment horizontal="left" readingOrder="0" shrinkToFit="0" wrapText="1"/>
    </xf>
    <xf borderId="0" fillId="0" fontId="10" numFmtId="0" xfId="0" applyAlignment="1" applyFont="1">
      <alignment vertical="center"/>
    </xf>
    <xf borderId="0" fillId="4" fontId="7" numFmtId="49" xfId="0" applyFont="1" applyNumberFormat="1"/>
    <xf borderId="0" fillId="2" fontId="11" numFmtId="0" xfId="0" applyAlignment="1" applyFont="1">
      <alignment readingOrder="0" shrinkToFit="0" vertical="center" wrapText="1"/>
    </xf>
    <xf borderId="0" fillId="2" fontId="11" numFmtId="0" xfId="0" applyAlignment="1" applyFont="1">
      <alignment horizontal="left" readingOrder="0" shrinkToFit="0" vertical="center" wrapText="1"/>
    </xf>
    <xf borderId="0" fillId="2" fontId="11" numFmtId="0" xfId="0" applyAlignment="1" applyFont="1">
      <alignment readingOrder="0" vertical="center"/>
    </xf>
    <xf borderId="0" fillId="4" fontId="7" numFmtId="0" xfId="0" applyAlignment="1" applyFont="1">
      <alignment vertical="bottom"/>
    </xf>
    <xf borderId="0" fillId="0" fontId="2" numFmtId="0" xfId="0" applyAlignment="1" applyFont="1">
      <alignment readingOrder="0"/>
    </xf>
    <xf borderId="0" fillId="6" fontId="1" numFmtId="0" xfId="0" applyAlignment="1" applyFill="1" applyFont="1">
      <alignment horizontal="center" readingOrder="0" vertical="center"/>
    </xf>
    <xf borderId="0" fillId="6" fontId="2" numFmtId="0" xfId="0" applyFont="1"/>
    <xf borderId="0" fillId="6" fontId="2" numFmtId="0" xfId="0" applyAlignment="1" applyFont="1">
      <alignment readingOrder="0"/>
    </xf>
    <xf borderId="4" fillId="0" fontId="2" numFmtId="0" xfId="0" applyAlignment="1" applyBorder="1" applyFont="1">
      <alignment readingOrder="0" vertical="center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6" fontId="7" numFmtId="0" xfId="0" applyAlignment="1" applyFont="1">
      <alignment horizontal="center" readingOrder="0" vertical="center"/>
    </xf>
    <xf borderId="0" fillId="4" fontId="9" numFmtId="0" xfId="0" applyAlignment="1" applyFont="1">
      <alignment readingOrder="0" vertical="bottom"/>
    </xf>
    <xf borderId="0" fillId="6" fontId="7" numFmtId="0" xfId="0" applyAlignment="1" applyFont="1">
      <alignment horizontal="left" readingOrder="0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0" fillId="6" fontId="7" numFmtId="0" xfId="0" applyAlignment="1" applyFont="1">
      <alignment readingOrder="0" shrinkToFit="0" vertical="center" wrapText="1"/>
    </xf>
    <xf borderId="0" fillId="4" fontId="2" numFmtId="0" xfId="0" applyFont="1"/>
    <xf borderId="0" fillId="0" fontId="7" numFmtId="0" xfId="0" applyAlignment="1" applyFont="1">
      <alignment readingOrder="0" shrinkToFit="0" vertical="center" wrapText="1"/>
    </xf>
    <xf borderId="0" fillId="6" fontId="9" numFmtId="0" xfId="0" applyAlignment="1" applyFont="1">
      <alignment readingOrder="0" vertical="bottom"/>
    </xf>
    <xf borderId="0" fillId="6" fontId="2" numFmtId="0" xfId="0" applyFont="1"/>
    <xf borderId="0" fillId="6" fontId="7" numFmtId="49" xfId="0" applyAlignment="1" applyFont="1" applyNumberFormat="1">
      <alignment readingOrder="0" shrinkToFit="0" vertical="center" wrapText="1"/>
    </xf>
    <xf borderId="0" fillId="0" fontId="9" numFmtId="0" xfId="0" applyAlignment="1" applyFont="1">
      <alignment vertical="bottom"/>
    </xf>
    <xf borderId="12" fillId="3" fontId="3" numFmtId="0" xfId="0" applyAlignment="1" applyBorder="1" applyFont="1">
      <alignment horizontal="center"/>
    </xf>
    <xf borderId="12" fillId="6" fontId="2" numFmtId="0" xfId="0" applyAlignment="1" applyBorder="1" applyFont="1">
      <alignment readingOrder="0"/>
    </xf>
    <xf borderId="0" fillId="7" fontId="7" numFmtId="49" xfId="0" applyAlignment="1" applyFill="1" applyFont="1" applyNumberFormat="1">
      <alignment readingOrder="0" shrinkToFit="0" vertical="center" wrapText="1"/>
    </xf>
    <xf borderId="0" fillId="2" fontId="12" numFmtId="164" xfId="0" applyAlignment="1" applyFont="1" applyNumberFormat="1">
      <alignment horizontal="left" readingOrder="0" vertical="center"/>
    </xf>
    <xf borderId="0" fillId="2" fontId="11" numFmtId="164" xfId="0" applyAlignment="1" applyFont="1" applyNumberFormat="1">
      <alignment horizontal="left" readingOrder="0" vertical="center"/>
    </xf>
    <xf borderId="12" fillId="0" fontId="13" numFmtId="0" xfId="0" applyAlignment="1" applyBorder="1" applyFont="1">
      <alignment readingOrder="0" vertical="bottom"/>
    </xf>
    <xf borderId="12" fillId="0" fontId="2" numFmtId="0" xfId="0" applyAlignment="1" applyBorder="1" applyFont="1">
      <alignment readingOrder="0"/>
    </xf>
    <xf borderId="12" fillId="2" fontId="14" numFmtId="0" xfId="0" applyBorder="1" applyFont="1"/>
    <xf borderId="12" fillId="0" fontId="2" numFmtId="0" xfId="0" applyBorder="1" applyFont="1"/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12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 shrinkToFit="0" vertical="top" wrapText="1"/>
    </xf>
    <xf borderId="13" fillId="0" fontId="2" numFmtId="0" xfId="0" applyAlignment="1" applyBorder="1" applyFont="1">
      <alignment readingOrder="0" vertical="top"/>
    </xf>
    <xf borderId="14" fillId="0" fontId="4" numFmtId="0" xfId="0" applyBorder="1" applyFont="1"/>
    <xf borderId="15" fillId="0" fontId="4" numFmtId="0" xfId="0" applyBorder="1" applyFont="1"/>
    <xf borderId="13" fillId="0" fontId="2" numFmtId="0" xfId="0" applyAlignment="1" applyBorder="1" applyFont="1">
      <alignment readingOrder="0"/>
    </xf>
    <xf borderId="0" fillId="0" fontId="2" numFmtId="0" xfId="0" applyAlignment="1" applyFont="1">
      <alignment vertical="center"/>
    </xf>
    <xf borderId="4" fillId="0" fontId="2" numFmtId="0" xfId="0" applyAlignment="1" applyBorder="1" applyFont="1">
      <alignment readingOrder="0" vertical="top"/>
    </xf>
    <xf borderId="13" fillId="2" fontId="16" numFmtId="0" xfId="0" applyAlignment="1" applyBorder="1" applyFont="1">
      <alignment readingOrder="0"/>
    </xf>
    <xf borderId="0" fillId="0" fontId="2" numFmtId="49" xfId="0" applyAlignment="1" applyFont="1" applyNumberFormat="1">
      <alignment readingOrder="0" shrinkToFit="0" wrapText="1"/>
    </xf>
    <xf borderId="0" fillId="0" fontId="9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2" numFmtId="49" xfId="0" applyAlignment="1" applyFont="1" applyNumberFormat="1">
      <alignment shrinkToFit="0" wrapText="1"/>
    </xf>
    <xf borderId="0" fillId="0" fontId="2" numFmtId="49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2" numFmtId="171" xfId="0" applyAlignment="1" applyFont="1" applyNumberFormat="1">
      <alignment readingOrder="0"/>
    </xf>
    <xf borderId="0" fillId="0" fontId="2" numFmtId="172" xfId="0" applyAlignment="1" applyFont="1" applyNumberFormat="1">
      <alignment readingOrder="0"/>
    </xf>
    <xf borderId="0" fillId="0" fontId="2" numFmtId="173" xfId="0" applyAlignment="1" applyFont="1" applyNumberFormat="1">
      <alignment readingOrder="0"/>
    </xf>
    <xf borderId="0" fillId="0" fontId="9" numFmtId="0" xfId="0" applyAlignment="1" applyFont="1">
      <alignment readingOrder="0" vertical="bottom"/>
    </xf>
    <xf borderId="0" fillId="0" fontId="9" numFmtId="49" xfId="0" applyAlignment="1" applyFont="1" applyNumberFormat="1">
      <alignment vertical="bottom"/>
    </xf>
    <xf borderId="0" fillId="2" fontId="17" numFmtId="0" xfId="0" applyFont="1"/>
    <xf borderId="0" fillId="0" fontId="18" numFmtId="0" xfId="0" applyFont="1"/>
    <xf borderId="16" fillId="3" fontId="19" numFmtId="0" xfId="0" applyAlignment="1" applyBorder="1" applyFont="1">
      <alignment horizontal="center" readingOrder="0" vertical="center"/>
    </xf>
    <xf borderId="17" fillId="0" fontId="4" numFmtId="0" xfId="0" applyBorder="1" applyFont="1"/>
    <xf borderId="18" fillId="6" fontId="2" numFmtId="0" xfId="0" applyAlignment="1" applyBorder="1" applyFont="1">
      <alignment readingOrder="0"/>
    </xf>
    <xf borderId="18" fillId="6" fontId="2" numFmtId="0" xfId="0" applyAlignment="1" applyBorder="1" applyFont="1">
      <alignment horizontal="center" readingOrder="0"/>
    </xf>
    <xf borderId="18" fillId="6" fontId="2" numFmtId="0" xfId="0" applyBorder="1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CFE2F3"/>
      </font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1628775</xdr:colOff>
      <xdr:row>35</xdr:row>
      <xdr:rowOff>133350</xdr:rowOff>
    </xdr:from>
    <xdr:ext cx="942975" cy="390525"/>
    <xdr:sp>
      <xdr:nvSpPr>
        <xdr:cNvPr id="3" name="Shape 3"/>
        <xdr:cNvSpPr/>
      </xdr:nvSpPr>
      <xdr:spPr>
        <a:xfrm>
          <a:off x="2340625" y="1494850"/>
          <a:ext cx="835800" cy="363900"/>
        </a:xfrm>
        <a:prstGeom prst="roundRect">
          <a:avLst>
            <a:gd fmla="val 16667" name="adj"/>
          </a:avLst>
        </a:prstGeom>
        <a:solidFill>
          <a:srgbClr val="B6D7A8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Submit</a:t>
          </a:r>
          <a:endParaRPr sz="1200"/>
        </a:p>
      </xdr:txBody>
    </xdr:sp>
    <xdr:clientData fLocksWithSheet="0"/>
  </xdr:oneCellAnchor>
  <xdr:oneCellAnchor>
    <xdr:from>
      <xdr:col>1</xdr:col>
      <xdr:colOff>200025</xdr:colOff>
      <xdr:row>35</xdr:row>
      <xdr:rowOff>133350</xdr:rowOff>
    </xdr:from>
    <xdr:ext cx="990600" cy="390525"/>
    <xdr:sp>
      <xdr:nvSpPr>
        <xdr:cNvPr id="4" name="Shape 4"/>
        <xdr:cNvSpPr/>
      </xdr:nvSpPr>
      <xdr:spPr>
        <a:xfrm>
          <a:off x="2252125" y="1504700"/>
          <a:ext cx="924600" cy="324600"/>
        </a:xfrm>
        <a:prstGeom prst="roundRect">
          <a:avLst>
            <a:gd fmla="val 16667" name="adj"/>
          </a:avLst>
        </a:prstGeom>
        <a:solidFill>
          <a:srgbClr val="F4CCC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Clear</a:t>
          </a:r>
          <a:endParaRPr sz="1200"/>
        </a:p>
      </xdr:txBody>
    </xdr:sp>
    <xdr:clientData fLocksWithSheet="0"/>
  </xdr:oneCellAnchor>
  <xdr:oneCellAnchor>
    <xdr:from>
      <xdr:col>1</xdr:col>
      <xdr:colOff>2124075</xdr:colOff>
      <xdr:row>33</xdr:row>
      <xdr:rowOff>28575</xdr:rowOff>
    </xdr:from>
    <xdr:ext cx="1447800" cy="895350"/>
    <xdr:grpSp>
      <xdr:nvGrpSpPr>
        <xdr:cNvPr id="2" name="Shape 2" title="Drawing"/>
        <xdr:cNvGrpSpPr/>
      </xdr:nvGrpSpPr>
      <xdr:grpSpPr>
        <a:xfrm>
          <a:off x="2478325" y="1327675"/>
          <a:ext cx="1485050" cy="931275"/>
          <a:chOff x="2478325" y="1327675"/>
          <a:chExt cx="1485050" cy="931275"/>
        </a:xfrm>
      </xdr:grpSpPr>
      <xdr:sp>
        <xdr:nvSpPr>
          <xdr:cNvPr id="5" name="Shape 5"/>
          <xdr:cNvSpPr txBox="1"/>
        </xdr:nvSpPr>
        <xdr:spPr>
          <a:xfrm>
            <a:off x="2478325" y="1327675"/>
            <a:ext cx="1180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832375" y="1858750"/>
            <a:ext cx="1131000" cy="400200"/>
          </a:xfrm>
          <a:prstGeom prst="roundRect">
            <a:avLst>
              <a:gd fmla="val 16667" name="adj"/>
            </a:avLst>
          </a:prstGeom>
          <a:solidFill>
            <a:srgbClr val="F9CB9C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Preview</a:t>
            </a:r>
            <a:endParaRPr sz="1400"/>
          </a:p>
        </xdr:txBody>
      </xdr: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514350</xdr:colOff>
      <xdr:row>23</xdr:row>
      <xdr:rowOff>38100</xdr:rowOff>
    </xdr:from>
    <xdr:ext cx="1009650" cy="400050"/>
    <xdr:sp>
      <xdr:nvSpPr>
        <xdr:cNvPr id="7" name="Shape 7"/>
        <xdr:cNvSpPr/>
      </xdr:nvSpPr>
      <xdr:spPr>
        <a:xfrm>
          <a:off x="2763525" y="1376850"/>
          <a:ext cx="993300" cy="383700"/>
        </a:xfrm>
        <a:prstGeom prst="roundRect">
          <a:avLst>
            <a:gd fmla="val 16667" name="adj"/>
          </a:avLst>
        </a:prstGeom>
        <a:solidFill>
          <a:srgbClr val="F4CCC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300"/>
            <a:t>Clear</a:t>
          </a:r>
          <a:endParaRPr sz="1300"/>
        </a:p>
      </xdr:txBody>
    </xdr:sp>
    <xdr:clientData fLocksWithSheet="0"/>
  </xdr:oneCellAnchor>
  <xdr:oneCellAnchor>
    <xdr:from>
      <xdr:col>3</xdr:col>
      <xdr:colOff>1600200</xdr:colOff>
      <xdr:row>23</xdr:row>
      <xdr:rowOff>38100</xdr:rowOff>
    </xdr:from>
    <xdr:ext cx="1095375" cy="400050"/>
    <xdr:sp>
      <xdr:nvSpPr>
        <xdr:cNvPr id="8" name="Shape 8"/>
        <xdr:cNvSpPr/>
      </xdr:nvSpPr>
      <xdr:spPr>
        <a:xfrm>
          <a:off x="2183275" y="1416175"/>
          <a:ext cx="1091700" cy="413100"/>
        </a:xfrm>
        <a:prstGeom prst="roundRect">
          <a:avLst>
            <a:gd fmla="val 16667" name="adj"/>
          </a:avLst>
        </a:prstGeom>
        <a:solidFill>
          <a:srgbClr val="B6D7A8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Submit</a:t>
          </a:r>
          <a:endParaRPr sz="1400"/>
        </a:p>
      </xdr:txBody>
    </xdr:sp>
    <xdr:clientData fLocksWithSheet="0"/>
  </xdr:oneCellAnchor>
  <xdr:oneCellAnchor>
    <xdr:from>
      <xdr:col>1</xdr:col>
      <xdr:colOff>2743200</xdr:colOff>
      <xdr:row>23</xdr:row>
      <xdr:rowOff>28575</xdr:rowOff>
    </xdr:from>
    <xdr:ext cx="1181100" cy="409575"/>
    <xdr:sp>
      <xdr:nvSpPr>
        <xdr:cNvPr id="9" name="Shape 9"/>
        <xdr:cNvSpPr/>
      </xdr:nvSpPr>
      <xdr:spPr>
        <a:xfrm>
          <a:off x="2311125" y="1740725"/>
          <a:ext cx="1239300" cy="393300"/>
        </a:xfrm>
        <a:prstGeom prst="roundRect">
          <a:avLst>
            <a:gd fmla="val 16667" name="adj"/>
          </a:avLst>
        </a:prstGeom>
        <a:solidFill>
          <a:srgbClr val="F9CB9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Preview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1895475</xdr:colOff>
      <xdr:row>28</xdr:row>
      <xdr:rowOff>104775</xdr:rowOff>
    </xdr:from>
    <xdr:ext cx="1219200" cy="447675"/>
    <xdr:sp>
      <xdr:nvSpPr>
        <xdr:cNvPr id="10" name="Shape 10"/>
        <xdr:cNvSpPr/>
      </xdr:nvSpPr>
      <xdr:spPr>
        <a:xfrm>
          <a:off x="4425575" y="2129225"/>
          <a:ext cx="1317900" cy="498600"/>
        </a:xfrm>
        <a:prstGeom prst="roundRect">
          <a:avLst>
            <a:gd fmla="val 16667" name="adj"/>
          </a:avLst>
        </a:prstGeom>
        <a:gradFill>
          <a:gsLst>
            <a:gs pos="0">
              <a:srgbClr val="FDECDB"/>
            </a:gs>
            <a:gs pos="100000">
              <a:srgbClr val="F0A963"/>
            </a:gs>
          </a:gsLst>
          <a:path path="circle">
            <a:fillToRect b="50%" l="50%" r="50%" t="50%"/>
          </a:path>
          <a:tileRect/>
        </a:gra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Create Draft</a:t>
          </a:r>
          <a:endParaRPr sz="1400"/>
        </a:p>
      </xdr:txBody>
    </xdr:sp>
    <xdr:clientData fLocksWithSheet="0"/>
  </xdr:oneCellAnchor>
  <xdr:oneCellAnchor>
    <xdr:from>
      <xdr:col>3</xdr:col>
      <xdr:colOff>304800</xdr:colOff>
      <xdr:row>28</xdr:row>
      <xdr:rowOff>123825</xdr:rowOff>
    </xdr:from>
    <xdr:ext cx="1066800" cy="409575"/>
    <xdr:sp>
      <xdr:nvSpPr>
        <xdr:cNvPr id="11" name="Shape 11"/>
        <xdr:cNvSpPr/>
      </xdr:nvSpPr>
      <xdr:spPr>
        <a:xfrm>
          <a:off x="2202950" y="1740725"/>
          <a:ext cx="963900" cy="393300"/>
        </a:xfrm>
        <a:prstGeom prst="roundRect">
          <a:avLst>
            <a:gd fmla="val 16667" name="adj"/>
          </a:avLst>
        </a:prstGeom>
        <a:gradFill>
          <a:gsLst>
            <a:gs pos="0">
              <a:srgbClr val="F5D0D0"/>
            </a:gs>
            <a:gs pos="100000">
              <a:srgbClr val="D96868"/>
            </a:gs>
          </a:gsLst>
          <a:lin ang="5400012" scaled="0"/>
        </a:gra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Preview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75"/>
    <col customWidth="1" min="2" max="2" width="37.75"/>
    <col customWidth="1" min="3" max="3" width="3.88"/>
    <col customWidth="1" min="4" max="4" width="43.88"/>
    <col customWidth="1" min="5" max="5" width="5.38"/>
    <col customWidth="1" min="6" max="6" width="8.5"/>
    <col customWidth="1" min="7" max="7" width="4.5"/>
    <col customWidth="1" min="8" max="8" width="3.75"/>
    <col customWidth="1" min="9" max="9" width="24.88"/>
    <col customWidth="1" min="10" max="10" width="4.38"/>
    <col customWidth="1" min="11" max="11" width="16.13"/>
    <col customWidth="1" min="12" max="12" width="5.5"/>
    <col customWidth="1" min="13" max="13" width="17.5"/>
    <col customWidth="1" min="14" max="14" width="5.5"/>
    <col customWidth="1" min="15" max="15" width="18.63"/>
    <col customWidth="1" min="16" max="16" width="4.88"/>
    <col customWidth="1" min="17" max="17" width="20.13"/>
  </cols>
  <sheetData>
    <row r="1" ht="33.75" customHeight="1">
      <c r="A1" s="1"/>
      <c r="B1" s="1" t="s">
        <v>0</v>
      </c>
      <c r="C1" s="1"/>
      <c r="D1" s="1"/>
      <c r="E1" s="1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33.75" customHeight="1">
      <c r="A2" s="4" t="s">
        <v>1</v>
      </c>
      <c r="H2" s="5" t="s">
        <v>2</v>
      </c>
      <c r="I2" s="6"/>
      <c r="J2" s="6"/>
      <c r="K2" s="6"/>
      <c r="L2" s="6"/>
      <c r="M2" s="6"/>
      <c r="N2" s="6"/>
      <c r="O2" s="6"/>
      <c r="P2" s="6"/>
      <c r="Q2" s="7"/>
    </row>
    <row r="3">
      <c r="A3" s="8"/>
      <c r="B3" s="8"/>
      <c r="C3" s="8"/>
      <c r="D3" s="9"/>
      <c r="E3" s="8"/>
      <c r="H3" s="9"/>
      <c r="I3" s="8"/>
      <c r="J3" s="9"/>
      <c r="K3" s="8"/>
      <c r="L3" s="9"/>
      <c r="M3" s="8"/>
      <c r="N3" s="9"/>
      <c r="O3" s="8"/>
      <c r="P3" s="9"/>
      <c r="Q3" s="8"/>
    </row>
    <row r="4">
      <c r="A4" s="8"/>
      <c r="B4" s="9"/>
      <c r="C4" s="9"/>
      <c r="D4" s="9"/>
      <c r="E4" s="8"/>
      <c r="H4" s="10"/>
      <c r="I4" s="11"/>
      <c r="J4" s="10"/>
      <c r="K4" s="10"/>
      <c r="L4" s="10"/>
      <c r="M4" s="12"/>
      <c r="N4" s="10"/>
      <c r="O4" s="10"/>
      <c r="P4" s="10"/>
      <c r="Q4" s="10"/>
      <c r="U4" s="13"/>
    </row>
    <row r="5" ht="18.75" customHeight="1">
      <c r="A5" s="8"/>
      <c r="B5" s="14" t="s">
        <v>3</v>
      </c>
      <c r="C5" s="9"/>
      <c r="D5" s="15"/>
      <c r="E5" s="8"/>
      <c r="H5" s="10"/>
      <c r="I5" s="16" t="str">
        <f>IFERROR(__xludf.DUMMYFUNCTION("FILTER(Applications!B4:B1025,Applications!A4:A1025 = I3)"),"")</f>
        <v/>
      </c>
      <c r="J5" s="10"/>
      <c r="K5" s="13" t="str">
        <f>IFERROR(__xludf.DUMMYFUNCTION("FILTER(Applications!B4:B1025,Applications!A4:A1025 = K3)"),"")</f>
        <v/>
      </c>
      <c r="L5" s="10"/>
      <c r="M5" s="13" t="str">
        <f>IFERROR(__xludf.DUMMYFUNCTION("FILTER(Applications!B4:B1025,Applications!A4:A1025 = M3)"),"")</f>
        <v/>
      </c>
      <c r="N5" s="10"/>
      <c r="O5" s="13" t="str">
        <f>IFERROR(__xludf.DUMMYFUNCTION("FILTER(Applications!B4:B1025,Applications!A4:A1025 = O3)"),"")</f>
        <v/>
      </c>
      <c r="P5" s="10"/>
      <c r="Q5" s="17" t="str">
        <f>IFERROR(__xludf.DUMMYFUNCTION("FILTER(Applications!B4:B1025,Applications!A4:A1025 = Q3)"),"")</f>
        <v/>
      </c>
    </row>
    <row r="6">
      <c r="A6" s="8"/>
      <c r="B6" s="18"/>
      <c r="C6" s="9"/>
      <c r="D6" s="19"/>
      <c r="E6" s="8"/>
      <c r="H6" s="10"/>
      <c r="I6" s="20"/>
      <c r="J6" s="10"/>
      <c r="K6" s="17"/>
      <c r="L6" s="10"/>
      <c r="M6" s="13"/>
      <c r="N6" s="11"/>
      <c r="O6" s="17"/>
      <c r="P6" s="11"/>
      <c r="Q6" s="17"/>
    </row>
    <row r="7" ht="21.0" customHeight="1">
      <c r="A7" s="8"/>
      <c r="B7" s="14" t="s">
        <v>4</v>
      </c>
      <c r="C7" s="9"/>
      <c r="D7" s="21"/>
      <c r="E7" s="8"/>
      <c r="F7" s="22"/>
      <c r="H7" s="10"/>
      <c r="I7" s="20"/>
      <c r="J7" s="10"/>
      <c r="K7" s="17"/>
      <c r="L7" s="10"/>
      <c r="M7" s="17"/>
      <c r="N7" s="11"/>
      <c r="O7" s="17"/>
      <c r="P7" s="11"/>
      <c r="Q7" s="17"/>
    </row>
    <row r="8">
      <c r="A8" s="8"/>
      <c r="B8" s="18"/>
      <c r="C8" s="9"/>
      <c r="E8" s="8"/>
      <c r="H8" s="10"/>
      <c r="I8" s="20"/>
      <c r="J8" s="10"/>
      <c r="K8" s="17"/>
      <c r="L8" s="10"/>
      <c r="M8" s="17"/>
      <c r="N8" s="11"/>
      <c r="O8" s="17"/>
      <c r="P8" s="11"/>
      <c r="Q8" s="17"/>
    </row>
    <row r="9">
      <c r="A9" s="8"/>
      <c r="B9" s="18"/>
      <c r="C9" s="9"/>
      <c r="D9" s="19"/>
      <c r="E9" s="8"/>
      <c r="H9" s="10"/>
      <c r="I9" s="20"/>
      <c r="J9" s="10"/>
      <c r="K9" s="17"/>
      <c r="L9" s="10"/>
      <c r="M9" s="17"/>
      <c r="N9" s="17"/>
      <c r="O9" s="17"/>
      <c r="P9" s="11"/>
      <c r="Q9" s="17"/>
    </row>
    <row r="10" ht="30.0" customHeight="1">
      <c r="A10" s="8"/>
      <c r="B10" s="23" t="s">
        <v>5</v>
      </c>
      <c r="C10" s="9"/>
      <c r="D10" s="24"/>
      <c r="E10" s="8"/>
      <c r="H10" s="10"/>
      <c r="I10" s="25"/>
      <c r="J10" s="11"/>
      <c r="K10" s="17"/>
      <c r="L10" s="10"/>
      <c r="M10" s="17"/>
      <c r="N10" s="17"/>
      <c r="O10" s="17"/>
      <c r="P10" s="11"/>
      <c r="Q10" s="17"/>
    </row>
    <row r="11">
      <c r="A11" s="8"/>
      <c r="B11" s="18"/>
      <c r="C11" s="9"/>
      <c r="D11" s="26"/>
      <c r="E11" s="8"/>
      <c r="H11" s="11"/>
      <c r="I11" s="17"/>
      <c r="J11" s="11"/>
      <c r="K11" s="17"/>
      <c r="L11" s="11"/>
      <c r="M11" s="17"/>
      <c r="N11" s="11"/>
      <c r="O11" s="17"/>
      <c r="P11" s="17"/>
      <c r="Q11" s="17"/>
    </row>
    <row r="12" ht="21.75" customHeight="1">
      <c r="A12" s="8"/>
      <c r="B12" s="14" t="s">
        <v>6</v>
      </c>
      <c r="C12" s="9"/>
      <c r="D12" s="27"/>
      <c r="E12" s="8"/>
      <c r="H12" s="11"/>
      <c r="I12" s="17"/>
      <c r="J12" s="10"/>
      <c r="K12" s="17"/>
      <c r="L12" s="11"/>
      <c r="M12" s="17"/>
      <c r="N12" s="11"/>
      <c r="O12" s="17"/>
      <c r="P12" s="17"/>
      <c r="Q12" s="17"/>
    </row>
    <row r="13">
      <c r="A13" s="8"/>
      <c r="B13" s="18"/>
      <c r="C13" s="9"/>
      <c r="E13" s="8"/>
      <c r="H13" s="11"/>
      <c r="I13" s="17"/>
      <c r="J13" s="11"/>
      <c r="K13" s="17"/>
      <c r="L13" s="11"/>
      <c r="M13" s="17"/>
      <c r="N13" s="17"/>
      <c r="O13" s="17"/>
      <c r="P13" s="11"/>
      <c r="Q13" s="17"/>
    </row>
    <row r="14">
      <c r="A14" s="8"/>
      <c r="B14" s="18"/>
      <c r="C14" s="9"/>
      <c r="E14" s="8"/>
      <c r="H14" s="11"/>
      <c r="I14" s="17"/>
      <c r="J14" s="11"/>
      <c r="K14" s="17"/>
      <c r="L14" s="11"/>
      <c r="M14" s="17"/>
      <c r="N14" s="17"/>
      <c r="O14" s="17"/>
      <c r="P14" s="11"/>
      <c r="Q14" s="17"/>
    </row>
    <row r="15">
      <c r="A15" s="8"/>
      <c r="B15" s="18"/>
      <c r="C15" s="9"/>
      <c r="D15" s="19"/>
      <c r="E15" s="8"/>
      <c r="H15" s="11"/>
      <c r="I15" s="17"/>
      <c r="J15" s="17"/>
      <c r="K15" s="17"/>
      <c r="L15" s="17"/>
      <c r="M15" s="17"/>
      <c r="N15" s="17"/>
      <c r="O15" s="17"/>
      <c r="P15" s="11"/>
      <c r="Q15" s="17"/>
    </row>
    <row r="16" ht="24.75" customHeight="1">
      <c r="A16" s="8"/>
      <c r="B16" s="14" t="s">
        <v>7</v>
      </c>
      <c r="C16" s="9"/>
      <c r="D16" s="28"/>
      <c r="E16" s="8"/>
      <c r="H16" s="11"/>
      <c r="I16" s="17"/>
      <c r="J16" s="17"/>
      <c r="K16" s="17"/>
      <c r="L16" s="17"/>
      <c r="M16" s="17"/>
      <c r="N16" s="17"/>
      <c r="O16" s="17"/>
      <c r="P16" s="11"/>
      <c r="Q16" s="17"/>
    </row>
    <row r="17">
      <c r="A17" s="8"/>
      <c r="B17" s="18"/>
      <c r="C17" s="9"/>
      <c r="E17" s="8"/>
      <c r="H17" s="11"/>
      <c r="I17" s="17"/>
      <c r="J17" s="17"/>
      <c r="K17" s="17"/>
      <c r="L17" s="17"/>
      <c r="M17" s="17"/>
      <c r="N17" s="17"/>
      <c r="O17" s="17"/>
      <c r="P17" s="17"/>
      <c r="Q17" s="17"/>
    </row>
    <row r="18">
      <c r="A18" s="8"/>
      <c r="B18" s="18"/>
      <c r="C18" s="9"/>
      <c r="E18" s="8"/>
      <c r="H18" s="11"/>
      <c r="I18" s="17"/>
      <c r="J18" s="11"/>
      <c r="K18" s="17"/>
      <c r="L18" s="11"/>
      <c r="M18" s="17"/>
      <c r="N18" s="11"/>
      <c r="O18" s="17"/>
      <c r="P18" s="11"/>
      <c r="Q18" s="17"/>
      <c r="R18" s="10" t="s">
        <v>8</v>
      </c>
    </row>
    <row r="19">
      <c r="A19" s="8"/>
      <c r="B19" s="18"/>
      <c r="C19" s="9"/>
      <c r="D19" s="19"/>
      <c r="E19" s="8"/>
      <c r="H19" s="17"/>
      <c r="I19" s="17"/>
      <c r="J19" s="17"/>
      <c r="K19" s="17"/>
      <c r="L19" s="17"/>
      <c r="M19" s="17"/>
      <c r="N19" s="17"/>
      <c r="O19" s="17"/>
      <c r="P19" s="11"/>
      <c r="Q19" s="17"/>
    </row>
    <row r="20" ht="23.25" customHeight="1">
      <c r="A20" s="8"/>
      <c r="B20" s="14" t="s">
        <v>9</v>
      </c>
      <c r="C20" s="9"/>
      <c r="D20" s="27"/>
      <c r="E20" s="8"/>
      <c r="H20" s="17"/>
      <c r="I20" s="17"/>
      <c r="J20" s="11"/>
      <c r="K20" s="17"/>
      <c r="L20" s="17"/>
      <c r="M20" s="17"/>
      <c r="N20" s="17"/>
      <c r="O20" s="17"/>
      <c r="P20" s="17"/>
      <c r="Q20" s="17"/>
    </row>
    <row r="21">
      <c r="A21" s="8"/>
      <c r="B21" s="18"/>
      <c r="C21" s="9"/>
      <c r="E21" s="8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>
      <c r="A22" s="8"/>
      <c r="B22" s="18"/>
      <c r="C22" s="9"/>
      <c r="E22" s="8"/>
      <c r="H22" s="11"/>
      <c r="I22" s="17"/>
      <c r="J22" s="17"/>
      <c r="K22" s="17"/>
      <c r="L22" s="17"/>
      <c r="M22" s="17"/>
      <c r="N22" s="17"/>
      <c r="O22" s="17"/>
      <c r="P22" s="17"/>
      <c r="Q22" s="17"/>
    </row>
    <row r="23">
      <c r="A23" s="8"/>
      <c r="B23" s="18"/>
      <c r="C23" s="9"/>
      <c r="D23" s="19"/>
      <c r="E23" s="8"/>
      <c r="H23" s="11"/>
      <c r="I23" s="17"/>
      <c r="J23" s="11"/>
      <c r="K23" s="17"/>
      <c r="L23" s="11"/>
      <c r="M23" s="17"/>
      <c r="N23" s="11"/>
      <c r="O23" s="17"/>
      <c r="P23" s="11"/>
      <c r="Q23" s="17"/>
    </row>
    <row r="24" ht="24.75" customHeight="1">
      <c r="A24" s="8"/>
      <c r="B24" s="14" t="s">
        <v>10</v>
      </c>
      <c r="C24" s="9"/>
      <c r="D24" s="29"/>
      <c r="E24" s="8"/>
      <c r="I24" s="17"/>
      <c r="K24" s="17"/>
      <c r="M24" s="17"/>
      <c r="O24" s="17"/>
      <c r="Q24" s="17"/>
    </row>
    <row r="25" ht="18.75" customHeight="1">
      <c r="A25" s="8"/>
      <c r="B25" s="9"/>
      <c r="C25" s="9"/>
      <c r="E25" s="8"/>
      <c r="I25" s="17"/>
      <c r="K25" s="17"/>
      <c r="M25" s="17"/>
      <c r="O25" s="17"/>
      <c r="Q25" s="17"/>
    </row>
    <row r="26" ht="19.5" customHeight="1">
      <c r="A26" s="8"/>
      <c r="B26" s="9"/>
      <c r="C26" s="9"/>
      <c r="E26" s="8"/>
      <c r="I26" s="17"/>
      <c r="K26" s="17"/>
      <c r="M26" s="17"/>
      <c r="O26" s="17"/>
      <c r="Q26" s="17"/>
    </row>
    <row r="27">
      <c r="A27" s="9"/>
      <c r="B27" s="9"/>
      <c r="C27" s="9"/>
      <c r="D27" s="30"/>
      <c r="E27" s="9"/>
      <c r="I27" s="17"/>
      <c r="K27" s="17"/>
      <c r="M27" s="17"/>
      <c r="O27" s="17"/>
      <c r="Q27" s="17"/>
    </row>
    <row r="28" ht="24.0" customHeight="1">
      <c r="A28" s="9"/>
      <c r="B28" s="23" t="s">
        <v>11</v>
      </c>
      <c r="C28" s="9"/>
      <c r="D28" s="27"/>
      <c r="E28" s="9"/>
      <c r="I28" s="17"/>
      <c r="K28" s="17"/>
      <c r="M28" s="17"/>
      <c r="O28" s="17"/>
      <c r="Q28" s="17"/>
    </row>
    <row r="29">
      <c r="A29" s="9"/>
      <c r="B29" s="9"/>
      <c r="C29" s="9"/>
      <c r="E29" s="9"/>
      <c r="I29" s="17"/>
      <c r="K29" s="17"/>
      <c r="M29" s="17"/>
      <c r="O29" s="17"/>
      <c r="Q29" s="17"/>
    </row>
    <row r="30">
      <c r="A30" s="9"/>
      <c r="B30" s="9"/>
      <c r="C30" s="9"/>
      <c r="E30" s="9"/>
      <c r="I30" s="17"/>
      <c r="K30" s="17"/>
      <c r="M30" s="17"/>
      <c r="O30" s="17"/>
      <c r="Q30" s="17"/>
    </row>
    <row r="31">
      <c r="A31" s="9"/>
      <c r="B31" s="9"/>
      <c r="C31" s="9"/>
      <c r="D31" s="9"/>
      <c r="E31" s="9"/>
      <c r="I31" s="17"/>
      <c r="K31" s="17"/>
      <c r="M31" s="17"/>
      <c r="O31" s="17"/>
      <c r="Q31" s="17"/>
    </row>
    <row r="32">
      <c r="A32" s="9"/>
      <c r="B32" s="23" t="s">
        <v>12</v>
      </c>
      <c r="C32" s="9"/>
      <c r="D32" s="28"/>
      <c r="E32" s="9"/>
      <c r="I32" s="17"/>
      <c r="K32" s="17"/>
      <c r="M32" s="17"/>
      <c r="O32" s="17"/>
      <c r="Q32" s="17"/>
    </row>
    <row r="33">
      <c r="A33" s="9"/>
      <c r="B33" s="9"/>
      <c r="C33" s="9"/>
      <c r="E33" s="9"/>
      <c r="I33" s="17"/>
      <c r="K33" s="17"/>
      <c r="M33" s="17"/>
      <c r="O33" s="17"/>
      <c r="Q33" s="17"/>
    </row>
    <row r="34">
      <c r="A34" s="9"/>
      <c r="B34" s="9"/>
      <c r="C34" s="9"/>
      <c r="E34" s="9"/>
      <c r="I34" s="17"/>
      <c r="K34" s="17"/>
      <c r="M34" s="17"/>
      <c r="O34" s="17"/>
      <c r="Q34" s="17"/>
    </row>
    <row r="35">
      <c r="A35" s="9"/>
      <c r="B35" s="9"/>
      <c r="C35" s="9"/>
      <c r="D35" s="9"/>
      <c r="E35" s="9"/>
      <c r="I35" s="17"/>
      <c r="K35" s="17"/>
      <c r="M35" s="17"/>
      <c r="O35" s="17"/>
      <c r="Q35" s="17"/>
    </row>
    <row r="36">
      <c r="A36" s="9"/>
      <c r="B36" s="9"/>
      <c r="C36" s="9"/>
      <c r="D36" s="9"/>
      <c r="E36" s="9"/>
      <c r="I36" s="17"/>
      <c r="K36" s="17"/>
      <c r="M36" s="17"/>
      <c r="O36" s="17"/>
      <c r="Q36" s="17"/>
    </row>
    <row r="37">
      <c r="A37" s="9"/>
      <c r="B37" s="9"/>
      <c r="C37" s="9"/>
      <c r="D37" s="9"/>
      <c r="E37" s="9"/>
      <c r="I37" s="17"/>
      <c r="K37" s="17"/>
      <c r="M37" s="17"/>
      <c r="O37" s="17"/>
      <c r="Q37" s="17"/>
    </row>
    <row r="38">
      <c r="A38" s="9"/>
      <c r="B38" s="9"/>
      <c r="C38" s="9"/>
      <c r="D38" s="9"/>
      <c r="E38" s="9"/>
      <c r="I38" s="17"/>
      <c r="K38" s="17"/>
      <c r="M38" s="17"/>
      <c r="O38" s="17"/>
      <c r="Q38" s="17"/>
    </row>
    <row r="39">
      <c r="A39" s="9"/>
      <c r="B39" s="9"/>
      <c r="C39" s="9"/>
      <c r="D39" s="9"/>
      <c r="E39" s="9"/>
      <c r="I39" s="17"/>
      <c r="K39" s="17"/>
      <c r="M39" s="17"/>
      <c r="O39" s="17"/>
      <c r="Q39" s="17"/>
    </row>
    <row r="40">
      <c r="I40" s="17"/>
      <c r="K40" s="17"/>
      <c r="M40" s="17"/>
      <c r="O40" s="17"/>
      <c r="Q40" s="17"/>
    </row>
    <row r="41">
      <c r="F41" s="17"/>
      <c r="I41" s="17"/>
      <c r="K41" s="17"/>
      <c r="M41" s="17"/>
      <c r="O41" s="17"/>
      <c r="Q41" s="17"/>
    </row>
    <row r="42">
      <c r="F42" s="17"/>
      <c r="I42" s="17"/>
      <c r="K42" s="17"/>
      <c r="M42" s="17"/>
      <c r="O42" s="17"/>
      <c r="Q42" s="17"/>
    </row>
    <row r="43">
      <c r="E43" s="17"/>
      <c r="I43" s="17"/>
      <c r="K43" s="17"/>
      <c r="M43" s="17"/>
      <c r="O43" s="17"/>
      <c r="Q43" s="17"/>
    </row>
    <row r="44">
      <c r="I44" s="17"/>
      <c r="K44" s="17"/>
      <c r="M44" s="17"/>
      <c r="O44" s="17"/>
      <c r="Q44" s="17"/>
    </row>
    <row r="45">
      <c r="I45" s="17"/>
      <c r="K45" s="17"/>
      <c r="M45" s="17"/>
      <c r="O45" s="17"/>
      <c r="Q45" s="17"/>
    </row>
    <row r="46">
      <c r="I46" s="17"/>
      <c r="K46" s="17"/>
      <c r="M46" s="17"/>
      <c r="O46" s="17"/>
      <c r="Q46" s="17"/>
    </row>
    <row r="47">
      <c r="I47" s="17"/>
      <c r="K47" s="17"/>
      <c r="M47" s="17"/>
      <c r="O47" s="17"/>
      <c r="Q47" s="17"/>
    </row>
    <row r="48">
      <c r="I48" s="17"/>
      <c r="K48" s="17"/>
      <c r="M48" s="17"/>
      <c r="O48" s="17"/>
      <c r="Q48" s="17"/>
    </row>
    <row r="49">
      <c r="I49" s="17"/>
      <c r="K49" s="17"/>
      <c r="M49" s="17"/>
      <c r="O49" s="17"/>
      <c r="Q49" s="17"/>
    </row>
    <row r="50">
      <c r="I50" s="17"/>
      <c r="K50" s="17"/>
      <c r="M50" s="17"/>
      <c r="O50" s="17"/>
      <c r="Q50" s="17"/>
    </row>
    <row r="51">
      <c r="I51" s="17"/>
      <c r="K51" s="17"/>
      <c r="M51" s="17"/>
      <c r="O51" s="17"/>
      <c r="Q51" s="17"/>
    </row>
    <row r="52">
      <c r="I52" s="17"/>
      <c r="K52" s="17"/>
      <c r="M52" s="17"/>
      <c r="O52" s="17"/>
      <c r="Q52" s="17"/>
    </row>
    <row r="53">
      <c r="I53" s="17"/>
      <c r="K53" s="17"/>
      <c r="M53" s="17"/>
      <c r="O53" s="17"/>
      <c r="Q53" s="17"/>
    </row>
    <row r="54">
      <c r="I54" s="17"/>
      <c r="K54" s="17"/>
      <c r="M54" s="17"/>
      <c r="O54" s="17"/>
      <c r="Q54" s="17"/>
    </row>
    <row r="55">
      <c r="I55" s="17"/>
      <c r="K55" s="17"/>
      <c r="M55" s="17"/>
      <c r="O55" s="17"/>
      <c r="Q55" s="17"/>
    </row>
    <row r="56">
      <c r="I56" s="17"/>
      <c r="K56" s="17"/>
      <c r="M56" s="17"/>
      <c r="O56" s="17"/>
      <c r="Q56" s="17"/>
    </row>
    <row r="57">
      <c r="I57" s="17"/>
      <c r="K57" s="17"/>
      <c r="M57" s="17"/>
      <c r="O57" s="17"/>
      <c r="Q57" s="17"/>
    </row>
    <row r="58">
      <c r="I58" s="17"/>
      <c r="K58" s="17"/>
      <c r="M58" s="17"/>
      <c r="O58" s="17"/>
      <c r="Q58" s="17"/>
    </row>
    <row r="59">
      <c r="I59" s="17"/>
      <c r="K59" s="17"/>
      <c r="M59" s="17"/>
      <c r="O59" s="17"/>
      <c r="Q59" s="17"/>
    </row>
    <row r="60">
      <c r="I60" s="17"/>
      <c r="K60" s="17"/>
      <c r="M60" s="17"/>
      <c r="O60" s="17"/>
      <c r="Q60" s="17"/>
    </row>
    <row r="61">
      <c r="I61" s="17"/>
      <c r="K61" s="17"/>
      <c r="M61" s="17"/>
      <c r="O61" s="17"/>
      <c r="Q61" s="17"/>
    </row>
    <row r="62">
      <c r="I62" s="17"/>
      <c r="K62" s="17"/>
      <c r="M62" s="17"/>
      <c r="O62" s="17"/>
      <c r="Q62" s="17"/>
    </row>
    <row r="63">
      <c r="I63" s="17"/>
      <c r="K63" s="17"/>
      <c r="M63" s="17"/>
      <c r="O63" s="17"/>
      <c r="Q63" s="17"/>
    </row>
    <row r="64">
      <c r="I64" s="17"/>
      <c r="K64" s="17"/>
      <c r="M64" s="17"/>
      <c r="O64" s="17"/>
      <c r="Q64" s="17"/>
    </row>
    <row r="65">
      <c r="I65" s="17"/>
      <c r="K65" s="17"/>
      <c r="M65" s="17"/>
      <c r="O65" s="17"/>
      <c r="Q65" s="17"/>
    </row>
    <row r="66">
      <c r="I66" s="17"/>
      <c r="K66" s="17"/>
      <c r="M66" s="17"/>
      <c r="O66" s="17"/>
      <c r="Q66" s="17"/>
    </row>
    <row r="67">
      <c r="I67" s="17"/>
      <c r="K67" s="17"/>
      <c r="M67" s="17"/>
      <c r="O67" s="17"/>
      <c r="Q67" s="17"/>
    </row>
    <row r="68">
      <c r="I68" s="17"/>
      <c r="K68" s="17"/>
      <c r="M68" s="17"/>
      <c r="O68" s="17"/>
      <c r="Q68" s="17"/>
    </row>
    <row r="69">
      <c r="I69" s="17"/>
      <c r="K69" s="17"/>
      <c r="M69" s="17"/>
      <c r="O69" s="17"/>
      <c r="Q69" s="17"/>
    </row>
    <row r="70">
      <c r="I70" s="17"/>
      <c r="K70" s="17"/>
      <c r="M70" s="17"/>
      <c r="O70" s="17"/>
      <c r="Q70" s="17"/>
    </row>
    <row r="71">
      <c r="B71" s="17"/>
      <c r="D71" s="17"/>
      <c r="I71" s="17"/>
      <c r="K71" s="17"/>
      <c r="M71" s="17"/>
      <c r="O71" s="17"/>
      <c r="Q71" s="17"/>
    </row>
    <row r="72">
      <c r="I72" s="17"/>
      <c r="K72" s="17"/>
      <c r="M72" s="17"/>
      <c r="O72" s="17"/>
      <c r="Q72" s="17"/>
    </row>
    <row r="73">
      <c r="I73" s="17"/>
      <c r="K73" s="17"/>
      <c r="M73" s="17"/>
      <c r="O73" s="17"/>
      <c r="Q73" s="17"/>
    </row>
    <row r="74">
      <c r="I74" s="17"/>
      <c r="K74" s="17"/>
      <c r="M74" s="17"/>
      <c r="O74" s="17"/>
      <c r="Q74" s="17"/>
    </row>
    <row r="75">
      <c r="I75" s="17"/>
      <c r="K75" s="17"/>
      <c r="M75" s="17"/>
      <c r="O75" s="17"/>
      <c r="Q75" s="17"/>
    </row>
    <row r="76">
      <c r="I76" s="17"/>
      <c r="K76" s="17"/>
      <c r="M76" s="17"/>
      <c r="O76" s="17"/>
      <c r="Q76" s="17"/>
    </row>
    <row r="77">
      <c r="I77" s="17"/>
      <c r="K77" s="17"/>
      <c r="M77" s="17"/>
      <c r="O77" s="17"/>
      <c r="Q77" s="17"/>
    </row>
    <row r="78">
      <c r="I78" s="17"/>
      <c r="K78" s="17"/>
      <c r="M78" s="17"/>
      <c r="O78" s="17"/>
      <c r="Q78" s="17"/>
    </row>
    <row r="79">
      <c r="I79" s="17"/>
      <c r="K79" s="17"/>
      <c r="M79" s="17"/>
      <c r="O79" s="17"/>
      <c r="Q79" s="17"/>
    </row>
    <row r="80">
      <c r="I80" s="17"/>
      <c r="K80" s="17"/>
      <c r="M80" s="17"/>
      <c r="O80" s="17"/>
      <c r="Q80" s="17"/>
    </row>
    <row r="81">
      <c r="I81" s="17"/>
      <c r="K81" s="17"/>
      <c r="M81" s="17"/>
      <c r="O81" s="17"/>
      <c r="Q81" s="17"/>
    </row>
    <row r="82">
      <c r="I82" s="17"/>
      <c r="K82" s="17"/>
      <c r="M82" s="17"/>
      <c r="O82" s="17"/>
      <c r="Q82" s="17"/>
    </row>
    <row r="83">
      <c r="I83" s="17"/>
      <c r="K83" s="17"/>
      <c r="M83" s="17"/>
      <c r="O83" s="17"/>
      <c r="Q83" s="17"/>
    </row>
    <row r="84">
      <c r="I84" s="17"/>
      <c r="K84" s="17"/>
      <c r="M84" s="17"/>
      <c r="O84" s="17"/>
      <c r="Q84" s="17"/>
    </row>
    <row r="85">
      <c r="I85" s="17"/>
      <c r="K85" s="17"/>
      <c r="M85" s="17"/>
      <c r="O85" s="17"/>
      <c r="Q85" s="17"/>
    </row>
    <row r="86">
      <c r="I86" s="17"/>
      <c r="K86" s="17"/>
      <c r="M86" s="17"/>
      <c r="O86" s="17"/>
      <c r="Q86" s="17"/>
    </row>
    <row r="87">
      <c r="I87" s="17"/>
      <c r="K87" s="17"/>
      <c r="M87" s="17"/>
      <c r="O87" s="17"/>
      <c r="Q87" s="17"/>
    </row>
    <row r="88">
      <c r="I88" s="17"/>
      <c r="K88" s="17"/>
      <c r="M88" s="17"/>
      <c r="O88" s="17"/>
      <c r="Q88" s="17"/>
    </row>
    <row r="89">
      <c r="I89" s="17"/>
      <c r="K89" s="17"/>
      <c r="M89" s="17"/>
      <c r="O89" s="17"/>
      <c r="Q89" s="17"/>
    </row>
    <row r="90">
      <c r="I90" s="17"/>
      <c r="K90" s="17"/>
      <c r="M90" s="17"/>
      <c r="O90" s="17"/>
      <c r="Q90" s="17"/>
    </row>
    <row r="91">
      <c r="I91" s="17"/>
      <c r="K91" s="17"/>
      <c r="M91" s="17"/>
      <c r="O91" s="17"/>
      <c r="Q91" s="17"/>
    </row>
    <row r="92">
      <c r="I92" s="17"/>
      <c r="K92" s="17"/>
      <c r="M92" s="17"/>
      <c r="O92" s="17"/>
      <c r="Q92" s="17"/>
    </row>
    <row r="93">
      <c r="I93" s="17"/>
      <c r="K93" s="17"/>
      <c r="M93" s="17"/>
      <c r="O93" s="17"/>
      <c r="Q93" s="17"/>
    </row>
    <row r="94">
      <c r="I94" s="17"/>
      <c r="K94" s="17"/>
      <c r="M94" s="17"/>
      <c r="O94" s="17"/>
      <c r="Q94" s="17"/>
    </row>
    <row r="95">
      <c r="I95" s="17"/>
      <c r="K95" s="17"/>
      <c r="M95" s="17"/>
      <c r="O95" s="17"/>
      <c r="Q95" s="17"/>
    </row>
    <row r="96">
      <c r="I96" s="17"/>
      <c r="K96" s="17"/>
      <c r="M96" s="17"/>
      <c r="O96" s="17"/>
      <c r="Q96" s="17"/>
    </row>
    <row r="97">
      <c r="I97" s="17"/>
      <c r="K97" s="17"/>
      <c r="M97" s="17"/>
      <c r="O97" s="17"/>
      <c r="Q97" s="17"/>
    </row>
    <row r="98">
      <c r="I98" s="17"/>
      <c r="K98" s="17"/>
      <c r="M98" s="17"/>
      <c r="O98" s="17"/>
      <c r="Q98" s="17"/>
    </row>
    <row r="99">
      <c r="I99" s="17"/>
      <c r="K99" s="17"/>
      <c r="M99" s="17"/>
      <c r="O99" s="17"/>
      <c r="Q99" s="17"/>
    </row>
    <row r="100">
      <c r="I100" s="17"/>
      <c r="K100" s="17"/>
      <c r="M100" s="17"/>
      <c r="O100" s="17"/>
      <c r="Q100" s="17"/>
    </row>
    <row r="101">
      <c r="I101" s="17"/>
      <c r="K101" s="17"/>
      <c r="M101" s="17"/>
      <c r="O101" s="17"/>
      <c r="Q101" s="17"/>
    </row>
    <row r="102">
      <c r="I102" s="17"/>
      <c r="K102" s="17"/>
      <c r="M102" s="17"/>
      <c r="O102" s="17"/>
      <c r="Q102" s="17"/>
    </row>
    <row r="103">
      <c r="I103" s="17"/>
      <c r="K103" s="17"/>
      <c r="M103" s="17"/>
      <c r="O103" s="17"/>
      <c r="Q103" s="17"/>
    </row>
    <row r="104">
      <c r="I104" s="17"/>
      <c r="K104" s="17"/>
      <c r="M104" s="17"/>
      <c r="O104" s="17"/>
      <c r="Q104" s="17"/>
    </row>
    <row r="105">
      <c r="I105" s="17"/>
      <c r="K105" s="17"/>
      <c r="M105" s="17"/>
      <c r="O105" s="17"/>
      <c r="Q105" s="17"/>
    </row>
    <row r="106">
      <c r="I106" s="17"/>
      <c r="K106" s="17"/>
      <c r="M106" s="17"/>
      <c r="O106" s="17"/>
      <c r="Q106" s="17"/>
    </row>
    <row r="107">
      <c r="I107" s="17"/>
      <c r="K107" s="17"/>
      <c r="M107" s="17"/>
      <c r="O107" s="17"/>
      <c r="Q107" s="17"/>
    </row>
    <row r="108">
      <c r="I108" s="17"/>
      <c r="K108" s="17"/>
      <c r="M108" s="17"/>
      <c r="O108" s="17"/>
      <c r="Q108" s="17"/>
    </row>
    <row r="109">
      <c r="I109" s="17"/>
      <c r="K109" s="17"/>
      <c r="M109" s="17"/>
      <c r="O109" s="17"/>
      <c r="Q109" s="17"/>
    </row>
    <row r="110">
      <c r="I110" s="17"/>
      <c r="K110" s="17"/>
      <c r="M110" s="17"/>
      <c r="O110" s="17"/>
      <c r="Q110" s="17"/>
    </row>
    <row r="111">
      <c r="I111" s="17"/>
      <c r="K111" s="17"/>
      <c r="M111" s="17"/>
      <c r="O111" s="17"/>
      <c r="Q111" s="17"/>
    </row>
    <row r="112">
      <c r="I112" s="17"/>
      <c r="K112" s="17"/>
      <c r="M112" s="17"/>
      <c r="O112" s="17"/>
      <c r="Q112" s="17"/>
    </row>
    <row r="113">
      <c r="I113" s="17"/>
      <c r="K113" s="17"/>
      <c r="M113" s="17"/>
      <c r="O113" s="17"/>
      <c r="Q113" s="17"/>
    </row>
    <row r="114">
      <c r="I114" s="17"/>
      <c r="K114" s="17"/>
      <c r="M114" s="17"/>
      <c r="O114" s="17"/>
      <c r="Q114" s="17"/>
    </row>
    <row r="115">
      <c r="I115" s="17"/>
      <c r="K115" s="17"/>
      <c r="M115" s="17"/>
      <c r="O115" s="17"/>
      <c r="Q115" s="17"/>
    </row>
    <row r="116">
      <c r="I116" s="17"/>
      <c r="K116" s="17"/>
      <c r="M116" s="17"/>
      <c r="O116" s="17"/>
      <c r="Q116" s="17"/>
    </row>
    <row r="117">
      <c r="I117" s="17"/>
      <c r="K117" s="17"/>
      <c r="M117" s="17"/>
      <c r="O117" s="17"/>
      <c r="Q117" s="17"/>
    </row>
    <row r="118">
      <c r="I118" s="17"/>
      <c r="K118" s="17"/>
      <c r="M118" s="17"/>
      <c r="O118" s="17"/>
      <c r="Q118" s="17"/>
    </row>
    <row r="119">
      <c r="I119" s="17"/>
      <c r="K119" s="17"/>
      <c r="M119" s="17"/>
      <c r="O119" s="17"/>
      <c r="Q119" s="17"/>
    </row>
    <row r="120">
      <c r="I120" s="17"/>
      <c r="K120" s="17"/>
      <c r="M120" s="17"/>
      <c r="O120" s="17"/>
      <c r="Q120" s="17"/>
    </row>
    <row r="121">
      <c r="I121" s="17"/>
      <c r="K121" s="17"/>
      <c r="M121" s="17"/>
      <c r="O121" s="17"/>
      <c r="Q121" s="17"/>
    </row>
    <row r="122">
      <c r="I122" s="17"/>
      <c r="K122" s="17"/>
      <c r="M122" s="17"/>
      <c r="O122" s="17"/>
      <c r="Q122" s="17"/>
    </row>
    <row r="123">
      <c r="I123" s="17"/>
      <c r="K123" s="17"/>
      <c r="M123" s="17"/>
      <c r="O123" s="17"/>
      <c r="Q123" s="17"/>
    </row>
    <row r="124">
      <c r="I124" s="17"/>
      <c r="K124" s="17"/>
      <c r="M124" s="17"/>
      <c r="O124" s="17"/>
      <c r="Q124" s="17"/>
    </row>
    <row r="125">
      <c r="I125" s="17"/>
      <c r="K125" s="17"/>
      <c r="M125" s="17"/>
      <c r="O125" s="17"/>
      <c r="Q125" s="17"/>
    </row>
    <row r="126">
      <c r="I126" s="17"/>
      <c r="K126" s="17"/>
      <c r="M126" s="17"/>
      <c r="O126" s="17"/>
      <c r="Q126" s="17"/>
    </row>
    <row r="127">
      <c r="I127" s="17"/>
      <c r="K127" s="17"/>
      <c r="M127" s="17"/>
      <c r="O127" s="17"/>
      <c r="Q127" s="17"/>
    </row>
    <row r="128">
      <c r="I128" s="17"/>
      <c r="K128" s="17"/>
      <c r="M128" s="17"/>
      <c r="O128" s="17"/>
      <c r="Q128" s="17"/>
    </row>
    <row r="129">
      <c r="I129" s="17"/>
      <c r="K129" s="17"/>
      <c r="M129" s="17"/>
      <c r="O129" s="17"/>
      <c r="Q129" s="17"/>
    </row>
    <row r="130">
      <c r="I130" s="17"/>
      <c r="K130" s="17"/>
      <c r="M130" s="17"/>
      <c r="O130" s="17"/>
      <c r="Q130" s="17"/>
    </row>
    <row r="131">
      <c r="I131" s="17"/>
      <c r="K131" s="17"/>
      <c r="M131" s="17"/>
      <c r="O131" s="17"/>
      <c r="Q131" s="17"/>
    </row>
    <row r="132">
      <c r="I132" s="17"/>
      <c r="K132" s="17"/>
      <c r="M132" s="17"/>
      <c r="O132" s="17"/>
      <c r="Q132" s="17"/>
    </row>
    <row r="133">
      <c r="I133" s="17"/>
      <c r="K133" s="17"/>
      <c r="M133" s="17"/>
      <c r="O133" s="17"/>
      <c r="Q133" s="17"/>
    </row>
    <row r="134">
      <c r="I134" s="17"/>
      <c r="K134" s="17"/>
      <c r="M134" s="17"/>
      <c r="O134" s="17"/>
      <c r="Q134" s="17"/>
    </row>
    <row r="135">
      <c r="I135" s="17"/>
      <c r="K135" s="17"/>
      <c r="M135" s="17"/>
      <c r="O135" s="17"/>
      <c r="Q135" s="17"/>
    </row>
    <row r="136">
      <c r="I136" s="17"/>
      <c r="K136" s="17"/>
      <c r="M136" s="17"/>
      <c r="O136" s="17"/>
      <c r="Q136" s="17"/>
    </row>
    <row r="137">
      <c r="I137" s="17"/>
      <c r="K137" s="17"/>
      <c r="M137" s="17"/>
      <c r="O137" s="17"/>
      <c r="Q137" s="17"/>
    </row>
    <row r="138">
      <c r="I138" s="17"/>
      <c r="K138" s="17"/>
      <c r="M138" s="17"/>
      <c r="O138" s="17"/>
      <c r="Q138" s="17"/>
    </row>
    <row r="139">
      <c r="I139" s="17"/>
      <c r="K139" s="17"/>
      <c r="M139" s="17"/>
      <c r="O139" s="17"/>
      <c r="Q139" s="17"/>
    </row>
    <row r="140">
      <c r="I140" s="17"/>
      <c r="K140" s="17"/>
      <c r="M140" s="17"/>
      <c r="O140" s="17"/>
      <c r="Q140" s="17"/>
    </row>
    <row r="141">
      <c r="I141" s="17"/>
      <c r="K141" s="17"/>
      <c r="M141" s="17"/>
      <c r="O141" s="17"/>
      <c r="Q141" s="17"/>
    </row>
    <row r="142">
      <c r="I142" s="17"/>
      <c r="K142" s="17"/>
      <c r="M142" s="17"/>
      <c r="O142" s="17"/>
      <c r="Q142" s="17"/>
    </row>
    <row r="143">
      <c r="I143" s="17"/>
      <c r="K143" s="17"/>
      <c r="M143" s="17"/>
      <c r="O143" s="17"/>
      <c r="Q143" s="17"/>
    </row>
    <row r="144">
      <c r="I144" s="17"/>
      <c r="K144" s="17"/>
      <c r="M144" s="17"/>
      <c r="O144" s="17"/>
      <c r="Q144" s="17"/>
    </row>
    <row r="145">
      <c r="I145" s="17"/>
      <c r="K145" s="17"/>
      <c r="M145" s="17"/>
      <c r="O145" s="17"/>
      <c r="Q145" s="17"/>
    </row>
    <row r="146">
      <c r="I146" s="17"/>
      <c r="K146" s="17"/>
      <c r="M146" s="17"/>
      <c r="O146" s="17"/>
      <c r="Q146" s="17"/>
    </row>
    <row r="147">
      <c r="I147" s="17"/>
      <c r="K147" s="17"/>
      <c r="M147" s="17"/>
      <c r="O147" s="17"/>
      <c r="Q147" s="17"/>
    </row>
    <row r="148">
      <c r="I148" s="17"/>
      <c r="K148" s="17"/>
      <c r="M148" s="17"/>
      <c r="O148" s="17"/>
      <c r="Q148" s="17"/>
    </row>
    <row r="149">
      <c r="I149" s="17"/>
      <c r="K149" s="17"/>
      <c r="M149" s="17"/>
      <c r="O149" s="17"/>
      <c r="Q149" s="17"/>
    </row>
    <row r="150">
      <c r="I150" s="17"/>
      <c r="K150" s="17"/>
      <c r="M150" s="17"/>
      <c r="O150" s="17"/>
      <c r="Q150" s="17"/>
    </row>
    <row r="151">
      <c r="I151" s="17"/>
      <c r="K151" s="17"/>
      <c r="M151" s="17"/>
      <c r="O151" s="17"/>
      <c r="Q151" s="17"/>
    </row>
    <row r="152">
      <c r="I152" s="17"/>
      <c r="K152" s="17"/>
      <c r="M152" s="17"/>
      <c r="O152" s="17"/>
      <c r="Q152" s="17"/>
    </row>
    <row r="153">
      <c r="I153" s="17"/>
      <c r="K153" s="17"/>
      <c r="M153" s="17"/>
      <c r="O153" s="17"/>
      <c r="Q153" s="17"/>
    </row>
    <row r="154">
      <c r="I154" s="17"/>
      <c r="K154" s="17"/>
      <c r="M154" s="17"/>
      <c r="O154" s="17"/>
      <c r="Q154" s="17"/>
    </row>
    <row r="155">
      <c r="I155" s="17"/>
      <c r="K155" s="17"/>
      <c r="M155" s="17"/>
      <c r="O155" s="17"/>
      <c r="Q155" s="17"/>
    </row>
    <row r="156">
      <c r="I156" s="17"/>
      <c r="K156" s="17"/>
      <c r="M156" s="17"/>
      <c r="O156" s="17"/>
      <c r="Q156" s="17"/>
    </row>
    <row r="157">
      <c r="I157" s="17"/>
      <c r="K157" s="17"/>
      <c r="M157" s="17"/>
      <c r="O157" s="17"/>
      <c r="Q157" s="17"/>
    </row>
    <row r="158">
      <c r="I158" s="17"/>
      <c r="K158" s="17"/>
      <c r="M158" s="17"/>
      <c r="O158" s="17"/>
      <c r="Q158" s="17"/>
    </row>
    <row r="159">
      <c r="I159" s="17"/>
      <c r="K159" s="17"/>
      <c r="M159" s="17"/>
      <c r="O159" s="17"/>
      <c r="Q159" s="17"/>
    </row>
    <row r="160">
      <c r="I160" s="17"/>
      <c r="K160" s="17"/>
      <c r="M160" s="17"/>
      <c r="O160" s="17"/>
      <c r="Q160" s="17"/>
    </row>
    <row r="161">
      <c r="I161" s="17"/>
      <c r="K161" s="17"/>
      <c r="M161" s="17"/>
      <c r="O161" s="17"/>
      <c r="Q161" s="17"/>
    </row>
    <row r="162">
      <c r="I162" s="17"/>
      <c r="K162" s="17"/>
      <c r="M162" s="17"/>
      <c r="O162" s="17"/>
      <c r="Q162" s="17"/>
    </row>
    <row r="163">
      <c r="I163" s="17"/>
      <c r="K163" s="17"/>
      <c r="M163" s="17"/>
      <c r="O163" s="17"/>
      <c r="Q163" s="17"/>
    </row>
    <row r="164">
      <c r="I164" s="17"/>
      <c r="K164" s="17"/>
      <c r="M164" s="17"/>
      <c r="O164" s="17"/>
      <c r="Q164" s="17"/>
    </row>
    <row r="165">
      <c r="I165" s="17"/>
      <c r="K165" s="17"/>
      <c r="M165" s="17"/>
      <c r="O165" s="17"/>
      <c r="Q165" s="17"/>
    </row>
    <row r="166">
      <c r="I166" s="17"/>
      <c r="K166" s="17"/>
      <c r="M166" s="17"/>
      <c r="O166" s="17"/>
      <c r="Q166" s="17"/>
    </row>
    <row r="167">
      <c r="I167" s="17"/>
      <c r="K167" s="17"/>
      <c r="M167" s="17"/>
      <c r="O167" s="17"/>
      <c r="Q167" s="17"/>
    </row>
    <row r="168">
      <c r="I168" s="17"/>
      <c r="K168" s="17"/>
      <c r="M168" s="17"/>
      <c r="O168" s="17"/>
      <c r="Q168" s="17"/>
    </row>
    <row r="169">
      <c r="I169" s="17"/>
      <c r="K169" s="17"/>
      <c r="M169" s="17"/>
      <c r="O169" s="17"/>
      <c r="Q169" s="17"/>
    </row>
    <row r="170">
      <c r="I170" s="17"/>
      <c r="K170" s="17"/>
      <c r="M170" s="17"/>
      <c r="O170" s="17"/>
      <c r="Q170" s="17"/>
    </row>
    <row r="171">
      <c r="I171" s="17"/>
      <c r="K171" s="17"/>
      <c r="M171" s="17"/>
      <c r="O171" s="17"/>
      <c r="Q171" s="17"/>
    </row>
    <row r="172">
      <c r="I172" s="17"/>
      <c r="K172" s="17"/>
      <c r="M172" s="17"/>
      <c r="O172" s="17"/>
      <c r="Q172" s="17"/>
    </row>
    <row r="173">
      <c r="I173" s="17"/>
      <c r="K173" s="17"/>
      <c r="M173" s="17"/>
      <c r="O173" s="17"/>
      <c r="Q173" s="17"/>
    </row>
    <row r="174">
      <c r="I174" s="17"/>
      <c r="K174" s="17"/>
      <c r="M174" s="17"/>
      <c r="O174" s="17"/>
      <c r="Q174" s="17"/>
    </row>
    <row r="175">
      <c r="I175" s="17"/>
      <c r="K175" s="17"/>
      <c r="M175" s="17"/>
      <c r="O175" s="17"/>
      <c r="Q175" s="17"/>
    </row>
    <row r="176">
      <c r="I176" s="17"/>
      <c r="K176" s="17"/>
      <c r="M176" s="17"/>
      <c r="O176" s="17"/>
      <c r="Q176" s="17"/>
    </row>
    <row r="177">
      <c r="I177" s="17"/>
      <c r="K177" s="17"/>
      <c r="M177" s="17"/>
      <c r="O177" s="17"/>
      <c r="Q177" s="17"/>
    </row>
    <row r="178">
      <c r="I178" s="17"/>
      <c r="K178" s="17"/>
      <c r="M178" s="17"/>
      <c r="O178" s="17"/>
      <c r="Q178" s="17"/>
    </row>
    <row r="179">
      <c r="I179" s="17"/>
      <c r="K179" s="17"/>
      <c r="M179" s="17"/>
      <c r="O179" s="17"/>
      <c r="Q179" s="17"/>
    </row>
    <row r="180">
      <c r="I180" s="17"/>
      <c r="K180" s="17"/>
      <c r="M180" s="17"/>
      <c r="O180" s="17"/>
      <c r="Q180" s="17"/>
    </row>
    <row r="181">
      <c r="I181" s="17"/>
      <c r="K181" s="17"/>
      <c r="M181" s="17"/>
      <c r="O181" s="17"/>
      <c r="Q181" s="17"/>
    </row>
    <row r="182">
      <c r="I182" s="17"/>
      <c r="K182" s="17"/>
      <c r="M182" s="17"/>
      <c r="O182" s="17"/>
      <c r="Q182" s="17"/>
    </row>
    <row r="183">
      <c r="I183" s="17"/>
      <c r="K183" s="17"/>
      <c r="M183" s="17"/>
      <c r="O183" s="17"/>
      <c r="Q183" s="17"/>
    </row>
    <row r="184">
      <c r="I184" s="17"/>
      <c r="K184" s="17"/>
      <c r="M184" s="17"/>
      <c r="O184" s="17"/>
      <c r="Q184" s="17"/>
    </row>
    <row r="185">
      <c r="I185" s="17"/>
      <c r="K185" s="17"/>
      <c r="M185" s="17"/>
      <c r="O185" s="17"/>
      <c r="Q185" s="17"/>
    </row>
    <row r="186">
      <c r="I186" s="17"/>
      <c r="K186" s="17"/>
      <c r="M186" s="17"/>
      <c r="O186" s="17"/>
      <c r="Q186" s="17"/>
    </row>
    <row r="187">
      <c r="I187" s="17"/>
      <c r="K187" s="17"/>
      <c r="M187" s="17"/>
      <c r="O187" s="17"/>
      <c r="Q187" s="17"/>
    </row>
    <row r="188">
      <c r="I188" s="17"/>
      <c r="K188" s="17"/>
      <c r="M188" s="17"/>
      <c r="O188" s="17"/>
      <c r="Q188" s="17"/>
    </row>
    <row r="189">
      <c r="I189" s="17"/>
      <c r="K189" s="17"/>
      <c r="M189" s="17"/>
      <c r="O189" s="17"/>
      <c r="Q189" s="17"/>
    </row>
    <row r="190">
      <c r="I190" s="17"/>
      <c r="K190" s="17"/>
      <c r="M190" s="17"/>
      <c r="O190" s="17"/>
      <c r="Q190" s="17"/>
    </row>
    <row r="191">
      <c r="I191" s="17"/>
      <c r="K191" s="17"/>
      <c r="M191" s="17"/>
      <c r="O191" s="17"/>
      <c r="Q191" s="17"/>
    </row>
    <row r="192">
      <c r="I192" s="17"/>
      <c r="K192" s="17"/>
      <c r="M192" s="17"/>
      <c r="O192" s="17"/>
      <c r="Q192" s="17"/>
    </row>
    <row r="193">
      <c r="I193" s="17"/>
      <c r="K193" s="17"/>
      <c r="M193" s="17"/>
      <c r="O193" s="17"/>
      <c r="Q193" s="17"/>
    </row>
    <row r="194">
      <c r="I194" s="17"/>
      <c r="K194" s="17"/>
      <c r="M194" s="17"/>
      <c r="O194" s="17"/>
      <c r="Q194" s="17"/>
    </row>
    <row r="195">
      <c r="I195" s="17"/>
      <c r="K195" s="17"/>
      <c r="M195" s="17"/>
      <c r="O195" s="17"/>
      <c r="Q195" s="17"/>
    </row>
    <row r="196">
      <c r="I196" s="17"/>
      <c r="K196" s="17"/>
      <c r="M196" s="17"/>
      <c r="O196" s="17"/>
      <c r="Q196" s="17"/>
    </row>
    <row r="197">
      <c r="I197" s="17"/>
      <c r="K197" s="17"/>
      <c r="M197" s="17"/>
      <c r="O197" s="17"/>
      <c r="Q197" s="17"/>
    </row>
    <row r="198">
      <c r="I198" s="17"/>
      <c r="K198" s="17"/>
      <c r="M198" s="17"/>
      <c r="O198" s="17"/>
      <c r="Q198" s="17"/>
    </row>
    <row r="199">
      <c r="I199" s="17"/>
      <c r="K199" s="17"/>
      <c r="M199" s="17"/>
      <c r="O199" s="17"/>
      <c r="Q199" s="17"/>
    </row>
    <row r="200">
      <c r="I200" s="17"/>
      <c r="K200" s="17"/>
      <c r="M200" s="17"/>
      <c r="O200" s="17"/>
      <c r="Q200" s="17"/>
    </row>
    <row r="201">
      <c r="I201" s="17"/>
      <c r="K201" s="17"/>
      <c r="M201" s="17"/>
      <c r="O201" s="17"/>
      <c r="Q201" s="17"/>
    </row>
    <row r="202">
      <c r="I202" s="17"/>
      <c r="K202" s="17"/>
      <c r="M202" s="17"/>
      <c r="O202" s="17"/>
      <c r="Q202" s="17"/>
    </row>
    <row r="203">
      <c r="I203" s="17"/>
      <c r="K203" s="17"/>
      <c r="M203" s="17"/>
      <c r="O203" s="17"/>
      <c r="Q203" s="17"/>
    </row>
    <row r="204">
      <c r="I204" s="17"/>
      <c r="K204" s="17"/>
      <c r="M204" s="17"/>
      <c r="O204" s="17"/>
      <c r="Q204" s="17"/>
    </row>
    <row r="205">
      <c r="I205" s="17"/>
      <c r="K205" s="17"/>
      <c r="M205" s="17"/>
      <c r="O205" s="17"/>
      <c r="Q205" s="17"/>
    </row>
    <row r="206">
      <c r="I206" s="17"/>
      <c r="K206" s="17"/>
      <c r="M206" s="17"/>
      <c r="O206" s="17"/>
      <c r="Q206" s="17"/>
    </row>
    <row r="207">
      <c r="I207" s="17"/>
      <c r="K207" s="17"/>
      <c r="M207" s="17"/>
      <c r="O207" s="17"/>
      <c r="Q207" s="17"/>
    </row>
    <row r="208">
      <c r="I208" s="17"/>
      <c r="K208" s="17"/>
      <c r="M208" s="17"/>
      <c r="O208" s="17"/>
      <c r="Q208" s="17"/>
    </row>
    <row r="209">
      <c r="I209" s="17"/>
      <c r="K209" s="17"/>
      <c r="M209" s="17"/>
      <c r="O209" s="17"/>
      <c r="Q209" s="17"/>
    </row>
    <row r="210">
      <c r="I210" s="17"/>
      <c r="K210" s="17"/>
      <c r="M210" s="17"/>
      <c r="O210" s="17"/>
      <c r="Q210" s="17"/>
    </row>
    <row r="211">
      <c r="I211" s="17"/>
      <c r="K211" s="17"/>
      <c r="M211" s="17"/>
      <c r="O211" s="17"/>
      <c r="Q211" s="17"/>
    </row>
    <row r="212">
      <c r="I212" s="17"/>
      <c r="K212" s="17"/>
      <c r="M212" s="17"/>
      <c r="O212" s="17"/>
      <c r="Q212" s="17"/>
    </row>
    <row r="213">
      <c r="I213" s="17"/>
      <c r="K213" s="17"/>
      <c r="M213" s="17"/>
      <c r="O213" s="17"/>
      <c r="Q213" s="17"/>
    </row>
    <row r="214">
      <c r="I214" s="17"/>
      <c r="K214" s="17"/>
      <c r="M214" s="17"/>
      <c r="O214" s="17"/>
      <c r="Q214" s="17"/>
    </row>
    <row r="215">
      <c r="I215" s="17"/>
      <c r="K215" s="17"/>
      <c r="M215" s="17"/>
      <c r="O215" s="17"/>
      <c r="Q215" s="17"/>
    </row>
    <row r="216">
      <c r="I216" s="17"/>
      <c r="K216" s="17"/>
      <c r="M216" s="17"/>
      <c r="O216" s="17"/>
      <c r="Q216" s="17"/>
    </row>
    <row r="217">
      <c r="I217" s="17"/>
      <c r="K217" s="17"/>
      <c r="M217" s="17"/>
      <c r="O217" s="17"/>
      <c r="Q217" s="17"/>
    </row>
    <row r="218">
      <c r="I218" s="17"/>
      <c r="K218" s="17"/>
      <c r="M218" s="17"/>
      <c r="O218" s="17"/>
      <c r="Q218" s="17"/>
    </row>
    <row r="219">
      <c r="I219" s="17"/>
      <c r="K219" s="17"/>
      <c r="M219" s="17"/>
      <c r="O219" s="17"/>
      <c r="Q219" s="17"/>
    </row>
    <row r="220">
      <c r="I220" s="17"/>
      <c r="K220" s="17"/>
      <c r="M220" s="17"/>
      <c r="O220" s="17"/>
      <c r="Q220" s="17"/>
    </row>
    <row r="221">
      <c r="I221" s="17"/>
      <c r="K221" s="17"/>
      <c r="M221" s="17"/>
      <c r="O221" s="17"/>
      <c r="Q221" s="17"/>
    </row>
    <row r="222">
      <c r="I222" s="17"/>
      <c r="K222" s="17"/>
      <c r="M222" s="17"/>
      <c r="O222" s="17"/>
      <c r="Q222" s="17"/>
    </row>
    <row r="223">
      <c r="I223" s="17"/>
      <c r="K223" s="17"/>
      <c r="M223" s="17"/>
      <c r="O223" s="17"/>
      <c r="Q223" s="17"/>
    </row>
    <row r="224">
      <c r="I224" s="17"/>
      <c r="K224" s="17"/>
      <c r="M224" s="17"/>
      <c r="O224" s="17"/>
      <c r="Q224" s="17"/>
    </row>
    <row r="225">
      <c r="I225" s="17"/>
      <c r="K225" s="17"/>
      <c r="M225" s="17"/>
      <c r="O225" s="17"/>
      <c r="Q225" s="17"/>
    </row>
    <row r="226">
      <c r="I226" s="17"/>
      <c r="K226" s="17"/>
      <c r="M226" s="17"/>
      <c r="O226" s="17"/>
      <c r="Q226" s="17"/>
    </row>
    <row r="227">
      <c r="I227" s="17"/>
      <c r="K227" s="17"/>
      <c r="M227" s="17"/>
      <c r="O227" s="17"/>
      <c r="Q227" s="17"/>
    </row>
    <row r="228">
      <c r="I228" s="17"/>
      <c r="K228" s="17"/>
      <c r="M228" s="17"/>
      <c r="O228" s="17"/>
      <c r="Q228" s="17"/>
    </row>
    <row r="229">
      <c r="I229" s="17"/>
      <c r="K229" s="17"/>
      <c r="M229" s="17"/>
      <c r="O229" s="17"/>
      <c r="Q229" s="17"/>
    </row>
    <row r="230">
      <c r="I230" s="17"/>
      <c r="K230" s="17"/>
      <c r="M230" s="17"/>
      <c r="O230" s="17"/>
      <c r="Q230" s="17"/>
    </row>
    <row r="231">
      <c r="I231" s="17"/>
      <c r="K231" s="17"/>
      <c r="M231" s="17"/>
      <c r="O231" s="17"/>
      <c r="Q231" s="17"/>
    </row>
    <row r="232">
      <c r="I232" s="17"/>
      <c r="K232" s="17"/>
      <c r="M232" s="17"/>
      <c r="O232" s="17"/>
      <c r="Q232" s="17"/>
    </row>
    <row r="233">
      <c r="I233" s="17"/>
      <c r="K233" s="17"/>
      <c r="M233" s="17"/>
      <c r="O233" s="17"/>
      <c r="Q233" s="17"/>
    </row>
    <row r="234">
      <c r="I234" s="17"/>
      <c r="K234" s="17"/>
      <c r="M234" s="17"/>
      <c r="O234" s="17"/>
      <c r="Q234" s="17"/>
    </row>
    <row r="235">
      <c r="I235" s="17"/>
      <c r="K235" s="17"/>
      <c r="M235" s="17"/>
      <c r="O235" s="17"/>
      <c r="Q235" s="17"/>
    </row>
    <row r="236">
      <c r="I236" s="17"/>
      <c r="K236" s="17"/>
      <c r="M236" s="17"/>
      <c r="O236" s="17"/>
      <c r="Q236" s="17"/>
    </row>
    <row r="237">
      <c r="I237" s="17"/>
      <c r="K237" s="17"/>
      <c r="M237" s="17"/>
      <c r="O237" s="17"/>
      <c r="Q237" s="17"/>
    </row>
    <row r="238">
      <c r="I238" s="17"/>
      <c r="K238" s="17"/>
      <c r="M238" s="17"/>
      <c r="O238" s="17"/>
      <c r="Q238" s="17"/>
    </row>
    <row r="239">
      <c r="I239" s="17"/>
      <c r="K239" s="17"/>
      <c r="M239" s="17"/>
      <c r="O239" s="17"/>
      <c r="Q239" s="17"/>
    </row>
    <row r="240">
      <c r="I240" s="17"/>
      <c r="K240" s="17"/>
      <c r="M240" s="17"/>
      <c r="O240" s="17"/>
      <c r="Q240" s="17"/>
    </row>
    <row r="241">
      <c r="I241" s="17"/>
      <c r="K241" s="17"/>
      <c r="M241" s="17"/>
      <c r="O241" s="17"/>
      <c r="Q241" s="17"/>
    </row>
    <row r="242">
      <c r="I242" s="17"/>
      <c r="K242" s="17"/>
      <c r="M242" s="17"/>
      <c r="O242" s="17"/>
      <c r="Q242" s="17"/>
    </row>
    <row r="243">
      <c r="I243" s="17"/>
      <c r="K243" s="17"/>
      <c r="M243" s="17"/>
      <c r="O243" s="17"/>
      <c r="Q243" s="17"/>
    </row>
    <row r="244">
      <c r="I244" s="17"/>
      <c r="K244" s="17"/>
      <c r="M244" s="17"/>
      <c r="O244" s="17"/>
      <c r="Q244" s="17"/>
    </row>
    <row r="245">
      <c r="I245" s="17"/>
      <c r="K245" s="17"/>
      <c r="M245" s="17"/>
      <c r="O245" s="17"/>
      <c r="Q245" s="17"/>
    </row>
    <row r="246">
      <c r="I246" s="17"/>
      <c r="K246" s="17"/>
      <c r="M246" s="17"/>
      <c r="O246" s="17"/>
      <c r="Q246" s="17"/>
    </row>
    <row r="247">
      <c r="I247" s="17"/>
      <c r="K247" s="17"/>
      <c r="M247" s="17"/>
      <c r="O247" s="17"/>
      <c r="Q247" s="17"/>
    </row>
    <row r="248">
      <c r="I248" s="17"/>
      <c r="K248" s="17"/>
      <c r="M248" s="17"/>
      <c r="O248" s="17"/>
      <c r="Q248" s="17"/>
    </row>
    <row r="249">
      <c r="I249" s="17"/>
      <c r="K249" s="17"/>
      <c r="M249" s="17"/>
      <c r="O249" s="17"/>
      <c r="Q249" s="17"/>
    </row>
    <row r="250">
      <c r="I250" s="17"/>
      <c r="K250" s="17"/>
      <c r="M250" s="17"/>
      <c r="O250" s="17"/>
      <c r="Q250" s="17"/>
    </row>
    <row r="251">
      <c r="I251" s="17"/>
      <c r="K251" s="17"/>
      <c r="M251" s="17"/>
      <c r="O251" s="17"/>
      <c r="Q251" s="17"/>
    </row>
    <row r="252">
      <c r="I252" s="17"/>
      <c r="K252" s="17"/>
      <c r="M252" s="17"/>
      <c r="O252" s="17"/>
      <c r="Q252" s="17"/>
    </row>
    <row r="253">
      <c r="I253" s="17"/>
      <c r="K253" s="17"/>
      <c r="M253" s="17"/>
      <c r="O253" s="17"/>
      <c r="Q253" s="17"/>
    </row>
    <row r="254">
      <c r="I254" s="17"/>
      <c r="K254" s="17"/>
      <c r="M254" s="17"/>
      <c r="O254" s="17"/>
      <c r="Q254" s="17"/>
    </row>
    <row r="255">
      <c r="I255" s="17"/>
      <c r="K255" s="17"/>
      <c r="M255" s="17"/>
      <c r="O255" s="17"/>
      <c r="Q255" s="17"/>
    </row>
    <row r="256">
      <c r="I256" s="17"/>
      <c r="K256" s="17"/>
      <c r="M256" s="17"/>
      <c r="O256" s="17"/>
      <c r="Q256" s="17"/>
    </row>
    <row r="257">
      <c r="I257" s="17"/>
      <c r="K257" s="17"/>
      <c r="M257" s="17"/>
      <c r="O257" s="17"/>
      <c r="Q257" s="17"/>
    </row>
    <row r="258">
      <c r="I258" s="17"/>
      <c r="K258" s="17"/>
      <c r="M258" s="17"/>
      <c r="O258" s="17"/>
      <c r="Q258" s="17"/>
    </row>
    <row r="259">
      <c r="I259" s="17"/>
      <c r="K259" s="17"/>
      <c r="M259" s="17"/>
      <c r="O259" s="17"/>
      <c r="Q259" s="17"/>
    </row>
    <row r="260">
      <c r="I260" s="17"/>
      <c r="K260" s="17"/>
      <c r="M260" s="17"/>
      <c r="O260" s="17"/>
      <c r="Q260" s="17"/>
    </row>
    <row r="261">
      <c r="I261" s="17"/>
      <c r="K261" s="17"/>
      <c r="M261" s="17"/>
      <c r="O261" s="17"/>
      <c r="Q261" s="17"/>
    </row>
    <row r="262">
      <c r="I262" s="17"/>
      <c r="K262" s="17"/>
      <c r="M262" s="17"/>
      <c r="O262" s="17"/>
      <c r="Q262" s="17"/>
    </row>
    <row r="263">
      <c r="I263" s="17"/>
      <c r="K263" s="17"/>
      <c r="M263" s="17"/>
      <c r="O263" s="17"/>
      <c r="Q263" s="17"/>
    </row>
    <row r="264">
      <c r="I264" s="17"/>
      <c r="K264" s="17"/>
      <c r="M264" s="17"/>
      <c r="O264" s="17"/>
      <c r="Q264" s="17"/>
    </row>
    <row r="265">
      <c r="I265" s="17"/>
      <c r="K265" s="17"/>
      <c r="M265" s="17"/>
      <c r="O265" s="17"/>
      <c r="Q265" s="17"/>
    </row>
    <row r="266">
      <c r="I266" s="17"/>
      <c r="K266" s="17"/>
      <c r="M266" s="17"/>
      <c r="O266" s="17"/>
      <c r="Q266" s="17"/>
    </row>
    <row r="267">
      <c r="I267" s="17"/>
      <c r="K267" s="17"/>
      <c r="M267" s="17"/>
      <c r="O267" s="17"/>
      <c r="Q267" s="17"/>
    </row>
    <row r="268">
      <c r="I268" s="17"/>
      <c r="K268" s="17"/>
      <c r="M268" s="17"/>
      <c r="O268" s="17"/>
      <c r="Q268" s="17"/>
    </row>
    <row r="269">
      <c r="I269" s="17"/>
      <c r="K269" s="17"/>
      <c r="M269" s="17"/>
      <c r="O269" s="17"/>
      <c r="Q269" s="17"/>
    </row>
    <row r="270">
      <c r="I270" s="17"/>
      <c r="K270" s="17"/>
      <c r="M270" s="17"/>
      <c r="O270" s="17"/>
      <c r="Q270" s="17"/>
    </row>
    <row r="271">
      <c r="I271" s="17"/>
      <c r="K271" s="17"/>
      <c r="M271" s="17"/>
      <c r="O271" s="17"/>
      <c r="Q271" s="17"/>
    </row>
    <row r="272">
      <c r="I272" s="17"/>
      <c r="K272" s="17"/>
      <c r="M272" s="17"/>
      <c r="O272" s="17"/>
      <c r="Q272" s="17"/>
    </row>
    <row r="273">
      <c r="I273" s="17"/>
      <c r="K273" s="17"/>
      <c r="M273" s="17"/>
      <c r="O273" s="17"/>
      <c r="Q273" s="17"/>
    </row>
    <row r="274">
      <c r="I274" s="17"/>
      <c r="K274" s="17"/>
      <c r="M274" s="17"/>
      <c r="O274" s="17"/>
      <c r="Q274" s="17"/>
    </row>
    <row r="275">
      <c r="I275" s="17"/>
      <c r="K275" s="17"/>
      <c r="M275" s="17"/>
      <c r="O275" s="17"/>
      <c r="Q275" s="17"/>
    </row>
    <row r="276">
      <c r="I276" s="17"/>
      <c r="K276" s="17"/>
      <c r="M276" s="17"/>
      <c r="O276" s="17"/>
      <c r="Q276" s="17"/>
    </row>
    <row r="277">
      <c r="I277" s="17"/>
      <c r="K277" s="17"/>
      <c r="M277" s="17"/>
      <c r="O277" s="17"/>
      <c r="Q277" s="17"/>
    </row>
    <row r="278">
      <c r="I278" s="17"/>
      <c r="K278" s="17"/>
      <c r="M278" s="17"/>
      <c r="O278" s="17"/>
      <c r="Q278" s="17"/>
    </row>
    <row r="279">
      <c r="I279" s="17"/>
      <c r="K279" s="17"/>
      <c r="M279" s="17"/>
      <c r="O279" s="17"/>
      <c r="Q279" s="17"/>
    </row>
    <row r="280">
      <c r="I280" s="17"/>
      <c r="K280" s="17"/>
      <c r="M280" s="17"/>
      <c r="O280" s="17"/>
      <c r="Q280" s="17"/>
    </row>
    <row r="281">
      <c r="I281" s="17"/>
      <c r="K281" s="17"/>
      <c r="M281" s="17"/>
      <c r="O281" s="17"/>
      <c r="Q281" s="17"/>
    </row>
    <row r="282">
      <c r="I282" s="17"/>
      <c r="K282" s="17"/>
      <c r="M282" s="17"/>
      <c r="O282" s="17"/>
      <c r="Q282" s="17"/>
    </row>
    <row r="283">
      <c r="I283" s="17"/>
      <c r="K283" s="17"/>
      <c r="M283" s="17"/>
      <c r="O283" s="17"/>
      <c r="Q283" s="17"/>
    </row>
    <row r="284">
      <c r="I284" s="17"/>
      <c r="K284" s="17"/>
      <c r="M284" s="17"/>
      <c r="O284" s="17"/>
      <c r="Q284" s="17"/>
    </row>
    <row r="285">
      <c r="I285" s="17"/>
      <c r="K285" s="17"/>
      <c r="M285" s="17"/>
      <c r="O285" s="17"/>
      <c r="Q285" s="17"/>
    </row>
    <row r="286">
      <c r="I286" s="17"/>
      <c r="K286" s="17"/>
      <c r="M286" s="17"/>
      <c r="O286" s="17"/>
      <c r="Q286" s="17"/>
    </row>
    <row r="287">
      <c r="I287" s="17"/>
      <c r="K287" s="17"/>
      <c r="M287" s="17"/>
      <c r="O287" s="17"/>
      <c r="Q287" s="17"/>
    </row>
    <row r="288">
      <c r="I288" s="17"/>
      <c r="K288" s="17"/>
      <c r="M288" s="17"/>
      <c r="O288" s="17"/>
      <c r="Q288" s="17"/>
    </row>
    <row r="289">
      <c r="I289" s="17"/>
      <c r="K289" s="17"/>
      <c r="M289" s="17"/>
      <c r="O289" s="17"/>
      <c r="Q289" s="17"/>
    </row>
    <row r="290">
      <c r="I290" s="17"/>
      <c r="K290" s="17"/>
      <c r="M290" s="17"/>
      <c r="O290" s="17"/>
      <c r="Q290" s="17"/>
    </row>
    <row r="291">
      <c r="I291" s="17"/>
      <c r="K291" s="17"/>
      <c r="M291" s="17"/>
      <c r="O291" s="17"/>
      <c r="Q291" s="17"/>
    </row>
    <row r="292">
      <c r="I292" s="17"/>
      <c r="K292" s="17"/>
      <c r="M292" s="17"/>
      <c r="O292" s="17"/>
      <c r="Q292" s="17"/>
    </row>
    <row r="293">
      <c r="I293" s="17"/>
      <c r="K293" s="17"/>
      <c r="M293" s="17"/>
      <c r="O293" s="17"/>
      <c r="Q293" s="17"/>
    </row>
    <row r="294">
      <c r="I294" s="17"/>
      <c r="K294" s="17"/>
      <c r="M294" s="17"/>
      <c r="O294" s="17"/>
      <c r="Q294" s="17"/>
    </row>
    <row r="295">
      <c r="I295" s="17"/>
      <c r="K295" s="17"/>
      <c r="M295" s="17"/>
      <c r="O295" s="17"/>
      <c r="Q295" s="17"/>
    </row>
    <row r="296">
      <c r="I296" s="17"/>
      <c r="K296" s="17"/>
      <c r="M296" s="17"/>
      <c r="O296" s="17"/>
      <c r="Q296" s="17"/>
    </row>
    <row r="297">
      <c r="I297" s="17"/>
      <c r="K297" s="17"/>
      <c r="M297" s="17"/>
      <c r="O297" s="17"/>
      <c r="Q297" s="17"/>
    </row>
    <row r="298">
      <c r="I298" s="17"/>
      <c r="K298" s="17"/>
      <c r="M298" s="17"/>
      <c r="O298" s="17"/>
      <c r="Q298" s="17"/>
    </row>
    <row r="299">
      <c r="I299" s="17"/>
      <c r="K299" s="17"/>
      <c r="M299" s="17"/>
      <c r="O299" s="17"/>
      <c r="Q299" s="17"/>
    </row>
    <row r="300">
      <c r="I300" s="17"/>
      <c r="K300" s="17"/>
      <c r="M300" s="17"/>
      <c r="O300" s="17"/>
      <c r="Q300" s="17"/>
    </row>
    <row r="301">
      <c r="I301" s="17"/>
      <c r="K301" s="17"/>
      <c r="M301" s="17"/>
      <c r="O301" s="17"/>
      <c r="Q301" s="17"/>
    </row>
    <row r="302">
      <c r="I302" s="17"/>
      <c r="K302" s="17"/>
      <c r="M302" s="17"/>
      <c r="O302" s="17"/>
      <c r="Q302" s="17"/>
    </row>
    <row r="303">
      <c r="I303" s="17"/>
      <c r="K303" s="17"/>
      <c r="M303" s="17"/>
      <c r="O303" s="17"/>
      <c r="Q303" s="17"/>
    </row>
    <row r="304">
      <c r="I304" s="17"/>
      <c r="K304" s="17"/>
      <c r="M304" s="17"/>
      <c r="O304" s="17"/>
      <c r="Q304" s="17"/>
    </row>
    <row r="305">
      <c r="I305" s="17"/>
      <c r="K305" s="17"/>
      <c r="M305" s="17"/>
      <c r="O305" s="17"/>
      <c r="Q305" s="17"/>
    </row>
    <row r="306">
      <c r="I306" s="17"/>
      <c r="K306" s="17"/>
      <c r="M306" s="17"/>
      <c r="O306" s="17"/>
      <c r="Q306" s="17"/>
    </row>
    <row r="307">
      <c r="I307" s="17"/>
      <c r="K307" s="17"/>
      <c r="M307" s="17"/>
      <c r="O307" s="17"/>
      <c r="Q307" s="17"/>
    </row>
    <row r="308">
      <c r="I308" s="17"/>
      <c r="K308" s="17"/>
      <c r="M308" s="17"/>
      <c r="O308" s="17"/>
      <c r="Q308" s="17"/>
    </row>
    <row r="309">
      <c r="I309" s="17"/>
      <c r="K309" s="17"/>
      <c r="M309" s="17"/>
      <c r="O309" s="17"/>
      <c r="Q309" s="17"/>
    </row>
    <row r="310">
      <c r="I310" s="17"/>
      <c r="K310" s="17"/>
      <c r="M310" s="17"/>
      <c r="O310" s="17"/>
      <c r="Q310" s="17"/>
    </row>
    <row r="311">
      <c r="I311" s="17"/>
      <c r="K311" s="17"/>
      <c r="M311" s="17"/>
      <c r="O311" s="17"/>
      <c r="Q311" s="17"/>
    </row>
    <row r="312">
      <c r="I312" s="17"/>
      <c r="K312" s="17"/>
      <c r="M312" s="17"/>
      <c r="O312" s="17"/>
      <c r="Q312" s="17"/>
    </row>
    <row r="313">
      <c r="I313" s="17"/>
      <c r="K313" s="17"/>
      <c r="M313" s="17"/>
      <c r="O313" s="17"/>
      <c r="Q313" s="17"/>
    </row>
    <row r="314">
      <c r="I314" s="17"/>
      <c r="K314" s="17"/>
      <c r="M314" s="17"/>
      <c r="O314" s="17"/>
      <c r="Q314" s="17"/>
    </row>
    <row r="315">
      <c r="I315" s="17"/>
      <c r="K315" s="17"/>
      <c r="M315" s="17"/>
      <c r="O315" s="17"/>
      <c r="Q315" s="17"/>
    </row>
    <row r="316">
      <c r="I316" s="17"/>
      <c r="K316" s="17"/>
      <c r="M316" s="17"/>
      <c r="O316" s="17"/>
      <c r="Q316" s="17"/>
    </row>
    <row r="317">
      <c r="I317" s="17"/>
      <c r="K317" s="17"/>
      <c r="M317" s="17"/>
      <c r="O317" s="17"/>
      <c r="Q317" s="17"/>
    </row>
    <row r="318">
      <c r="I318" s="17"/>
      <c r="K318" s="17"/>
      <c r="M318" s="17"/>
      <c r="O318" s="17"/>
      <c r="Q318" s="17"/>
    </row>
    <row r="319">
      <c r="I319" s="17"/>
      <c r="K319" s="17"/>
      <c r="M319" s="17"/>
      <c r="O319" s="17"/>
      <c r="Q319" s="17"/>
    </row>
    <row r="320">
      <c r="I320" s="17"/>
      <c r="K320" s="17"/>
      <c r="M320" s="17"/>
      <c r="O320" s="17"/>
      <c r="Q320" s="17"/>
    </row>
    <row r="321">
      <c r="I321" s="17"/>
      <c r="K321" s="17"/>
      <c r="M321" s="17"/>
      <c r="O321" s="17"/>
      <c r="Q321" s="17"/>
    </row>
    <row r="322">
      <c r="I322" s="17"/>
      <c r="K322" s="17"/>
      <c r="M322" s="17"/>
      <c r="O322" s="17"/>
      <c r="Q322" s="17"/>
    </row>
    <row r="323">
      <c r="I323" s="17"/>
      <c r="K323" s="17"/>
      <c r="M323" s="17"/>
      <c r="O323" s="17"/>
      <c r="Q323" s="17"/>
    </row>
    <row r="324">
      <c r="I324" s="17"/>
      <c r="K324" s="17"/>
      <c r="M324" s="17"/>
      <c r="O324" s="17"/>
      <c r="Q324" s="17"/>
    </row>
    <row r="325">
      <c r="I325" s="17"/>
      <c r="K325" s="17"/>
      <c r="M325" s="17"/>
      <c r="O325" s="17"/>
      <c r="Q325" s="17"/>
    </row>
    <row r="326">
      <c r="I326" s="17"/>
      <c r="K326" s="17"/>
      <c r="M326" s="17"/>
      <c r="O326" s="17"/>
      <c r="Q326" s="17"/>
    </row>
    <row r="327">
      <c r="I327" s="17"/>
      <c r="K327" s="17"/>
      <c r="M327" s="17"/>
      <c r="O327" s="17"/>
      <c r="Q327" s="17"/>
    </row>
    <row r="328">
      <c r="I328" s="17"/>
      <c r="K328" s="17"/>
      <c r="M328" s="17"/>
      <c r="O328" s="17"/>
      <c r="Q328" s="17"/>
    </row>
    <row r="329">
      <c r="I329" s="17"/>
      <c r="K329" s="17"/>
      <c r="M329" s="17"/>
      <c r="O329" s="17"/>
      <c r="Q329" s="17"/>
    </row>
    <row r="330">
      <c r="I330" s="17"/>
      <c r="K330" s="17"/>
      <c r="M330" s="17"/>
      <c r="O330" s="17"/>
      <c r="Q330" s="17"/>
    </row>
    <row r="331">
      <c r="I331" s="17"/>
      <c r="K331" s="17"/>
      <c r="M331" s="17"/>
      <c r="O331" s="17"/>
      <c r="Q331" s="17"/>
    </row>
    <row r="332">
      <c r="I332" s="17"/>
      <c r="K332" s="17"/>
      <c r="M332" s="17"/>
      <c r="O332" s="17"/>
      <c r="Q332" s="17"/>
    </row>
    <row r="333">
      <c r="I333" s="17"/>
      <c r="K333" s="17"/>
      <c r="M333" s="17"/>
      <c r="O333" s="17"/>
      <c r="Q333" s="17"/>
    </row>
    <row r="334">
      <c r="I334" s="17"/>
      <c r="K334" s="17"/>
      <c r="M334" s="17"/>
      <c r="O334" s="17"/>
      <c r="Q334" s="17"/>
    </row>
    <row r="335">
      <c r="I335" s="17"/>
      <c r="K335" s="17"/>
      <c r="M335" s="17"/>
      <c r="O335" s="17"/>
      <c r="Q335" s="17"/>
    </row>
    <row r="336">
      <c r="I336" s="17"/>
      <c r="K336" s="17"/>
      <c r="M336" s="17"/>
      <c r="O336" s="17"/>
      <c r="Q336" s="17"/>
    </row>
    <row r="337">
      <c r="I337" s="17"/>
      <c r="K337" s="17"/>
      <c r="M337" s="17"/>
      <c r="O337" s="17"/>
      <c r="Q337" s="17"/>
    </row>
    <row r="338">
      <c r="I338" s="17"/>
      <c r="K338" s="17"/>
      <c r="M338" s="17"/>
      <c r="O338" s="17"/>
      <c r="Q338" s="17"/>
    </row>
    <row r="339">
      <c r="I339" s="17"/>
      <c r="K339" s="17"/>
      <c r="M339" s="17"/>
      <c r="O339" s="17"/>
      <c r="Q339" s="17"/>
    </row>
    <row r="340">
      <c r="I340" s="17"/>
      <c r="K340" s="17"/>
      <c r="M340" s="17"/>
      <c r="O340" s="17"/>
      <c r="Q340" s="17"/>
    </row>
    <row r="341">
      <c r="I341" s="17"/>
      <c r="K341" s="17"/>
      <c r="M341" s="17"/>
      <c r="O341" s="17"/>
      <c r="Q341" s="17"/>
    </row>
    <row r="342">
      <c r="I342" s="17"/>
      <c r="K342" s="17"/>
      <c r="M342" s="17"/>
      <c r="O342" s="17"/>
      <c r="Q342" s="17"/>
    </row>
    <row r="343">
      <c r="I343" s="17"/>
      <c r="K343" s="17"/>
      <c r="M343" s="17"/>
      <c r="O343" s="17"/>
      <c r="Q343" s="17"/>
    </row>
    <row r="344">
      <c r="I344" s="17"/>
      <c r="K344" s="17"/>
      <c r="M344" s="17"/>
      <c r="O344" s="17"/>
      <c r="Q344" s="17"/>
    </row>
    <row r="345">
      <c r="I345" s="17"/>
      <c r="K345" s="17"/>
      <c r="M345" s="17"/>
      <c r="O345" s="17"/>
      <c r="Q345" s="17"/>
    </row>
    <row r="346">
      <c r="I346" s="17"/>
      <c r="K346" s="17"/>
      <c r="M346" s="17"/>
      <c r="O346" s="17"/>
      <c r="Q346" s="17"/>
    </row>
    <row r="347">
      <c r="I347" s="17"/>
      <c r="K347" s="17"/>
      <c r="M347" s="17"/>
      <c r="O347" s="17"/>
      <c r="Q347" s="17"/>
    </row>
    <row r="348">
      <c r="I348" s="17"/>
      <c r="K348" s="17"/>
      <c r="M348" s="17"/>
      <c r="O348" s="17"/>
      <c r="Q348" s="17"/>
    </row>
    <row r="349">
      <c r="I349" s="17"/>
      <c r="K349" s="17"/>
      <c r="M349" s="17"/>
      <c r="O349" s="17"/>
      <c r="Q349" s="17"/>
    </row>
    <row r="350">
      <c r="I350" s="17"/>
      <c r="K350" s="17"/>
      <c r="M350" s="17"/>
      <c r="O350" s="17"/>
      <c r="Q350" s="17"/>
    </row>
    <row r="351">
      <c r="I351" s="17"/>
      <c r="K351" s="17"/>
      <c r="M351" s="17"/>
      <c r="O351" s="17"/>
      <c r="Q351" s="17"/>
    </row>
    <row r="352">
      <c r="I352" s="17"/>
      <c r="K352" s="17"/>
      <c r="M352" s="17"/>
      <c r="O352" s="17"/>
      <c r="Q352" s="17"/>
    </row>
    <row r="353">
      <c r="I353" s="17"/>
      <c r="K353" s="17"/>
      <c r="M353" s="17"/>
      <c r="O353" s="17"/>
      <c r="Q353" s="17"/>
    </row>
    <row r="354">
      <c r="I354" s="17"/>
      <c r="K354" s="17"/>
      <c r="M354" s="17"/>
      <c r="O354" s="17"/>
      <c r="Q354" s="17"/>
    </row>
    <row r="355">
      <c r="I355" s="17"/>
      <c r="K355" s="17"/>
      <c r="M355" s="17"/>
      <c r="O355" s="17"/>
      <c r="Q355" s="17"/>
    </row>
    <row r="356">
      <c r="I356" s="17"/>
      <c r="K356" s="17"/>
      <c r="M356" s="17"/>
      <c r="O356" s="17"/>
      <c r="Q356" s="17"/>
    </row>
    <row r="357">
      <c r="I357" s="17"/>
      <c r="K357" s="17"/>
      <c r="M357" s="17"/>
      <c r="O357" s="17"/>
      <c r="Q357" s="17"/>
    </row>
    <row r="358">
      <c r="I358" s="17"/>
      <c r="K358" s="17"/>
      <c r="M358" s="17"/>
      <c r="O358" s="17"/>
      <c r="Q358" s="17"/>
    </row>
    <row r="359">
      <c r="I359" s="17"/>
      <c r="K359" s="17"/>
      <c r="M359" s="17"/>
      <c r="O359" s="17"/>
      <c r="Q359" s="17"/>
    </row>
    <row r="360">
      <c r="I360" s="17"/>
      <c r="K360" s="17"/>
      <c r="M360" s="17"/>
      <c r="O360" s="17"/>
      <c r="Q360" s="17"/>
    </row>
    <row r="361">
      <c r="I361" s="17"/>
      <c r="K361" s="17"/>
      <c r="M361" s="17"/>
      <c r="O361" s="17"/>
      <c r="Q361" s="17"/>
    </row>
    <row r="362">
      <c r="I362" s="17"/>
      <c r="K362" s="17"/>
      <c r="M362" s="17"/>
      <c r="O362" s="17"/>
      <c r="Q362" s="17"/>
    </row>
    <row r="363">
      <c r="I363" s="17"/>
      <c r="K363" s="17"/>
      <c r="M363" s="17"/>
      <c r="O363" s="17"/>
      <c r="Q363" s="17"/>
    </row>
    <row r="364">
      <c r="I364" s="17"/>
      <c r="K364" s="17"/>
      <c r="M364" s="17"/>
      <c r="O364" s="17"/>
      <c r="Q364" s="17"/>
    </row>
    <row r="365">
      <c r="I365" s="17"/>
      <c r="K365" s="17"/>
      <c r="M365" s="17"/>
      <c r="O365" s="17"/>
      <c r="Q365" s="17"/>
    </row>
    <row r="366">
      <c r="I366" s="17"/>
      <c r="K366" s="17"/>
      <c r="M366" s="17"/>
      <c r="O366" s="17"/>
      <c r="Q366" s="17"/>
    </row>
    <row r="367">
      <c r="I367" s="17"/>
      <c r="K367" s="17"/>
      <c r="M367" s="17"/>
      <c r="O367" s="17"/>
      <c r="Q367" s="17"/>
    </row>
    <row r="368">
      <c r="I368" s="17"/>
      <c r="K368" s="17"/>
      <c r="M368" s="17"/>
      <c r="O368" s="17"/>
      <c r="Q368" s="17"/>
    </row>
    <row r="369">
      <c r="I369" s="17"/>
      <c r="K369" s="17"/>
      <c r="M369" s="17"/>
      <c r="O369" s="17"/>
      <c r="Q369" s="17"/>
    </row>
    <row r="370">
      <c r="I370" s="17"/>
      <c r="K370" s="17"/>
      <c r="M370" s="17"/>
      <c r="O370" s="17"/>
      <c r="Q370" s="17"/>
    </row>
    <row r="371">
      <c r="I371" s="17"/>
      <c r="K371" s="17"/>
      <c r="M371" s="17"/>
      <c r="O371" s="17"/>
      <c r="Q371" s="17"/>
    </row>
    <row r="372">
      <c r="I372" s="17"/>
      <c r="K372" s="17"/>
      <c r="M372" s="17"/>
      <c r="O372" s="17"/>
      <c r="Q372" s="17"/>
    </row>
    <row r="373">
      <c r="I373" s="17"/>
      <c r="K373" s="17"/>
      <c r="M373" s="17"/>
      <c r="O373" s="17"/>
      <c r="Q373" s="17"/>
    </row>
    <row r="374">
      <c r="I374" s="17"/>
      <c r="K374" s="17"/>
      <c r="M374" s="17"/>
      <c r="O374" s="17"/>
      <c r="Q374" s="17"/>
    </row>
    <row r="375">
      <c r="I375" s="17"/>
      <c r="K375" s="17"/>
      <c r="M375" s="17"/>
      <c r="O375" s="17"/>
      <c r="Q375" s="17"/>
    </row>
    <row r="376">
      <c r="I376" s="17"/>
      <c r="K376" s="17"/>
      <c r="M376" s="17"/>
      <c r="O376" s="17"/>
      <c r="Q376" s="17"/>
    </row>
    <row r="377">
      <c r="I377" s="17"/>
      <c r="K377" s="17"/>
      <c r="M377" s="17"/>
      <c r="O377" s="17"/>
      <c r="Q377" s="17"/>
    </row>
    <row r="378">
      <c r="I378" s="17"/>
      <c r="K378" s="17"/>
      <c r="M378" s="17"/>
      <c r="O378" s="17"/>
      <c r="Q378" s="17"/>
    </row>
    <row r="379">
      <c r="I379" s="17"/>
      <c r="K379" s="17"/>
      <c r="M379" s="17"/>
      <c r="O379" s="17"/>
      <c r="Q379" s="17"/>
    </row>
    <row r="380">
      <c r="I380" s="17"/>
      <c r="K380" s="17"/>
      <c r="M380" s="17"/>
      <c r="O380" s="17"/>
      <c r="Q380" s="17"/>
    </row>
    <row r="381">
      <c r="I381" s="17"/>
      <c r="K381" s="17"/>
      <c r="M381" s="17"/>
      <c r="O381" s="17"/>
      <c r="Q381" s="17"/>
    </row>
    <row r="382">
      <c r="I382" s="17"/>
      <c r="K382" s="17"/>
      <c r="M382" s="17"/>
      <c r="O382" s="17"/>
      <c r="Q382" s="17"/>
    </row>
    <row r="383">
      <c r="I383" s="17"/>
      <c r="K383" s="17"/>
      <c r="M383" s="17"/>
      <c r="O383" s="17"/>
      <c r="Q383" s="17"/>
    </row>
    <row r="384">
      <c r="I384" s="17"/>
      <c r="K384" s="17"/>
      <c r="M384" s="17"/>
      <c r="O384" s="17"/>
      <c r="Q384" s="17"/>
    </row>
    <row r="385">
      <c r="I385" s="17"/>
      <c r="K385" s="17"/>
      <c r="M385" s="17"/>
      <c r="O385" s="17"/>
      <c r="Q385" s="17"/>
    </row>
    <row r="386">
      <c r="I386" s="17"/>
      <c r="K386" s="17"/>
      <c r="M386" s="17"/>
      <c r="O386" s="17"/>
      <c r="Q386" s="17"/>
    </row>
    <row r="387">
      <c r="I387" s="17"/>
      <c r="K387" s="17"/>
      <c r="M387" s="17"/>
      <c r="O387" s="17"/>
      <c r="Q387" s="17"/>
    </row>
    <row r="388">
      <c r="I388" s="17"/>
      <c r="K388" s="17"/>
      <c r="M388" s="17"/>
      <c r="O388" s="17"/>
      <c r="Q388" s="17"/>
    </row>
    <row r="389">
      <c r="I389" s="17"/>
      <c r="K389" s="17"/>
      <c r="M389" s="17"/>
      <c r="O389" s="17"/>
      <c r="Q389" s="17"/>
    </row>
    <row r="390">
      <c r="I390" s="17"/>
      <c r="K390" s="17"/>
      <c r="M390" s="17"/>
      <c r="O390" s="17"/>
      <c r="Q390" s="17"/>
    </row>
    <row r="391">
      <c r="I391" s="17"/>
      <c r="K391" s="17"/>
      <c r="M391" s="17"/>
      <c r="O391" s="17"/>
      <c r="Q391" s="17"/>
    </row>
    <row r="392">
      <c r="I392" s="17"/>
      <c r="K392" s="17"/>
      <c r="M392" s="17"/>
      <c r="O392" s="17"/>
      <c r="Q392" s="17"/>
    </row>
    <row r="393">
      <c r="I393" s="17"/>
      <c r="K393" s="17"/>
      <c r="M393" s="17"/>
      <c r="O393" s="17"/>
      <c r="Q393" s="17"/>
    </row>
    <row r="394">
      <c r="I394" s="17"/>
      <c r="K394" s="17"/>
      <c r="M394" s="17"/>
      <c r="O394" s="17"/>
      <c r="Q394" s="17"/>
    </row>
    <row r="395">
      <c r="I395" s="17"/>
      <c r="K395" s="17"/>
      <c r="M395" s="17"/>
      <c r="O395" s="17"/>
      <c r="Q395" s="17"/>
    </row>
    <row r="396">
      <c r="I396" s="17"/>
      <c r="K396" s="17"/>
      <c r="M396" s="17"/>
      <c r="O396" s="17"/>
      <c r="Q396" s="17"/>
    </row>
    <row r="397">
      <c r="I397" s="17"/>
      <c r="K397" s="17"/>
      <c r="M397" s="17"/>
      <c r="O397" s="17"/>
      <c r="Q397" s="17"/>
    </row>
    <row r="398">
      <c r="I398" s="17"/>
      <c r="K398" s="17"/>
      <c r="M398" s="17"/>
      <c r="O398" s="17"/>
      <c r="Q398" s="17"/>
    </row>
    <row r="399">
      <c r="I399" s="17"/>
      <c r="K399" s="17"/>
      <c r="M399" s="17"/>
      <c r="O399" s="17"/>
      <c r="Q399" s="17"/>
    </row>
    <row r="400">
      <c r="I400" s="17"/>
      <c r="K400" s="17"/>
      <c r="M400" s="17"/>
      <c r="O400" s="17"/>
      <c r="Q400" s="17"/>
    </row>
    <row r="401">
      <c r="I401" s="17"/>
      <c r="K401" s="17"/>
      <c r="M401" s="17"/>
      <c r="O401" s="17"/>
      <c r="Q401" s="17"/>
    </row>
    <row r="402">
      <c r="I402" s="17"/>
      <c r="K402" s="17"/>
      <c r="M402" s="17"/>
      <c r="O402" s="17"/>
      <c r="Q402" s="17"/>
    </row>
    <row r="403">
      <c r="I403" s="17"/>
      <c r="K403" s="17"/>
      <c r="M403" s="17"/>
      <c r="O403" s="17"/>
      <c r="Q403" s="17"/>
    </row>
    <row r="404">
      <c r="I404" s="17"/>
      <c r="K404" s="17"/>
      <c r="M404" s="17"/>
      <c r="O404" s="17"/>
      <c r="Q404" s="17"/>
    </row>
    <row r="405">
      <c r="I405" s="17"/>
      <c r="K405" s="17"/>
      <c r="M405" s="17"/>
      <c r="O405" s="17"/>
      <c r="Q405" s="17"/>
    </row>
    <row r="406">
      <c r="I406" s="17"/>
      <c r="K406" s="17"/>
      <c r="M406" s="17"/>
      <c r="O406" s="17"/>
      <c r="Q406" s="17"/>
    </row>
    <row r="407">
      <c r="I407" s="17"/>
      <c r="K407" s="17"/>
      <c r="M407" s="17"/>
      <c r="O407" s="17"/>
      <c r="Q407" s="17"/>
    </row>
    <row r="408">
      <c r="I408" s="17"/>
      <c r="K408" s="17"/>
      <c r="M408" s="17"/>
      <c r="O408" s="17"/>
      <c r="Q408" s="17"/>
    </row>
    <row r="409">
      <c r="I409" s="17"/>
      <c r="K409" s="17"/>
      <c r="M409" s="17"/>
      <c r="O409" s="17"/>
      <c r="Q409" s="17"/>
    </row>
    <row r="410">
      <c r="I410" s="17"/>
      <c r="K410" s="17"/>
      <c r="M410" s="17"/>
      <c r="O410" s="17"/>
      <c r="Q410" s="17"/>
    </row>
    <row r="411">
      <c r="I411" s="17"/>
      <c r="K411" s="17"/>
      <c r="M411" s="17"/>
      <c r="O411" s="17"/>
      <c r="Q411" s="17"/>
    </row>
    <row r="412">
      <c r="I412" s="17"/>
      <c r="K412" s="17"/>
      <c r="M412" s="17"/>
      <c r="O412" s="17"/>
      <c r="Q412" s="17"/>
    </row>
    <row r="413">
      <c r="I413" s="17"/>
      <c r="K413" s="17"/>
      <c r="M413" s="17"/>
      <c r="O413" s="17"/>
      <c r="Q413" s="17"/>
    </row>
    <row r="414">
      <c r="I414" s="17"/>
      <c r="K414" s="17"/>
      <c r="M414" s="17"/>
      <c r="O414" s="17"/>
      <c r="Q414" s="17"/>
    </row>
    <row r="415">
      <c r="I415" s="17"/>
      <c r="K415" s="17"/>
      <c r="M415" s="17"/>
      <c r="O415" s="17"/>
      <c r="Q415" s="17"/>
    </row>
    <row r="416">
      <c r="I416" s="17"/>
      <c r="K416" s="17"/>
      <c r="M416" s="17"/>
      <c r="O416" s="17"/>
      <c r="Q416" s="17"/>
    </row>
    <row r="417">
      <c r="I417" s="17"/>
      <c r="K417" s="17"/>
      <c r="M417" s="17"/>
      <c r="O417" s="17"/>
      <c r="Q417" s="17"/>
    </row>
    <row r="418">
      <c r="I418" s="17"/>
      <c r="K418" s="17"/>
      <c r="M418" s="17"/>
      <c r="O418" s="17"/>
      <c r="Q418" s="17"/>
    </row>
    <row r="419">
      <c r="I419" s="17"/>
      <c r="K419" s="17"/>
      <c r="M419" s="17"/>
      <c r="O419" s="17"/>
      <c r="Q419" s="17"/>
    </row>
    <row r="420">
      <c r="I420" s="17"/>
      <c r="K420" s="17"/>
      <c r="M420" s="17"/>
      <c r="O420" s="17"/>
      <c r="Q420" s="17"/>
    </row>
    <row r="421">
      <c r="I421" s="17"/>
      <c r="K421" s="17"/>
      <c r="M421" s="17"/>
      <c r="O421" s="17"/>
      <c r="Q421" s="17"/>
    </row>
    <row r="422">
      <c r="I422" s="17"/>
      <c r="K422" s="17"/>
      <c r="M422" s="17"/>
      <c r="O422" s="17"/>
      <c r="Q422" s="17"/>
    </row>
    <row r="423">
      <c r="I423" s="17"/>
      <c r="K423" s="17"/>
      <c r="M423" s="17"/>
      <c r="O423" s="17"/>
      <c r="Q423" s="17"/>
    </row>
    <row r="424">
      <c r="I424" s="17"/>
      <c r="K424" s="17"/>
      <c r="M424" s="17"/>
      <c r="O424" s="17"/>
      <c r="Q424" s="17"/>
    </row>
    <row r="425">
      <c r="I425" s="17"/>
      <c r="K425" s="17"/>
      <c r="M425" s="17"/>
      <c r="O425" s="17"/>
      <c r="Q425" s="17"/>
    </row>
    <row r="426">
      <c r="I426" s="17"/>
      <c r="K426" s="17"/>
      <c r="M426" s="17"/>
      <c r="O426" s="17"/>
      <c r="Q426" s="17"/>
    </row>
    <row r="427">
      <c r="I427" s="17"/>
      <c r="K427" s="17"/>
      <c r="M427" s="17"/>
      <c r="O427" s="17"/>
      <c r="Q427" s="17"/>
    </row>
    <row r="428">
      <c r="I428" s="17"/>
      <c r="K428" s="17"/>
      <c r="M428" s="17"/>
      <c r="O428" s="17"/>
      <c r="Q428" s="17"/>
    </row>
    <row r="429">
      <c r="I429" s="17"/>
      <c r="K429" s="17"/>
      <c r="M429" s="17"/>
      <c r="O429" s="17"/>
      <c r="Q429" s="17"/>
    </row>
    <row r="430">
      <c r="I430" s="17"/>
      <c r="K430" s="17"/>
      <c r="M430" s="17"/>
      <c r="O430" s="17"/>
      <c r="Q430" s="17"/>
    </row>
    <row r="431">
      <c r="I431" s="17"/>
      <c r="K431" s="17"/>
      <c r="M431" s="17"/>
      <c r="O431" s="17"/>
      <c r="Q431" s="17"/>
    </row>
    <row r="432">
      <c r="I432" s="17"/>
      <c r="K432" s="17"/>
      <c r="M432" s="17"/>
      <c r="O432" s="17"/>
      <c r="Q432" s="17"/>
    </row>
    <row r="433">
      <c r="I433" s="17"/>
      <c r="K433" s="17"/>
      <c r="M433" s="17"/>
      <c r="O433" s="17"/>
      <c r="Q433" s="17"/>
    </row>
    <row r="434">
      <c r="I434" s="17"/>
      <c r="K434" s="17"/>
      <c r="M434" s="17"/>
      <c r="O434" s="17"/>
      <c r="Q434" s="17"/>
    </row>
    <row r="435">
      <c r="I435" s="17"/>
      <c r="K435" s="17"/>
      <c r="M435" s="17"/>
      <c r="O435" s="17"/>
      <c r="Q435" s="17"/>
    </row>
    <row r="436">
      <c r="I436" s="17"/>
      <c r="K436" s="17"/>
      <c r="M436" s="17"/>
      <c r="O436" s="17"/>
      <c r="Q436" s="17"/>
    </row>
    <row r="437">
      <c r="I437" s="17"/>
      <c r="K437" s="17"/>
      <c r="M437" s="17"/>
      <c r="O437" s="17"/>
      <c r="Q437" s="17"/>
    </row>
    <row r="438">
      <c r="I438" s="17"/>
      <c r="K438" s="17"/>
      <c r="M438" s="17"/>
      <c r="O438" s="17"/>
      <c r="Q438" s="17"/>
    </row>
    <row r="439">
      <c r="I439" s="17"/>
      <c r="K439" s="17"/>
      <c r="M439" s="17"/>
      <c r="O439" s="17"/>
      <c r="Q439" s="17"/>
    </row>
    <row r="440">
      <c r="I440" s="17"/>
      <c r="K440" s="17"/>
      <c r="M440" s="17"/>
      <c r="O440" s="17"/>
      <c r="Q440" s="17"/>
    </row>
    <row r="441">
      <c r="I441" s="17"/>
      <c r="K441" s="17"/>
      <c r="M441" s="17"/>
      <c r="O441" s="17"/>
      <c r="Q441" s="17"/>
    </row>
    <row r="442">
      <c r="I442" s="17"/>
      <c r="K442" s="17"/>
      <c r="M442" s="17"/>
      <c r="O442" s="17"/>
      <c r="Q442" s="17"/>
    </row>
    <row r="443">
      <c r="I443" s="17"/>
      <c r="K443" s="17"/>
      <c r="M443" s="17"/>
      <c r="O443" s="17"/>
      <c r="Q443" s="17"/>
    </row>
    <row r="444">
      <c r="I444" s="17"/>
      <c r="K444" s="17"/>
      <c r="M444" s="17"/>
      <c r="O444" s="17"/>
      <c r="Q444" s="17"/>
    </row>
    <row r="445">
      <c r="I445" s="17"/>
      <c r="K445" s="17"/>
      <c r="M445" s="17"/>
      <c r="O445" s="17"/>
      <c r="Q445" s="17"/>
    </row>
    <row r="446">
      <c r="I446" s="17"/>
      <c r="K446" s="17"/>
      <c r="M446" s="17"/>
      <c r="O446" s="17"/>
      <c r="Q446" s="17"/>
    </row>
    <row r="447">
      <c r="I447" s="17"/>
      <c r="K447" s="17"/>
      <c r="M447" s="17"/>
      <c r="O447" s="17"/>
      <c r="Q447" s="17"/>
    </row>
    <row r="448">
      <c r="I448" s="17"/>
      <c r="K448" s="17"/>
      <c r="M448" s="17"/>
      <c r="O448" s="17"/>
      <c r="Q448" s="17"/>
    </row>
    <row r="449">
      <c r="I449" s="17"/>
      <c r="K449" s="17"/>
      <c r="M449" s="17"/>
      <c r="O449" s="17"/>
      <c r="Q449" s="17"/>
    </row>
    <row r="450">
      <c r="I450" s="17"/>
      <c r="K450" s="17"/>
      <c r="M450" s="17"/>
      <c r="O450" s="17"/>
      <c r="Q450" s="17"/>
    </row>
    <row r="451">
      <c r="I451" s="17"/>
      <c r="K451" s="17"/>
      <c r="M451" s="17"/>
      <c r="O451" s="17"/>
      <c r="Q451" s="17"/>
    </row>
    <row r="452">
      <c r="I452" s="17"/>
      <c r="K452" s="17"/>
      <c r="M452" s="17"/>
      <c r="O452" s="17"/>
      <c r="Q452" s="17"/>
    </row>
    <row r="453">
      <c r="I453" s="17"/>
      <c r="K453" s="17"/>
      <c r="M453" s="17"/>
      <c r="O453" s="17"/>
      <c r="Q453" s="17"/>
    </row>
    <row r="454">
      <c r="I454" s="17"/>
      <c r="K454" s="17"/>
      <c r="M454" s="17"/>
      <c r="O454" s="17"/>
      <c r="Q454" s="17"/>
    </row>
    <row r="455">
      <c r="I455" s="17"/>
      <c r="K455" s="17"/>
      <c r="M455" s="17"/>
      <c r="O455" s="17"/>
      <c r="Q455" s="17"/>
    </row>
    <row r="456">
      <c r="I456" s="17"/>
      <c r="K456" s="17"/>
      <c r="M456" s="17"/>
      <c r="O456" s="17"/>
      <c r="Q456" s="17"/>
    </row>
    <row r="457">
      <c r="I457" s="17"/>
      <c r="K457" s="17"/>
      <c r="M457" s="17"/>
      <c r="O457" s="17"/>
      <c r="Q457" s="17"/>
    </row>
    <row r="458">
      <c r="I458" s="17"/>
      <c r="K458" s="17"/>
      <c r="M458" s="17"/>
      <c r="O458" s="17"/>
      <c r="Q458" s="17"/>
    </row>
    <row r="459">
      <c r="I459" s="17"/>
      <c r="K459" s="17"/>
      <c r="M459" s="17"/>
      <c r="O459" s="17"/>
      <c r="Q459" s="17"/>
    </row>
    <row r="460">
      <c r="I460" s="17"/>
      <c r="K460" s="17"/>
      <c r="M460" s="17"/>
      <c r="O460" s="17"/>
      <c r="Q460" s="17"/>
    </row>
    <row r="461">
      <c r="I461" s="17"/>
      <c r="K461" s="17"/>
      <c r="M461" s="17"/>
      <c r="O461" s="17"/>
      <c r="Q461" s="17"/>
    </row>
    <row r="462">
      <c r="I462" s="17"/>
      <c r="K462" s="17"/>
      <c r="M462" s="17"/>
      <c r="O462" s="17"/>
      <c r="Q462" s="17"/>
    </row>
    <row r="463">
      <c r="I463" s="17"/>
      <c r="K463" s="17"/>
      <c r="M463" s="17"/>
      <c r="O463" s="17"/>
      <c r="Q463" s="17"/>
    </row>
    <row r="464">
      <c r="I464" s="17"/>
      <c r="K464" s="17"/>
      <c r="M464" s="17"/>
      <c r="O464" s="17"/>
      <c r="Q464" s="17"/>
    </row>
    <row r="465">
      <c r="I465" s="17"/>
      <c r="K465" s="17"/>
      <c r="M465" s="17"/>
      <c r="O465" s="17"/>
      <c r="Q465" s="17"/>
    </row>
    <row r="466">
      <c r="I466" s="17"/>
      <c r="K466" s="17"/>
      <c r="M466" s="17"/>
      <c r="O466" s="17"/>
      <c r="Q466" s="17"/>
    </row>
    <row r="467">
      <c r="I467" s="17"/>
      <c r="K467" s="17"/>
      <c r="M467" s="17"/>
      <c r="O467" s="17"/>
      <c r="Q467" s="17"/>
    </row>
    <row r="468">
      <c r="I468" s="17"/>
      <c r="K468" s="17"/>
      <c r="M468" s="17"/>
      <c r="O468" s="17"/>
      <c r="Q468" s="17"/>
    </row>
    <row r="469">
      <c r="I469" s="17"/>
      <c r="K469" s="17"/>
      <c r="M469" s="17"/>
      <c r="O469" s="17"/>
      <c r="Q469" s="17"/>
    </row>
    <row r="470">
      <c r="I470" s="17"/>
      <c r="K470" s="17"/>
      <c r="M470" s="17"/>
      <c r="O470" s="17"/>
      <c r="Q470" s="17"/>
    </row>
    <row r="471">
      <c r="I471" s="17"/>
      <c r="K471" s="17"/>
      <c r="M471" s="17"/>
      <c r="O471" s="17"/>
      <c r="Q471" s="17"/>
    </row>
    <row r="472">
      <c r="I472" s="17"/>
      <c r="K472" s="17"/>
      <c r="M472" s="17"/>
      <c r="O472" s="17"/>
      <c r="Q472" s="17"/>
    </row>
    <row r="473">
      <c r="I473" s="17"/>
      <c r="K473" s="17"/>
      <c r="M473" s="17"/>
      <c r="O473" s="17"/>
      <c r="Q473" s="17"/>
    </row>
    <row r="474">
      <c r="I474" s="17"/>
      <c r="K474" s="17"/>
      <c r="M474" s="17"/>
      <c r="O474" s="17"/>
      <c r="Q474" s="17"/>
    </row>
    <row r="475">
      <c r="I475" s="17"/>
      <c r="K475" s="17"/>
      <c r="M475" s="17"/>
      <c r="O475" s="17"/>
      <c r="Q475" s="17"/>
    </row>
    <row r="476">
      <c r="I476" s="17"/>
      <c r="K476" s="17"/>
      <c r="M476" s="17"/>
      <c r="O476" s="17"/>
      <c r="Q476" s="17"/>
    </row>
    <row r="477">
      <c r="I477" s="17"/>
      <c r="K477" s="17"/>
      <c r="M477" s="17"/>
      <c r="O477" s="17"/>
      <c r="Q477" s="17"/>
    </row>
    <row r="478">
      <c r="I478" s="17"/>
      <c r="K478" s="17"/>
      <c r="M478" s="17"/>
      <c r="O478" s="17"/>
      <c r="Q478" s="17"/>
    </row>
    <row r="479">
      <c r="I479" s="17"/>
      <c r="K479" s="17"/>
      <c r="M479" s="17"/>
      <c r="O479" s="17"/>
      <c r="Q479" s="17"/>
    </row>
    <row r="480">
      <c r="I480" s="17"/>
      <c r="K480" s="17"/>
      <c r="M480" s="17"/>
      <c r="O480" s="17"/>
      <c r="Q480" s="17"/>
    </row>
    <row r="481">
      <c r="I481" s="17"/>
      <c r="K481" s="17"/>
      <c r="M481" s="17"/>
      <c r="O481" s="17"/>
      <c r="Q481" s="17"/>
    </row>
    <row r="482">
      <c r="I482" s="17"/>
      <c r="K482" s="17"/>
      <c r="M482" s="17"/>
      <c r="O482" s="17"/>
      <c r="Q482" s="17"/>
    </row>
    <row r="483">
      <c r="I483" s="17"/>
      <c r="K483" s="17"/>
      <c r="M483" s="17"/>
      <c r="O483" s="17"/>
      <c r="Q483" s="17"/>
    </row>
    <row r="484">
      <c r="I484" s="17"/>
      <c r="K484" s="17"/>
      <c r="M484" s="17"/>
      <c r="O484" s="17"/>
      <c r="Q484" s="17"/>
    </row>
    <row r="485">
      <c r="I485" s="17"/>
      <c r="K485" s="17"/>
      <c r="M485" s="17"/>
      <c r="O485" s="17"/>
      <c r="Q485" s="17"/>
    </row>
    <row r="486">
      <c r="I486" s="17"/>
      <c r="K486" s="17"/>
      <c r="M486" s="17"/>
      <c r="O486" s="17"/>
      <c r="Q486" s="17"/>
    </row>
    <row r="487">
      <c r="I487" s="17"/>
      <c r="K487" s="17"/>
      <c r="M487" s="17"/>
      <c r="O487" s="17"/>
      <c r="Q487" s="17"/>
    </row>
    <row r="488">
      <c r="I488" s="17"/>
      <c r="K488" s="17"/>
      <c r="M488" s="17"/>
      <c r="O488" s="17"/>
      <c r="Q488" s="17"/>
    </row>
    <row r="489">
      <c r="I489" s="17"/>
      <c r="K489" s="17"/>
      <c r="M489" s="17"/>
      <c r="O489" s="17"/>
      <c r="Q489" s="17"/>
    </row>
    <row r="490">
      <c r="I490" s="17"/>
      <c r="K490" s="17"/>
      <c r="M490" s="17"/>
      <c r="O490" s="17"/>
      <c r="Q490" s="17"/>
    </row>
    <row r="491">
      <c r="I491" s="17"/>
      <c r="K491" s="17"/>
      <c r="M491" s="17"/>
      <c r="O491" s="17"/>
      <c r="Q491" s="17"/>
    </row>
    <row r="492">
      <c r="I492" s="17"/>
      <c r="K492" s="17"/>
      <c r="M492" s="17"/>
      <c r="O492" s="17"/>
      <c r="Q492" s="17"/>
    </row>
    <row r="493">
      <c r="I493" s="17"/>
      <c r="K493" s="17"/>
      <c r="M493" s="17"/>
      <c r="O493" s="17"/>
      <c r="Q493" s="17"/>
    </row>
    <row r="494">
      <c r="I494" s="17"/>
      <c r="K494" s="17"/>
      <c r="M494" s="17"/>
      <c r="O494" s="17"/>
      <c r="Q494" s="17"/>
    </row>
    <row r="495">
      <c r="I495" s="17"/>
      <c r="K495" s="17"/>
      <c r="M495" s="17"/>
      <c r="O495" s="17"/>
      <c r="Q495" s="17"/>
    </row>
    <row r="496">
      <c r="I496" s="17"/>
      <c r="K496" s="17"/>
      <c r="M496" s="17"/>
      <c r="O496" s="17"/>
      <c r="Q496" s="17"/>
    </row>
    <row r="497">
      <c r="I497" s="17"/>
      <c r="K497" s="17"/>
      <c r="M497" s="17"/>
      <c r="O497" s="17"/>
      <c r="Q497" s="17"/>
    </row>
    <row r="498">
      <c r="I498" s="17"/>
      <c r="K498" s="17"/>
      <c r="M498" s="17"/>
      <c r="O498" s="17"/>
      <c r="Q498" s="17"/>
    </row>
    <row r="499">
      <c r="I499" s="17"/>
      <c r="K499" s="17"/>
      <c r="M499" s="17"/>
      <c r="O499" s="17"/>
      <c r="Q499" s="17"/>
    </row>
    <row r="500">
      <c r="I500" s="17"/>
      <c r="K500" s="17"/>
      <c r="M500" s="17"/>
      <c r="O500" s="17"/>
      <c r="Q500" s="17"/>
    </row>
    <row r="501">
      <c r="I501" s="17"/>
      <c r="K501" s="17"/>
      <c r="M501" s="17"/>
      <c r="O501" s="17"/>
      <c r="Q501" s="17"/>
    </row>
    <row r="502">
      <c r="I502" s="17"/>
      <c r="K502" s="17"/>
      <c r="M502" s="17"/>
      <c r="O502" s="17"/>
      <c r="Q502" s="17"/>
    </row>
    <row r="503">
      <c r="I503" s="17"/>
      <c r="K503" s="17"/>
      <c r="M503" s="17"/>
      <c r="O503" s="17"/>
      <c r="Q503" s="17"/>
    </row>
    <row r="504">
      <c r="I504" s="17"/>
      <c r="K504" s="17"/>
      <c r="M504" s="17"/>
      <c r="O504" s="17"/>
      <c r="Q504" s="17"/>
    </row>
    <row r="505">
      <c r="I505" s="17"/>
      <c r="K505" s="17"/>
      <c r="M505" s="17"/>
      <c r="O505" s="17"/>
      <c r="Q505" s="17"/>
    </row>
    <row r="506">
      <c r="I506" s="17"/>
      <c r="K506" s="17"/>
      <c r="M506" s="17"/>
      <c r="O506" s="17"/>
      <c r="Q506" s="17"/>
    </row>
    <row r="507">
      <c r="I507" s="17"/>
      <c r="K507" s="17"/>
      <c r="M507" s="17"/>
      <c r="O507" s="17"/>
      <c r="Q507" s="17"/>
    </row>
    <row r="508">
      <c r="I508" s="17"/>
      <c r="K508" s="17"/>
      <c r="M508" s="17"/>
      <c r="O508" s="17"/>
      <c r="Q508" s="17"/>
    </row>
    <row r="509">
      <c r="I509" s="17"/>
      <c r="K509" s="17"/>
      <c r="M509" s="17"/>
      <c r="O509" s="17"/>
      <c r="Q509" s="17"/>
    </row>
    <row r="510">
      <c r="I510" s="17"/>
      <c r="K510" s="17"/>
      <c r="M510" s="17"/>
      <c r="O510" s="17"/>
      <c r="Q510" s="17"/>
    </row>
    <row r="511">
      <c r="I511" s="17"/>
      <c r="K511" s="17"/>
      <c r="M511" s="17"/>
      <c r="O511" s="17"/>
      <c r="Q511" s="17"/>
    </row>
    <row r="512">
      <c r="I512" s="17"/>
      <c r="K512" s="17"/>
      <c r="M512" s="17"/>
      <c r="O512" s="17"/>
      <c r="Q512" s="17"/>
    </row>
    <row r="513">
      <c r="I513" s="17"/>
      <c r="K513" s="17"/>
      <c r="M513" s="17"/>
      <c r="O513" s="17"/>
      <c r="Q513" s="17"/>
    </row>
    <row r="514">
      <c r="I514" s="17"/>
      <c r="K514" s="17"/>
      <c r="M514" s="17"/>
      <c r="O514" s="17"/>
      <c r="Q514" s="17"/>
    </row>
    <row r="515">
      <c r="I515" s="17"/>
      <c r="K515" s="17"/>
      <c r="M515" s="17"/>
      <c r="O515" s="17"/>
      <c r="Q515" s="17"/>
    </row>
    <row r="516">
      <c r="I516" s="17"/>
      <c r="K516" s="17"/>
      <c r="M516" s="17"/>
      <c r="O516" s="17"/>
      <c r="Q516" s="17"/>
    </row>
    <row r="517">
      <c r="I517" s="17"/>
      <c r="K517" s="17"/>
      <c r="M517" s="17"/>
      <c r="O517" s="17"/>
      <c r="Q517" s="17"/>
    </row>
    <row r="518">
      <c r="I518" s="17"/>
      <c r="K518" s="17"/>
      <c r="M518" s="17"/>
      <c r="O518" s="17"/>
      <c r="Q518" s="17"/>
    </row>
    <row r="519">
      <c r="I519" s="17"/>
      <c r="K519" s="17"/>
      <c r="M519" s="17"/>
      <c r="O519" s="17"/>
      <c r="Q519" s="17"/>
    </row>
    <row r="520">
      <c r="I520" s="17"/>
      <c r="K520" s="17"/>
      <c r="M520" s="17"/>
      <c r="O520" s="17"/>
      <c r="Q520" s="17"/>
    </row>
    <row r="521">
      <c r="I521" s="17"/>
      <c r="K521" s="17"/>
      <c r="M521" s="17"/>
      <c r="O521" s="17"/>
      <c r="Q521" s="17"/>
    </row>
    <row r="522">
      <c r="I522" s="17"/>
      <c r="K522" s="17"/>
      <c r="M522" s="17"/>
      <c r="O522" s="17"/>
      <c r="Q522" s="17"/>
    </row>
    <row r="523">
      <c r="I523" s="17"/>
      <c r="K523" s="17"/>
      <c r="M523" s="17"/>
      <c r="O523" s="17"/>
      <c r="Q523" s="17"/>
    </row>
    <row r="524">
      <c r="I524" s="17"/>
      <c r="K524" s="17"/>
      <c r="M524" s="17"/>
      <c r="O524" s="17"/>
      <c r="Q524" s="17"/>
    </row>
    <row r="525">
      <c r="I525" s="17"/>
      <c r="K525" s="17"/>
      <c r="M525" s="17"/>
      <c r="O525" s="17"/>
      <c r="Q525" s="17"/>
    </row>
    <row r="526">
      <c r="I526" s="17"/>
      <c r="K526" s="17"/>
      <c r="M526" s="17"/>
      <c r="O526" s="17"/>
      <c r="Q526" s="17"/>
    </row>
    <row r="527">
      <c r="I527" s="17"/>
      <c r="K527" s="17"/>
      <c r="M527" s="17"/>
      <c r="O527" s="17"/>
      <c r="Q527" s="17"/>
    </row>
    <row r="528">
      <c r="I528" s="17"/>
      <c r="K528" s="17"/>
      <c r="M528" s="17"/>
      <c r="O528" s="17"/>
      <c r="Q528" s="17"/>
    </row>
    <row r="529">
      <c r="I529" s="17"/>
      <c r="K529" s="17"/>
      <c r="M529" s="17"/>
      <c r="O529" s="17"/>
      <c r="Q529" s="17"/>
    </row>
    <row r="530">
      <c r="I530" s="17"/>
      <c r="K530" s="17"/>
      <c r="M530" s="17"/>
      <c r="O530" s="17"/>
      <c r="Q530" s="17"/>
    </row>
    <row r="531">
      <c r="I531" s="17"/>
      <c r="K531" s="17"/>
      <c r="M531" s="17"/>
      <c r="O531" s="17"/>
      <c r="Q531" s="17"/>
    </row>
    <row r="532">
      <c r="I532" s="17"/>
      <c r="K532" s="17"/>
      <c r="M532" s="17"/>
      <c r="O532" s="17"/>
      <c r="Q532" s="17"/>
    </row>
    <row r="533">
      <c r="I533" s="17"/>
      <c r="K533" s="17"/>
      <c r="M533" s="17"/>
      <c r="O533" s="17"/>
      <c r="Q533" s="17"/>
    </row>
    <row r="534">
      <c r="I534" s="17"/>
      <c r="K534" s="17"/>
      <c r="M534" s="17"/>
      <c r="O534" s="17"/>
      <c r="Q534" s="17"/>
    </row>
    <row r="535">
      <c r="I535" s="17"/>
      <c r="K535" s="17"/>
      <c r="M535" s="17"/>
      <c r="O535" s="17"/>
      <c r="Q535" s="17"/>
    </row>
    <row r="536">
      <c r="I536" s="17"/>
      <c r="K536" s="17"/>
      <c r="M536" s="17"/>
      <c r="O536" s="17"/>
      <c r="Q536" s="17"/>
    </row>
    <row r="537">
      <c r="I537" s="17"/>
      <c r="K537" s="17"/>
      <c r="M537" s="17"/>
      <c r="O537" s="17"/>
      <c r="Q537" s="17"/>
    </row>
    <row r="538">
      <c r="I538" s="17"/>
      <c r="K538" s="17"/>
      <c r="M538" s="17"/>
      <c r="O538" s="17"/>
      <c r="Q538" s="17"/>
    </row>
    <row r="539">
      <c r="I539" s="17"/>
      <c r="K539" s="17"/>
      <c r="M539" s="17"/>
      <c r="O539" s="17"/>
      <c r="Q539" s="17"/>
    </row>
    <row r="540">
      <c r="I540" s="17"/>
      <c r="K540" s="17"/>
      <c r="M540" s="17"/>
      <c r="O540" s="17"/>
      <c r="Q540" s="17"/>
    </row>
    <row r="541">
      <c r="I541" s="17"/>
      <c r="K541" s="17"/>
      <c r="M541" s="17"/>
      <c r="O541" s="17"/>
      <c r="Q541" s="17"/>
    </row>
    <row r="542">
      <c r="I542" s="17"/>
      <c r="K542" s="17"/>
      <c r="M542" s="17"/>
      <c r="O542" s="17"/>
      <c r="Q542" s="17"/>
    </row>
    <row r="543">
      <c r="I543" s="17"/>
      <c r="K543" s="17"/>
      <c r="M543" s="17"/>
      <c r="O543" s="17"/>
      <c r="Q543" s="17"/>
    </row>
    <row r="544">
      <c r="I544" s="17"/>
      <c r="K544" s="17"/>
      <c r="M544" s="17"/>
      <c r="O544" s="17"/>
      <c r="Q544" s="17"/>
    </row>
    <row r="545">
      <c r="I545" s="17"/>
      <c r="K545" s="17"/>
      <c r="M545" s="17"/>
      <c r="O545" s="17"/>
      <c r="Q545" s="17"/>
    </row>
    <row r="546">
      <c r="I546" s="17"/>
      <c r="K546" s="17"/>
      <c r="M546" s="17"/>
      <c r="O546" s="17"/>
      <c r="Q546" s="17"/>
    </row>
    <row r="547">
      <c r="I547" s="17"/>
      <c r="K547" s="17"/>
      <c r="M547" s="17"/>
      <c r="O547" s="17"/>
      <c r="Q547" s="17"/>
    </row>
    <row r="548">
      <c r="I548" s="17"/>
      <c r="K548" s="17"/>
      <c r="M548" s="17"/>
      <c r="O548" s="17"/>
      <c r="Q548" s="17"/>
    </row>
    <row r="549">
      <c r="I549" s="17"/>
      <c r="K549" s="17"/>
      <c r="M549" s="17"/>
      <c r="O549" s="17"/>
      <c r="Q549" s="17"/>
    </row>
    <row r="550">
      <c r="I550" s="17"/>
      <c r="K550" s="17"/>
      <c r="M550" s="17"/>
      <c r="O550" s="17"/>
      <c r="Q550" s="17"/>
    </row>
    <row r="551">
      <c r="I551" s="17"/>
      <c r="K551" s="17"/>
      <c r="M551" s="17"/>
      <c r="O551" s="17"/>
      <c r="Q551" s="17"/>
    </row>
    <row r="552">
      <c r="I552" s="17"/>
      <c r="K552" s="17"/>
      <c r="M552" s="17"/>
      <c r="O552" s="17"/>
      <c r="Q552" s="17"/>
    </row>
    <row r="553">
      <c r="I553" s="17"/>
      <c r="K553" s="17"/>
      <c r="M553" s="17"/>
      <c r="O553" s="17"/>
      <c r="Q553" s="17"/>
    </row>
    <row r="554">
      <c r="I554" s="17"/>
      <c r="K554" s="17"/>
      <c r="M554" s="17"/>
      <c r="O554" s="17"/>
      <c r="Q554" s="17"/>
    </row>
    <row r="555">
      <c r="I555" s="17"/>
      <c r="K555" s="17"/>
      <c r="M555" s="17"/>
      <c r="O555" s="17"/>
      <c r="Q555" s="17"/>
    </row>
    <row r="556">
      <c r="I556" s="17"/>
      <c r="K556" s="17"/>
      <c r="M556" s="17"/>
      <c r="O556" s="17"/>
      <c r="Q556" s="17"/>
    </row>
    <row r="557">
      <c r="I557" s="17"/>
      <c r="K557" s="17"/>
      <c r="M557" s="17"/>
      <c r="O557" s="17"/>
      <c r="Q557" s="17"/>
    </row>
    <row r="558">
      <c r="I558" s="17"/>
      <c r="K558" s="17"/>
      <c r="M558" s="17"/>
      <c r="O558" s="17"/>
      <c r="Q558" s="17"/>
    </row>
    <row r="559">
      <c r="I559" s="17"/>
      <c r="K559" s="17"/>
      <c r="M559" s="17"/>
      <c r="O559" s="17"/>
      <c r="Q559" s="17"/>
    </row>
    <row r="560">
      <c r="I560" s="17"/>
      <c r="K560" s="17"/>
      <c r="M560" s="17"/>
      <c r="O560" s="17"/>
      <c r="Q560" s="17"/>
    </row>
    <row r="561">
      <c r="I561" s="17"/>
      <c r="K561" s="17"/>
      <c r="M561" s="17"/>
      <c r="O561" s="17"/>
      <c r="Q561" s="17"/>
    </row>
    <row r="562">
      <c r="I562" s="17"/>
      <c r="K562" s="17"/>
      <c r="M562" s="17"/>
      <c r="O562" s="17"/>
      <c r="Q562" s="17"/>
    </row>
    <row r="563">
      <c r="I563" s="17"/>
      <c r="K563" s="17"/>
      <c r="M563" s="17"/>
      <c r="O563" s="17"/>
      <c r="Q563" s="17"/>
    </row>
    <row r="564">
      <c r="I564" s="17"/>
      <c r="K564" s="17"/>
      <c r="M564" s="17"/>
      <c r="O564" s="17"/>
      <c r="Q564" s="17"/>
    </row>
    <row r="565">
      <c r="I565" s="17"/>
      <c r="K565" s="17"/>
      <c r="M565" s="17"/>
      <c r="O565" s="17"/>
      <c r="Q565" s="17"/>
    </row>
    <row r="566">
      <c r="I566" s="17"/>
      <c r="K566" s="17"/>
      <c r="M566" s="17"/>
      <c r="O566" s="17"/>
      <c r="Q566" s="17"/>
    </row>
    <row r="567">
      <c r="I567" s="17"/>
      <c r="K567" s="17"/>
      <c r="M567" s="17"/>
      <c r="O567" s="17"/>
      <c r="Q567" s="17"/>
    </row>
    <row r="568">
      <c r="I568" s="17"/>
      <c r="K568" s="17"/>
      <c r="M568" s="17"/>
      <c r="O568" s="17"/>
      <c r="Q568" s="17"/>
    </row>
    <row r="569">
      <c r="I569" s="17"/>
      <c r="K569" s="17"/>
      <c r="M569" s="17"/>
      <c r="O569" s="17"/>
      <c r="Q569" s="17"/>
    </row>
    <row r="570">
      <c r="I570" s="17"/>
      <c r="K570" s="17"/>
      <c r="M570" s="17"/>
      <c r="O570" s="17"/>
      <c r="Q570" s="17"/>
    </row>
    <row r="571">
      <c r="I571" s="17"/>
      <c r="K571" s="17"/>
      <c r="M571" s="17"/>
      <c r="O571" s="17"/>
      <c r="Q571" s="17"/>
    </row>
    <row r="572">
      <c r="I572" s="17"/>
      <c r="K572" s="17"/>
      <c r="M572" s="17"/>
      <c r="O572" s="17"/>
      <c r="Q572" s="17"/>
    </row>
    <row r="573">
      <c r="I573" s="17"/>
      <c r="K573" s="17"/>
      <c r="M573" s="17"/>
      <c r="O573" s="17"/>
      <c r="Q573" s="17"/>
    </row>
    <row r="574">
      <c r="I574" s="17"/>
      <c r="K574" s="17"/>
      <c r="M574" s="17"/>
      <c r="O574" s="17"/>
      <c r="Q574" s="17"/>
    </row>
    <row r="575">
      <c r="I575" s="17"/>
      <c r="K575" s="17"/>
      <c r="M575" s="17"/>
      <c r="O575" s="17"/>
      <c r="Q575" s="17"/>
    </row>
    <row r="576">
      <c r="I576" s="17"/>
      <c r="K576" s="17"/>
      <c r="M576" s="17"/>
      <c r="O576" s="17"/>
      <c r="Q576" s="17"/>
    </row>
    <row r="577">
      <c r="I577" s="17"/>
      <c r="K577" s="17"/>
      <c r="M577" s="17"/>
      <c r="O577" s="17"/>
      <c r="Q577" s="17"/>
    </row>
    <row r="578">
      <c r="I578" s="17"/>
      <c r="K578" s="17"/>
      <c r="M578" s="17"/>
      <c r="O578" s="17"/>
      <c r="Q578" s="17"/>
    </row>
    <row r="579">
      <c r="I579" s="17"/>
      <c r="K579" s="17"/>
      <c r="M579" s="17"/>
      <c r="O579" s="17"/>
      <c r="Q579" s="17"/>
    </row>
    <row r="580">
      <c r="I580" s="17"/>
      <c r="K580" s="17"/>
      <c r="M580" s="17"/>
      <c r="O580" s="17"/>
      <c r="Q580" s="17"/>
    </row>
    <row r="581">
      <c r="I581" s="17"/>
      <c r="K581" s="17"/>
      <c r="M581" s="17"/>
      <c r="O581" s="17"/>
      <c r="Q581" s="17"/>
    </row>
    <row r="582">
      <c r="I582" s="17"/>
      <c r="K582" s="17"/>
      <c r="M582" s="17"/>
      <c r="O582" s="17"/>
      <c r="Q582" s="17"/>
    </row>
    <row r="583">
      <c r="I583" s="17"/>
      <c r="K583" s="17"/>
      <c r="M583" s="17"/>
      <c r="O583" s="17"/>
      <c r="Q583" s="17"/>
    </row>
    <row r="584">
      <c r="I584" s="17"/>
      <c r="K584" s="17"/>
      <c r="M584" s="17"/>
      <c r="O584" s="17"/>
      <c r="Q584" s="17"/>
    </row>
    <row r="585">
      <c r="I585" s="17"/>
      <c r="K585" s="17"/>
      <c r="M585" s="17"/>
      <c r="O585" s="17"/>
      <c r="Q585" s="17"/>
    </row>
    <row r="586">
      <c r="I586" s="17"/>
      <c r="K586" s="17"/>
      <c r="M586" s="17"/>
      <c r="O586" s="17"/>
      <c r="Q586" s="17"/>
    </row>
    <row r="587">
      <c r="I587" s="17"/>
      <c r="K587" s="17"/>
      <c r="M587" s="17"/>
      <c r="O587" s="17"/>
      <c r="Q587" s="17"/>
    </row>
    <row r="588">
      <c r="I588" s="17"/>
      <c r="K588" s="17"/>
      <c r="M588" s="17"/>
      <c r="O588" s="17"/>
      <c r="Q588" s="17"/>
    </row>
    <row r="589">
      <c r="I589" s="17"/>
      <c r="K589" s="17"/>
      <c r="M589" s="17"/>
      <c r="O589" s="17"/>
      <c r="Q589" s="17"/>
    </row>
    <row r="590">
      <c r="I590" s="17"/>
      <c r="K590" s="17"/>
      <c r="M590" s="17"/>
      <c r="O590" s="17"/>
      <c r="Q590" s="17"/>
    </row>
    <row r="591">
      <c r="I591" s="17"/>
      <c r="K591" s="17"/>
      <c r="M591" s="17"/>
      <c r="O591" s="17"/>
      <c r="Q591" s="17"/>
    </row>
    <row r="592">
      <c r="I592" s="17"/>
      <c r="K592" s="17"/>
      <c r="M592" s="17"/>
      <c r="O592" s="17"/>
      <c r="Q592" s="17"/>
    </row>
    <row r="593">
      <c r="I593" s="17"/>
      <c r="K593" s="17"/>
      <c r="M593" s="17"/>
      <c r="O593" s="17"/>
      <c r="Q593" s="17"/>
    </row>
    <row r="594">
      <c r="I594" s="17"/>
      <c r="K594" s="17"/>
      <c r="M594" s="17"/>
      <c r="O594" s="17"/>
      <c r="Q594" s="17"/>
    </row>
    <row r="595">
      <c r="I595" s="17"/>
      <c r="K595" s="17"/>
      <c r="M595" s="17"/>
      <c r="O595" s="17"/>
      <c r="Q595" s="17"/>
    </row>
    <row r="596">
      <c r="I596" s="17"/>
      <c r="K596" s="17"/>
      <c r="M596" s="17"/>
      <c r="O596" s="17"/>
      <c r="Q596" s="17"/>
    </row>
    <row r="597">
      <c r="I597" s="17"/>
      <c r="K597" s="17"/>
      <c r="M597" s="17"/>
      <c r="O597" s="17"/>
      <c r="Q597" s="17"/>
    </row>
    <row r="598">
      <c r="I598" s="17"/>
      <c r="K598" s="17"/>
      <c r="M598" s="17"/>
      <c r="O598" s="17"/>
      <c r="Q598" s="17"/>
    </row>
    <row r="599">
      <c r="I599" s="17"/>
      <c r="K599" s="17"/>
      <c r="M599" s="17"/>
      <c r="O599" s="17"/>
      <c r="Q599" s="17"/>
    </row>
    <row r="600">
      <c r="I600" s="17"/>
      <c r="K600" s="17"/>
      <c r="M600" s="17"/>
      <c r="O600" s="17"/>
      <c r="Q600" s="17"/>
    </row>
    <row r="601">
      <c r="I601" s="17"/>
      <c r="K601" s="17"/>
      <c r="M601" s="17"/>
      <c r="O601" s="17"/>
      <c r="Q601" s="17"/>
    </row>
    <row r="602">
      <c r="I602" s="17"/>
      <c r="K602" s="17"/>
      <c r="M602" s="17"/>
      <c r="O602" s="17"/>
      <c r="Q602" s="17"/>
    </row>
    <row r="603">
      <c r="I603" s="17"/>
      <c r="K603" s="17"/>
      <c r="M603" s="17"/>
      <c r="O603" s="17"/>
      <c r="Q603" s="17"/>
    </row>
    <row r="604">
      <c r="I604" s="17"/>
      <c r="K604" s="17"/>
      <c r="M604" s="17"/>
      <c r="O604" s="17"/>
      <c r="Q604" s="17"/>
    </row>
    <row r="605">
      <c r="I605" s="17"/>
      <c r="K605" s="17"/>
      <c r="M605" s="17"/>
      <c r="O605" s="17"/>
      <c r="Q605" s="17"/>
    </row>
    <row r="606">
      <c r="I606" s="17"/>
      <c r="K606" s="17"/>
      <c r="M606" s="17"/>
      <c r="O606" s="17"/>
      <c r="Q606" s="17"/>
    </row>
    <row r="607">
      <c r="I607" s="17"/>
      <c r="K607" s="17"/>
      <c r="M607" s="17"/>
      <c r="O607" s="17"/>
      <c r="Q607" s="17"/>
    </row>
    <row r="608">
      <c r="I608" s="17"/>
      <c r="K608" s="17"/>
      <c r="M608" s="17"/>
      <c r="O608" s="17"/>
      <c r="Q608" s="17"/>
    </row>
    <row r="609">
      <c r="I609" s="17"/>
      <c r="K609" s="17"/>
      <c r="M609" s="17"/>
      <c r="O609" s="17"/>
      <c r="Q609" s="17"/>
    </row>
    <row r="610">
      <c r="I610" s="17"/>
      <c r="K610" s="17"/>
      <c r="M610" s="17"/>
      <c r="O610" s="17"/>
      <c r="Q610" s="17"/>
    </row>
    <row r="611">
      <c r="I611" s="17"/>
      <c r="K611" s="17"/>
      <c r="M611" s="17"/>
      <c r="O611" s="17"/>
      <c r="Q611" s="17"/>
    </row>
    <row r="612">
      <c r="I612" s="17"/>
      <c r="K612" s="17"/>
      <c r="M612" s="17"/>
      <c r="O612" s="17"/>
      <c r="Q612" s="17"/>
    </row>
    <row r="613">
      <c r="I613" s="17"/>
      <c r="K613" s="17"/>
      <c r="M613" s="17"/>
      <c r="O613" s="17"/>
      <c r="Q613" s="17"/>
    </row>
    <row r="614">
      <c r="I614" s="17"/>
      <c r="K614" s="17"/>
      <c r="M614" s="17"/>
      <c r="O614" s="17"/>
      <c r="Q614" s="17"/>
    </row>
    <row r="615">
      <c r="I615" s="17"/>
      <c r="K615" s="17"/>
      <c r="M615" s="17"/>
      <c r="O615" s="17"/>
      <c r="Q615" s="17"/>
    </row>
    <row r="616">
      <c r="I616" s="17"/>
      <c r="K616" s="17"/>
      <c r="M616" s="17"/>
      <c r="O616" s="17"/>
      <c r="Q616" s="17"/>
    </row>
    <row r="617">
      <c r="I617" s="17"/>
      <c r="K617" s="17"/>
      <c r="M617" s="17"/>
      <c r="O617" s="17"/>
      <c r="Q617" s="17"/>
    </row>
    <row r="618">
      <c r="I618" s="17"/>
      <c r="K618" s="17"/>
      <c r="M618" s="17"/>
      <c r="O618" s="17"/>
      <c r="Q618" s="17"/>
    </row>
    <row r="619">
      <c r="I619" s="17"/>
      <c r="K619" s="17"/>
      <c r="M619" s="17"/>
      <c r="O619" s="17"/>
      <c r="Q619" s="17"/>
    </row>
    <row r="620">
      <c r="I620" s="17"/>
      <c r="K620" s="17"/>
      <c r="M620" s="17"/>
      <c r="O620" s="17"/>
      <c r="Q620" s="17"/>
    </row>
    <row r="621">
      <c r="I621" s="17"/>
      <c r="K621" s="17"/>
      <c r="M621" s="17"/>
      <c r="O621" s="17"/>
      <c r="Q621" s="17"/>
    </row>
    <row r="622">
      <c r="I622" s="17"/>
      <c r="K622" s="17"/>
      <c r="M622" s="17"/>
      <c r="O622" s="17"/>
      <c r="Q622" s="17"/>
    </row>
    <row r="623">
      <c r="I623" s="17"/>
      <c r="K623" s="17"/>
      <c r="M623" s="17"/>
      <c r="O623" s="17"/>
      <c r="Q623" s="17"/>
    </row>
    <row r="624">
      <c r="I624" s="17"/>
      <c r="K624" s="17"/>
      <c r="M624" s="17"/>
      <c r="O624" s="17"/>
      <c r="Q624" s="17"/>
    </row>
    <row r="625">
      <c r="I625" s="17"/>
      <c r="K625" s="17"/>
      <c r="M625" s="17"/>
      <c r="O625" s="17"/>
      <c r="Q625" s="17"/>
    </row>
    <row r="626">
      <c r="I626" s="17"/>
      <c r="K626" s="17"/>
      <c r="M626" s="17"/>
      <c r="O626" s="17"/>
      <c r="Q626" s="17"/>
    </row>
    <row r="627">
      <c r="I627" s="17"/>
      <c r="K627" s="17"/>
      <c r="M627" s="17"/>
      <c r="O627" s="17"/>
      <c r="Q627" s="17"/>
    </row>
    <row r="628">
      <c r="I628" s="17"/>
      <c r="K628" s="17"/>
      <c r="M628" s="17"/>
      <c r="O628" s="17"/>
      <c r="Q628" s="17"/>
    </row>
    <row r="629">
      <c r="I629" s="17"/>
      <c r="K629" s="17"/>
      <c r="M629" s="17"/>
      <c r="O629" s="17"/>
      <c r="Q629" s="17"/>
    </row>
    <row r="630">
      <c r="I630" s="17"/>
      <c r="K630" s="17"/>
      <c r="M630" s="17"/>
      <c r="O630" s="17"/>
      <c r="Q630" s="17"/>
    </row>
    <row r="631">
      <c r="I631" s="17"/>
      <c r="K631" s="17"/>
      <c r="M631" s="17"/>
      <c r="O631" s="17"/>
      <c r="Q631" s="17"/>
    </row>
    <row r="632">
      <c r="I632" s="17"/>
      <c r="K632" s="17"/>
      <c r="M632" s="17"/>
      <c r="O632" s="17"/>
      <c r="Q632" s="17"/>
    </row>
    <row r="633">
      <c r="I633" s="17"/>
      <c r="K633" s="17"/>
      <c r="M633" s="17"/>
      <c r="O633" s="17"/>
      <c r="Q633" s="17"/>
    </row>
    <row r="634">
      <c r="I634" s="17"/>
      <c r="K634" s="17"/>
      <c r="M634" s="17"/>
      <c r="O634" s="17"/>
      <c r="Q634" s="17"/>
    </row>
    <row r="635">
      <c r="I635" s="17"/>
      <c r="K635" s="17"/>
      <c r="M635" s="17"/>
      <c r="O635" s="17"/>
      <c r="Q635" s="17"/>
    </row>
    <row r="636">
      <c r="I636" s="17"/>
      <c r="K636" s="17"/>
      <c r="M636" s="17"/>
      <c r="O636" s="17"/>
      <c r="Q636" s="17"/>
    </row>
    <row r="637">
      <c r="I637" s="17"/>
      <c r="K637" s="17"/>
      <c r="M637" s="17"/>
      <c r="O637" s="17"/>
      <c r="Q637" s="17"/>
    </row>
    <row r="638">
      <c r="I638" s="17"/>
      <c r="K638" s="17"/>
      <c r="M638" s="17"/>
      <c r="O638" s="17"/>
      <c r="Q638" s="17"/>
    </row>
    <row r="639">
      <c r="I639" s="17"/>
      <c r="K639" s="17"/>
      <c r="M639" s="17"/>
      <c r="O639" s="17"/>
      <c r="Q639" s="17"/>
    </row>
    <row r="640">
      <c r="I640" s="17"/>
      <c r="K640" s="17"/>
      <c r="M640" s="17"/>
      <c r="O640" s="17"/>
      <c r="Q640" s="17"/>
    </row>
    <row r="641">
      <c r="I641" s="17"/>
      <c r="K641" s="17"/>
      <c r="M641" s="17"/>
      <c r="O641" s="17"/>
      <c r="Q641" s="17"/>
    </row>
    <row r="642">
      <c r="I642" s="17"/>
      <c r="K642" s="17"/>
      <c r="M642" s="17"/>
      <c r="O642" s="17"/>
      <c r="Q642" s="17"/>
    </row>
    <row r="643">
      <c r="I643" s="17"/>
      <c r="K643" s="17"/>
      <c r="M643" s="17"/>
      <c r="O643" s="17"/>
      <c r="Q643" s="17"/>
    </row>
    <row r="644">
      <c r="I644" s="17"/>
      <c r="K644" s="17"/>
      <c r="M644" s="17"/>
      <c r="O644" s="17"/>
      <c r="Q644" s="17"/>
    </row>
    <row r="645">
      <c r="I645" s="17"/>
      <c r="K645" s="17"/>
      <c r="M645" s="17"/>
      <c r="O645" s="17"/>
      <c r="Q645" s="17"/>
    </row>
    <row r="646">
      <c r="I646" s="17"/>
      <c r="K646" s="17"/>
      <c r="M646" s="17"/>
      <c r="O646" s="17"/>
      <c r="Q646" s="17"/>
    </row>
    <row r="647">
      <c r="I647" s="17"/>
      <c r="K647" s="17"/>
      <c r="M647" s="17"/>
      <c r="O647" s="17"/>
      <c r="Q647" s="17"/>
    </row>
    <row r="648">
      <c r="I648" s="17"/>
      <c r="K648" s="17"/>
      <c r="M648" s="17"/>
      <c r="O648" s="17"/>
      <c r="Q648" s="17"/>
    </row>
    <row r="649">
      <c r="I649" s="17"/>
      <c r="K649" s="17"/>
      <c r="M649" s="17"/>
      <c r="O649" s="17"/>
      <c r="Q649" s="17"/>
    </row>
    <row r="650">
      <c r="I650" s="17"/>
      <c r="K650" s="17"/>
      <c r="M650" s="17"/>
      <c r="O650" s="17"/>
      <c r="Q650" s="17"/>
    </row>
    <row r="651">
      <c r="I651" s="17"/>
      <c r="K651" s="17"/>
      <c r="M651" s="17"/>
      <c r="O651" s="17"/>
      <c r="Q651" s="17"/>
    </row>
    <row r="652">
      <c r="I652" s="17"/>
      <c r="K652" s="17"/>
      <c r="M652" s="17"/>
      <c r="O652" s="17"/>
      <c r="Q652" s="17"/>
    </row>
    <row r="653">
      <c r="I653" s="17"/>
      <c r="K653" s="17"/>
      <c r="M653" s="17"/>
      <c r="O653" s="17"/>
      <c r="Q653" s="17"/>
    </row>
    <row r="654">
      <c r="I654" s="17"/>
      <c r="K654" s="17"/>
      <c r="M654" s="17"/>
      <c r="O654" s="17"/>
      <c r="Q654" s="17"/>
    </row>
    <row r="655">
      <c r="I655" s="17"/>
      <c r="K655" s="17"/>
      <c r="M655" s="17"/>
      <c r="O655" s="17"/>
      <c r="Q655" s="17"/>
    </row>
    <row r="656">
      <c r="I656" s="17"/>
      <c r="K656" s="17"/>
      <c r="M656" s="17"/>
      <c r="O656" s="17"/>
      <c r="Q656" s="17"/>
    </row>
    <row r="657">
      <c r="I657" s="17"/>
      <c r="K657" s="17"/>
      <c r="M657" s="17"/>
      <c r="O657" s="17"/>
      <c r="Q657" s="17"/>
    </row>
    <row r="658">
      <c r="I658" s="17"/>
      <c r="K658" s="17"/>
      <c r="M658" s="17"/>
      <c r="O658" s="17"/>
      <c r="Q658" s="17"/>
    </row>
    <row r="659">
      <c r="I659" s="17"/>
      <c r="K659" s="17"/>
      <c r="M659" s="17"/>
      <c r="O659" s="17"/>
      <c r="Q659" s="17"/>
    </row>
    <row r="660">
      <c r="I660" s="17"/>
      <c r="K660" s="17"/>
      <c r="M660" s="17"/>
      <c r="O660" s="17"/>
      <c r="Q660" s="17"/>
    </row>
    <row r="661">
      <c r="I661" s="17"/>
      <c r="K661" s="17"/>
      <c r="M661" s="17"/>
      <c r="O661" s="17"/>
      <c r="Q661" s="17"/>
    </row>
    <row r="662">
      <c r="I662" s="17"/>
      <c r="K662" s="17"/>
      <c r="M662" s="17"/>
      <c r="O662" s="17"/>
      <c r="Q662" s="17"/>
    </row>
    <row r="663">
      <c r="I663" s="17"/>
      <c r="K663" s="17"/>
      <c r="M663" s="17"/>
      <c r="O663" s="17"/>
      <c r="Q663" s="17"/>
    </row>
    <row r="664">
      <c r="I664" s="17"/>
      <c r="K664" s="17"/>
      <c r="M664" s="17"/>
      <c r="O664" s="17"/>
      <c r="Q664" s="17"/>
    </row>
    <row r="665">
      <c r="I665" s="17"/>
      <c r="K665" s="17"/>
      <c r="M665" s="17"/>
      <c r="O665" s="17"/>
      <c r="Q665" s="17"/>
    </row>
    <row r="666">
      <c r="I666" s="17"/>
      <c r="K666" s="17"/>
      <c r="M666" s="17"/>
      <c r="O666" s="17"/>
      <c r="Q666" s="17"/>
    </row>
    <row r="667">
      <c r="I667" s="17"/>
      <c r="K667" s="17"/>
      <c r="M667" s="17"/>
      <c r="O667" s="17"/>
      <c r="Q667" s="17"/>
    </row>
    <row r="668">
      <c r="I668" s="17"/>
      <c r="K668" s="17"/>
      <c r="M668" s="17"/>
      <c r="O668" s="17"/>
      <c r="Q668" s="17"/>
    </row>
    <row r="669">
      <c r="I669" s="17"/>
      <c r="K669" s="17"/>
      <c r="M669" s="17"/>
      <c r="O669" s="17"/>
      <c r="Q669" s="17"/>
    </row>
    <row r="670">
      <c r="I670" s="17"/>
      <c r="K670" s="17"/>
      <c r="M670" s="17"/>
      <c r="O670" s="17"/>
      <c r="Q670" s="17"/>
    </row>
    <row r="671">
      <c r="I671" s="17"/>
      <c r="K671" s="17"/>
      <c r="M671" s="17"/>
      <c r="O671" s="17"/>
      <c r="Q671" s="17"/>
    </row>
    <row r="672">
      <c r="I672" s="17"/>
      <c r="K672" s="17"/>
      <c r="M672" s="17"/>
      <c r="O672" s="17"/>
      <c r="Q672" s="17"/>
    </row>
    <row r="673">
      <c r="I673" s="17"/>
      <c r="K673" s="17"/>
      <c r="M673" s="17"/>
      <c r="O673" s="17"/>
      <c r="Q673" s="17"/>
    </row>
    <row r="674">
      <c r="I674" s="17"/>
      <c r="K674" s="17"/>
      <c r="M674" s="17"/>
      <c r="O674" s="17"/>
      <c r="Q674" s="17"/>
    </row>
    <row r="675">
      <c r="I675" s="17"/>
      <c r="K675" s="17"/>
      <c r="M675" s="17"/>
      <c r="O675" s="17"/>
      <c r="Q675" s="17"/>
    </row>
    <row r="676">
      <c r="I676" s="17"/>
      <c r="K676" s="17"/>
      <c r="M676" s="17"/>
      <c r="O676" s="17"/>
      <c r="Q676" s="17"/>
    </row>
    <row r="677">
      <c r="I677" s="17"/>
      <c r="K677" s="17"/>
      <c r="M677" s="17"/>
      <c r="O677" s="17"/>
      <c r="Q677" s="17"/>
    </row>
    <row r="678">
      <c r="I678" s="17"/>
      <c r="K678" s="17"/>
      <c r="M678" s="17"/>
      <c r="O678" s="17"/>
      <c r="Q678" s="17"/>
    </row>
    <row r="679">
      <c r="I679" s="17"/>
      <c r="K679" s="17"/>
      <c r="M679" s="17"/>
      <c r="O679" s="17"/>
      <c r="Q679" s="17"/>
    </row>
    <row r="680">
      <c r="I680" s="17"/>
      <c r="K680" s="17"/>
      <c r="M680" s="17"/>
      <c r="O680" s="17"/>
      <c r="Q680" s="17"/>
    </row>
    <row r="681">
      <c r="I681" s="17"/>
      <c r="K681" s="17"/>
      <c r="M681" s="17"/>
      <c r="O681" s="17"/>
      <c r="Q681" s="17"/>
    </row>
    <row r="682">
      <c r="I682" s="17"/>
      <c r="K682" s="17"/>
      <c r="M682" s="17"/>
      <c r="O682" s="17"/>
      <c r="Q682" s="17"/>
    </row>
    <row r="683">
      <c r="I683" s="17"/>
      <c r="K683" s="17"/>
      <c r="M683" s="17"/>
      <c r="O683" s="17"/>
      <c r="Q683" s="17"/>
    </row>
    <row r="684">
      <c r="I684" s="17"/>
      <c r="K684" s="17"/>
      <c r="M684" s="17"/>
      <c r="O684" s="17"/>
      <c r="Q684" s="17"/>
    </row>
    <row r="685">
      <c r="I685" s="17"/>
      <c r="K685" s="17"/>
      <c r="M685" s="17"/>
      <c r="O685" s="17"/>
      <c r="Q685" s="17"/>
    </row>
    <row r="686">
      <c r="I686" s="17"/>
      <c r="K686" s="17"/>
      <c r="M686" s="17"/>
      <c r="O686" s="17"/>
      <c r="Q686" s="17"/>
    </row>
    <row r="687">
      <c r="I687" s="17"/>
      <c r="K687" s="17"/>
      <c r="M687" s="17"/>
      <c r="O687" s="17"/>
      <c r="Q687" s="17"/>
    </row>
    <row r="688">
      <c r="I688" s="17"/>
      <c r="K688" s="17"/>
      <c r="M688" s="17"/>
      <c r="O688" s="17"/>
      <c r="Q688" s="17"/>
    </row>
    <row r="689">
      <c r="I689" s="17"/>
      <c r="K689" s="17"/>
      <c r="M689" s="17"/>
      <c r="O689" s="17"/>
      <c r="Q689" s="17"/>
    </row>
    <row r="690">
      <c r="I690" s="17"/>
      <c r="K690" s="17"/>
      <c r="M690" s="17"/>
      <c r="O690" s="17"/>
      <c r="Q690" s="17"/>
    </row>
    <row r="691">
      <c r="I691" s="17"/>
      <c r="K691" s="17"/>
      <c r="M691" s="17"/>
      <c r="O691" s="17"/>
      <c r="Q691" s="17"/>
    </row>
    <row r="692">
      <c r="I692" s="17"/>
      <c r="K692" s="17"/>
      <c r="M692" s="17"/>
      <c r="O692" s="17"/>
      <c r="Q692" s="17"/>
    </row>
    <row r="693">
      <c r="I693" s="17"/>
      <c r="K693" s="17"/>
      <c r="M693" s="17"/>
      <c r="O693" s="17"/>
      <c r="Q693" s="17"/>
    </row>
    <row r="694">
      <c r="I694" s="17"/>
      <c r="K694" s="17"/>
      <c r="M694" s="17"/>
      <c r="O694" s="17"/>
      <c r="Q694" s="17"/>
    </row>
    <row r="695">
      <c r="I695" s="17"/>
      <c r="K695" s="17"/>
      <c r="M695" s="17"/>
      <c r="O695" s="17"/>
      <c r="Q695" s="17"/>
    </row>
    <row r="696">
      <c r="I696" s="17"/>
      <c r="K696" s="17"/>
      <c r="M696" s="17"/>
      <c r="O696" s="17"/>
      <c r="Q696" s="17"/>
    </row>
    <row r="697">
      <c r="I697" s="17"/>
      <c r="K697" s="17"/>
      <c r="M697" s="17"/>
      <c r="O697" s="17"/>
      <c r="Q697" s="17"/>
    </row>
    <row r="698">
      <c r="I698" s="17"/>
      <c r="K698" s="17"/>
      <c r="M698" s="17"/>
      <c r="O698" s="17"/>
      <c r="Q698" s="17"/>
    </row>
    <row r="699">
      <c r="I699" s="17"/>
      <c r="K699" s="17"/>
      <c r="M699" s="17"/>
      <c r="O699" s="17"/>
      <c r="Q699" s="17"/>
    </row>
    <row r="700">
      <c r="I700" s="17"/>
      <c r="K700" s="17"/>
      <c r="M700" s="17"/>
      <c r="O700" s="17"/>
      <c r="Q700" s="17"/>
    </row>
    <row r="701">
      <c r="I701" s="17"/>
      <c r="K701" s="17"/>
      <c r="M701" s="17"/>
      <c r="O701" s="17"/>
      <c r="Q701" s="17"/>
    </row>
    <row r="702">
      <c r="I702" s="17"/>
      <c r="K702" s="17"/>
      <c r="M702" s="17"/>
      <c r="O702" s="17"/>
      <c r="Q702" s="17"/>
    </row>
    <row r="703">
      <c r="I703" s="17"/>
      <c r="K703" s="17"/>
      <c r="M703" s="17"/>
      <c r="O703" s="17"/>
      <c r="Q703" s="17"/>
    </row>
    <row r="704">
      <c r="I704" s="17"/>
      <c r="K704" s="17"/>
      <c r="M704" s="17"/>
      <c r="O704" s="17"/>
      <c r="Q704" s="17"/>
    </row>
    <row r="705">
      <c r="I705" s="17"/>
      <c r="K705" s="17"/>
      <c r="M705" s="17"/>
      <c r="O705" s="17"/>
      <c r="Q705" s="17"/>
    </row>
    <row r="706">
      <c r="I706" s="17"/>
      <c r="K706" s="17"/>
      <c r="M706" s="17"/>
      <c r="O706" s="17"/>
      <c r="Q706" s="17"/>
    </row>
    <row r="707">
      <c r="I707" s="17"/>
      <c r="K707" s="17"/>
      <c r="M707" s="17"/>
      <c r="O707" s="17"/>
      <c r="Q707" s="17"/>
    </row>
    <row r="708">
      <c r="I708" s="17"/>
      <c r="K708" s="17"/>
      <c r="M708" s="17"/>
      <c r="O708" s="17"/>
      <c r="Q708" s="17"/>
    </row>
    <row r="709">
      <c r="I709" s="17"/>
      <c r="K709" s="17"/>
      <c r="M709" s="17"/>
      <c r="O709" s="17"/>
      <c r="Q709" s="17"/>
    </row>
    <row r="710">
      <c r="I710" s="17"/>
      <c r="K710" s="17"/>
      <c r="M710" s="17"/>
      <c r="O710" s="17"/>
      <c r="Q710" s="17"/>
    </row>
    <row r="711">
      <c r="I711" s="17"/>
      <c r="K711" s="17"/>
      <c r="M711" s="17"/>
      <c r="O711" s="17"/>
      <c r="Q711" s="17"/>
    </row>
    <row r="712">
      <c r="I712" s="17"/>
      <c r="K712" s="17"/>
      <c r="M712" s="17"/>
      <c r="O712" s="17"/>
      <c r="Q712" s="17"/>
    </row>
    <row r="713">
      <c r="I713" s="17"/>
      <c r="K713" s="17"/>
      <c r="M713" s="17"/>
      <c r="O713" s="17"/>
      <c r="Q713" s="17"/>
    </row>
    <row r="714">
      <c r="I714" s="17"/>
      <c r="K714" s="17"/>
      <c r="M714" s="17"/>
      <c r="O714" s="17"/>
      <c r="Q714" s="17"/>
    </row>
    <row r="715">
      <c r="I715" s="17"/>
      <c r="K715" s="17"/>
      <c r="M715" s="17"/>
      <c r="O715" s="17"/>
      <c r="Q715" s="17"/>
    </row>
    <row r="716">
      <c r="I716" s="17"/>
      <c r="K716" s="17"/>
      <c r="M716" s="17"/>
      <c r="O716" s="17"/>
      <c r="Q716" s="17"/>
    </row>
    <row r="717">
      <c r="I717" s="17"/>
      <c r="K717" s="17"/>
      <c r="M717" s="17"/>
      <c r="O717" s="17"/>
      <c r="Q717" s="17"/>
    </row>
    <row r="718">
      <c r="I718" s="17"/>
      <c r="K718" s="17"/>
      <c r="M718" s="17"/>
      <c r="O718" s="17"/>
      <c r="Q718" s="17"/>
    </row>
    <row r="719">
      <c r="I719" s="17"/>
      <c r="K719" s="17"/>
      <c r="M719" s="17"/>
      <c r="O719" s="17"/>
      <c r="Q719" s="17"/>
    </row>
    <row r="720">
      <c r="I720" s="17"/>
      <c r="K720" s="17"/>
      <c r="M720" s="17"/>
      <c r="O720" s="17"/>
      <c r="Q720" s="17"/>
    </row>
    <row r="721">
      <c r="I721" s="17"/>
      <c r="K721" s="17"/>
      <c r="M721" s="17"/>
      <c r="O721" s="17"/>
      <c r="Q721" s="17"/>
    </row>
    <row r="722">
      <c r="I722" s="17"/>
      <c r="K722" s="17"/>
      <c r="M722" s="17"/>
      <c r="O722" s="17"/>
      <c r="Q722" s="17"/>
    </row>
    <row r="723">
      <c r="I723" s="17"/>
      <c r="K723" s="17"/>
      <c r="M723" s="17"/>
      <c r="O723" s="17"/>
      <c r="Q723" s="17"/>
    </row>
    <row r="724">
      <c r="I724" s="17"/>
      <c r="K724" s="17"/>
      <c r="M724" s="17"/>
      <c r="O724" s="17"/>
      <c r="Q724" s="17"/>
    </row>
    <row r="725">
      <c r="I725" s="17"/>
      <c r="K725" s="17"/>
      <c r="M725" s="17"/>
      <c r="O725" s="17"/>
      <c r="Q725" s="17"/>
    </row>
    <row r="726">
      <c r="I726" s="17"/>
      <c r="K726" s="17"/>
      <c r="M726" s="17"/>
      <c r="O726" s="17"/>
      <c r="Q726" s="17"/>
    </row>
    <row r="727">
      <c r="I727" s="17"/>
      <c r="K727" s="17"/>
      <c r="M727" s="17"/>
      <c r="O727" s="17"/>
      <c r="Q727" s="17"/>
    </row>
    <row r="728">
      <c r="I728" s="17"/>
      <c r="K728" s="17"/>
      <c r="M728" s="17"/>
      <c r="O728" s="17"/>
      <c r="Q728" s="17"/>
    </row>
    <row r="729">
      <c r="I729" s="17"/>
      <c r="K729" s="17"/>
      <c r="M729" s="17"/>
      <c r="O729" s="17"/>
      <c r="Q729" s="17"/>
    </row>
    <row r="730">
      <c r="I730" s="17"/>
      <c r="K730" s="17"/>
      <c r="M730" s="17"/>
      <c r="O730" s="17"/>
      <c r="Q730" s="17"/>
    </row>
    <row r="731">
      <c r="I731" s="17"/>
      <c r="K731" s="17"/>
      <c r="M731" s="17"/>
      <c r="O731" s="17"/>
      <c r="Q731" s="17"/>
    </row>
    <row r="732">
      <c r="I732" s="17"/>
      <c r="K732" s="17"/>
      <c r="M732" s="17"/>
      <c r="O732" s="17"/>
      <c r="Q732" s="17"/>
    </row>
    <row r="733">
      <c r="I733" s="17"/>
      <c r="K733" s="17"/>
      <c r="M733" s="17"/>
      <c r="O733" s="17"/>
      <c r="Q733" s="17"/>
    </row>
    <row r="734">
      <c r="I734" s="17"/>
      <c r="K734" s="17"/>
      <c r="M734" s="17"/>
      <c r="O734" s="17"/>
      <c r="Q734" s="17"/>
    </row>
    <row r="735">
      <c r="I735" s="17"/>
      <c r="K735" s="17"/>
      <c r="M735" s="17"/>
      <c r="O735" s="17"/>
      <c r="Q735" s="17"/>
    </row>
    <row r="736">
      <c r="I736" s="17"/>
      <c r="K736" s="17"/>
      <c r="M736" s="17"/>
      <c r="O736" s="17"/>
      <c r="Q736" s="17"/>
    </row>
    <row r="737">
      <c r="I737" s="17"/>
      <c r="K737" s="17"/>
      <c r="M737" s="17"/>
      <c r="O737" s="17"/>
      <c r="Q737" s="17"/>
    </row>
    <row r="738">
      <c r="I738" s="17"/>
      <c r="K738" s="17"/>
      <c r="M738" s="17"/>
      <c r="O738" s="17"/>
      <c r="Q738" s="17"/>
    </row>
    <row r="739">
      <c r="I739" s="17"/>
      <c r="K739" s="17"/>
      <c r="M739" s="17"/>
      <c r="O739" s="17"/>
      <c r="Q739" s="17"/>
    </row>
    <row r="740">
      <c r="I740" s="17"/>
      <c r="K740" s="17"/>
      <c r="M740" s="17"/>
      <c r="O740" s="17"/>
      <c r="Q740" s="17"/>
    </row>
    <row r="741">
      <c r="I741" s="17"/>
      <c r="K741" s="17"/>
      <c r="M741" s="17"/>
      <c r="O741" s="17"/>
      <c r="Q741" s="17"/>
    </row>
    <row r="742">
      <c r="I742" s="17"/>
      <c r="K742" s="17"/>
      <c r="M742" s="17"/>
      <c r="O742" s="17"/>
      <c r="Q742" s="17"/>
    </row>
    <row r="743">
      <c r="I743" s="17"/>
      <c r="K743" s="17"/>
      <c r="M743" s="17"/>
      <c r="O743" s="17"/>
      <c r="Q743" s="17"/>
    </row>
    <row r="744">
      <c r="I744" s="17"/>
      <c r="K744" s="17"/>
      <c r="M744" s="17"/>
      <c r="O744" s="17"/>
      <c r="Q744" s="17"/>
    </row>
    <row r="745">
      <c r="I745" s="17"/>
      <c r="K745" s="17"/>
      <c r="M745" s="17"/>
      <c r="O745" s="17"/>
      <c r="Q745" s="17"/>
    </row>
    <row r="746">
      <c r="I746" s="17"/>
      <c r="K746" s="17"/>
      <c r="M746" s="17"/>
      <c r="O746" s="17"/>
      <c r="Q746" s="17"/>
    </row>
    <row r="747">
      <c r="I747" s="17"/>
      <c r="K747" s="17"/>
      <c r="M747" s="17"/>
      <c r="O747" s="17"/>
      <c r="Q747" s="17"/>
    </row>
    <row r="748">
      <c r="I748" s="17"/>
      <c r="K748" s="17"/>
      <c r="M748" s="17"/>
      <c r="O748" s="17"/>
      <c r="Q748" s="17"/>
    </row>
    <row r="749">
      <c r="I749" s="17"/>
      <c r="K749" s="17"/>
      <c r="M749" s="17"/>
      <c r="O749" s="17"/>
      <c r="Q749" s="17"/>
    </row>
    <row r="750">
      <c r="I750" s="17"/>
      <c r="K750" s="17"/>
      <c r="M750" s="17"/>
      <c r="O750" s="17"/>
      <c r="Q750" s="17"/>
    </row>
    <row r="751">
      <c r="I751" s="17"/>
      <c r="K751" s="17"/>
      <c r="M751" s="17"/>
      <c r="O751" s="17"/>
      <c r="Q751" s="17"/>
    </row>
    <row r="752">
      <c r="I752" s="17"/>
      <c r="K752" s="17"/>
      <c r="M752" s="17"/>
      <c r="O752" s="17"/>
      <c r="Q752" s="17"/>
    </row>
    <row r="753">
      <c r="I753" s="17"/>
      <c r="K753" s="17"/>
      <c r="M753" s="17"/>
      <c r="O753" s="17"/>
      <c r="Q753" s="17"/>
    </row>
    <row r="754">
      <c r="I754" s="17"/>
      <c r="K754" s="17"/>
      <c r="M754" s="17"/>
      <c r="O754" s="17"/>
      <c r="Q754" s="17"/>
    </row>
    <row r="755">
      <c r="I755" s="17"/>
      <c r="K755" s="17"/>
      <c r="M755" s="17"/>
      <c r="O755" s="17"/>
      <c r="Q755" s="17"/>
    </row>
    <row r="756">
      <c r="I756" s="17"/>
      <c r="K756" s="17"/>
      <c r="M756" s="17"/>
      <c r="O756" s="17"/>
      <c r="Q756" s="17"/>
    </row>
    <row r="757">
      <c r="I757" s="17"/>
      <c r="K757" s="17"/>
      <c r="M757" s="17"/>
      <c r="O757" s="17"/>
      <c r="Q757" s="17"/>
    </row>
    <row r="758">
      <c r="I758" s="17"/>
      <c r="K758" s="17"/>
      <c r="M758" s="17"/>
      <c r="O758" s="17"/>
      <c r="Q758" s="17"/>
    </row>
    <row r="759">
      <c r="I759" s="17"/>
      <c r="K759" s="17"/>
      <c r="M759" s="17"/>
      <c r="O759" s="17"/>
      <c r="Q759" s="17"/>
    </row>
    <row r="760">
      <c r="I760" s="17"/>
      <c r="K760" s="17"/>
      <c r="M760" s="17"/>
      <c r="O760" s="17"/>
      <c r="Q760" s="17"/>
    </row>
    <row r="761">
      <c r="I761" s="17"/>
      <c r="K761" s="17"/>
      <c r="M761" s="17"/>
      <c r="O761" s="17"/>
      <c r="Q761" s="17"/>
    </row>
    <row r="762">
      <c r="I762" s="17"/>
      <c r="K762" s="17"/>
      <c r="M762" s="17"/>
      <c r="O762" s="17"/>
      <c r="Q762" s="17"/>
    </row>
    <row r="763">
      <c r="I763" s="17"/>
      <c r="K763" s="17"/>
      <c r="M763" s="17"/>
      <c r="O763" s="17"/>
      <c r="Q763" s="17"/>
    </row>
    <row r="764">
      <c r="I764" s="17"/>
      <c r="K764" s="17"/>
      <c r="M764" s="17"/>
      <c r="O764" s="17"/>
      <c r="Q764" s="17"/>
    </row>
    <row r="765">
      <c r="I765" s="17"/>
      <c r="K765" s="17"/>
      <c r="M765" s="17"/>
      <c r="O765" s="17"/>
      <c r="Q765" s="17"/>
    </row>
    <row r="766">
      <c r="I766" s="17"/>
      <c r="K766" s="17"/>
      <c r="M766" s="17"/>
      <c r="O766" s="17"/>
      <c r="Q766" s="17"/>
    </row>
    <row r="767">
      <c r="I767" s="17"/>
      <c r="K767" s="17"/>
      <c r="M767" s="17"/>
      <c r="O767" s="17"/>
      <c r="Q767" s="17"/>
    </row>
    <row r="768">
      <c r="I768" s="17"/>
      <c r="K768" s="17"/>
      <c r="M768" s="17"/>
      <c r="O768" s="17"/>
      <c r="Q768" s="17"/>
    </row>
    <row r="769">
      <c r="I769" s="17"/>
      <c r="K769" s="17"/>
      <c r="M769" s="17"/>
      <c r="O769" s="17"/>
      <c r="Q769" s="17"/>
    </row>
    <row r="770">
      <c r="I770" s="17"/>
      <c r="K770" s="17"/>
      <c r="M770" s="17"/>
      <c r="O770" s="17"/>
      <c r="Q770" s="17"/>
    </row>
    <row r="771">
      <c r="I771" s="17"/>
      <c r="K771" s="17"/>
      <c r="M771" s="17"/>
      <c r="O771" s="17"/>
      <c r="Q771" s="17"/>
    </row>
    <row r="772">
      <c r="I772" s="17"/>
      <c r="K772" s="17"/>
      <c r="M772" s="17"/>
      <c r="O772" s="17"/>
      <c r="Q772" s="17"/>
    </row>
    <row r="773">
      <c r="I773" s="17"/>
      <c r="K773" s="17"/>
      <c r="M773" s="17"/>
      <c r="O773" s="17"/>
      <c r="Q773" s="17"/>
    </row>
    <row r="774">
      <c r="I774" s="17"/>
      <c r="K774" s="17"/>
      <c r="M774" s="17"/>
      <c r="O774" s="17"/>
      <c r="Q774" s="17"/>
    </row>
    <row r="775">
      <c r="I775" s="17"/>
      <c r="K775" s="17"/>
      <c r="M775" s="17"/>
      <c r="O775" s="17"/>
      <c r="Q775" s="17"/>
    </row>
    <row r="776">
      <c r="I776" s="17"/>
      <c r="K776" s="17"/>
      <c r="M776" s="17"/>
      <c r="O776" s="17"/>
      <c r="Q776" s="17"/>
    </row>
    <row r="777">
      <c r="I777" s="17"/>
      <c r="K777" s="17"/>
      <c r="M777" s="17"/>
      <c r="O777" s="17"/>
      <c r="Q777" s="17"/>
    </row>
    <row r="778">
      <c r="I778" s="17"/>
      <c r="K778" s="17"/>
      <c r="M778" s="17"/>
      <c r="O778" s="17"/>
      <c r="Q778" s="17"/>
    </row>
    <row r="779">
      <c r="I779" s="17"/>
      <c r="K779" s="17"/>
      <c r="M779" s="17"/>
      <c r="O779" s="17"/>
      <c r="Q779" s="17"/>
    </row>
    <row r="780">
      <c r="I780" s="17"/>
      <c r="K780" s="17"/>
      <c r="M780" s="17"/>
      <c r="O780" s="17"/>
      <c r="Q780" s="17"/>
    </row>
    <row r="781">
      <c r="I781" s="17"/>
      <c r="K781" s="17"/>
      <c r="M781" s="17"/>
      <c r="O781" s="17"/>
      <c r="Q781" s="17"/>
    </row>
    <row r="782">
      <c r="I782" s="17"/>
      <c r="K782" s="17"/>
      <c r="M782" s="17"/>
      <c r="O782" s="17"/>
      <c r="Q782" s="17"/>
    </row>
    <row r="783">
      <c r="I783" s="17"/>
      <c r="K783" s="17"/>
      <c r="M783" s="17"/>
      <c r="O783" s="17"/>
      <c r="Q783" s="17"/>
    </row>
    <row r="784">
      <c r="I784" s="17"/>
      <c r="K784" s="17"/>
      <c r="M784" s="17"/>
      <c r="O784" s="17"/>
      <c r="Q784" s="17"/>
    </row>
    <row r="785">
      <c r="I785" s="17"/>
      <c r="K785" s="17"/>
      <c r="M785" s="17"/>
      <c r="O785" s="17"/>
      <c r="Q785" s="17"/>
    </row>
    <row r="786">
      <c r="I786" s="17"/>
      <c r="K786" s="17"/>
      <c r="M786" s="17"/>
      <c r="O786" s="17"/>
      <c r="Q786" s="17"/>
    </row>
    <row r="787">
      <c r="I787" s="17"/>
      <c r="K787" s="17"/>
      <c r="M787" s="17"/>
      <c r="O787" s="17"/>
      <c r="Q787" s="17"/>
    </row>
    <row r="788">
      <c r="I788" s="17"/>
      <c r="K788" s="17"/>
      <c r="M788" s="17"/>
      <c r="O788" s="17"/>
      <c r="Q788" s="17"/>
    </row>
    <row r="789">
      <c r="I789" s="17"/>
      <c r="K789" s="17"/>
      <c r="M789" s="17"/>
      <c r="O789" s="17"/>
      <c r="Q789" s="17"/>
    </row>
    <row r="790">
      <c r="I790" s="17"/>
      <c r="K790" s="17"/>
      <c r="M790" s="17"/>
      <c r="O790" s="17"/>
      <c r="Q790" s="17"/>
    </row>
    <row r="791">
      <c r="I791" s="17"/>
      <c r="K791" s="17"/>
      <c r="M791" s="17"/>
      <c r="O791" s="17"/>
      <c r="Q791" s="17"/>
    </row>
    <row r="792">
      <c r="I792" s="17"/>
      <c r="K792" s="17"/>
      <c r="M792" s="17"/>
      <c r="O792" s="17"/>
      <c r="Q792" s="17"/>
    </row>
    <row r="793">
      <c r="I793" s="17"/>
      <c r="K793" s="17"/>
      <c r="M793" s="17"/>
      <c r="O793" s="17"/>
      <c r="Q793" s="17"/>
    </row>
    <row r="794">
      <c r="I794" s="17"/>
      <c r="K794" s="17"/>
      <c r="M794" s="17"/>
      <c r="O794" s="17"/>
      <c r="Q794" s="17"/>
    </row>
    <row r="795">
      <c r="I795" s="17"/>
      <c r="K795" s="17"/>
      <c r="M795" s="17"/>
      <c r="O795" s="17"/>
      <c r="Q795" s="17"/>
    </row>
    <row r="796">
      <c r="I796" s="17"/>
      <c r="K796" s="17"/>
      <c r="M796" s="17"/>
      <c r="O796" s="17"/>
      <c r="Q796" s="17"/>
    </row>
    <row r="797">
      <c r="I797" s="17"/>
      <c r="K797" s="17"/>
      <c r="M797" s="17"/>
      <c r="O797" s="17"/>
      <c r="Q797" s="17"/>
    </row>
    <row r="798">
      <c r="I798" s="17"/>
      <c r="K798" s="17"/>
      <c r="M798" s="17"/>
      <c r="O798" s="17"/>
      <c r="Q798" s="17"/>
    </row>
    <row r="799">
      <c r="I799" s="17"/>
      <c r="K799" s="17"/>
      <c r="M799" s="17"/>
      <c r="O799" s="17"/>
      <c r="Q799" s="17"/>
    </row>
    <row r="800">
      <c r="I800" s="17"/>
      <c r="K800" s="17"/>
      <c r="M800" s="17"/>
      <c r="O800" s="17"/>
      <c r="Q800" s="17"/>
    </row>
    <row r="801">
      <c r="I801" s="17"/>
      <c r="K801" s="17"/>
      <c r="M801" s="17"/>
      <c r="O801" s="17"/>
      <c r="Q801" s="17"/>
    </row>
    <row r="802">
      <c r="I802" s="17"/>
      <c r="K802" s="17"/>
      <c r="M802" s="17"/>
      <c r="O802" s="17"/>
      <c r="Q802" s="17"/>
    </row>
    <row r="803">
      <c r="I803" s="17"/>
      <c r="K803" s="17"/>
      <c r="M803" s="17"/>
      <c r="O803" s="17"/>
      <c r="Q803" s="17"/>
    </row>
    <row r="804">
      <c r="I804" s="17"/>
      <c r="K804" s="17"/>
      <c r="M804" s="17"/>
      <c r="O804" s="17"/>
      <c r="Q804" s="17"/>
    </row>
    <row r="805">
      <c r="I805" s="17"/>
      <c r="K805" s="17"/>
      <c r="M805" s="17"/>
      <c r="O805" s="17"/>
      <c r="Q805" s="17"/>
    </row>
    <row r="806">
      <c r="I806" s="17"/>
      <c r="K806" s="17"/>
      <c r="M806" s="17"/>
      <c r="O806" s="17"/>
      <c r="Q806" s="17"/>
    </row>
    <row r="807">
      <c r="I807" s="17"/>
      <c r="K807" s="17"/>
      <c r="M807" s="17"/>
      <c r="O807" s="17"/>
      <c r="Q807" s="17"/>
    </row>
    <row r="808">
      <c r="I808" s="17"/>
      <c r="K808" s="17"/>
      <c r="M808" s="17"/>
      <c r="O808" s="17"/>
      <c r="Q808" s="17"/>
    </row>
    <row r="809">
      <c r="I809" s="17"/>
      <c r="K809" s="17"/>
      <c r="M809" s="17"/>
      <c r="O809" s="17"/>
      <c r="Q809" s="17"/>
    </row>
    <row r="810">
      <c r="I810" s="17"/>
      <c r="K810" s="17"/>
      <c r="M810" s="17"/>
      <c r="O810" s="17"/>
      <c r="Q810" s="17"/>
    </row>
    <row r="811">
      <c r="I811" s="17"/>
      <c r="K811" s="17"/>
      <c r="M811" s="17"/>
      <c r="O811" s="17"/>
      <c r="Q811" s="17"/>
    </row>
    <row r="812">
      <c r="I812" s="17"/>
      <c r="K812" s="17"/>
      <c r="M812" s="17"/>
      <c r="O812" s="17"/>
      <c r="Q812" s="17"/>
    </row>
    <row r="813">
      <c r="I813" s="17"/>
      <c r="K813" s="17"/>
      <c r="M813" s="17"/>
      <c r="O813" s="17"/>
      <c r="Q813" s="17"/>
    </row>
    <row r="814">
      <c r="I814" s="17"/>
      <c r="K814" s="17"/>
      <c r="M814" s="17"/>
      <c r="O814" s="17"/>
      <c r="Q814" s="17"/>
    </row>
    <row r="815">
      <c r="I815" s="17"/>
      <c r="K815" s="17"/>
      <c r="M815" s="17"/>
      <c r="O815" s="17"/>
      <c r="Q815" s="17"/>
    </row>
    <row r="816">
      <c r="I816" s="17"/>
      <c r="K816" s="17"/>
      <c r="M816" s="17"/>
      <c r="O816" s="17"/>
      <c r="Q816" s="17"/>
    </row>
    <row r="817">
      <c r="I817" s="17"/>
      <c r="K817" s="17"/>
      <c r="M817" s="17"/>
      <c r="O817" s="17"/>
      <c r="Q817" s="17"/>
    </row>
    <row r="818">
      <c r="I818" s="17"/>
      <c r="K818" s="17"/>
      <c r="M818" s="17"/>
      <c r="O818" s="17"/>
      <c r="Q818" s="17"/>
    </row>
    <row r="819">
      <c r="I819" s="17"/>
      <c r="K819" s="17"/>
      <c r="M819" s="17"/>
      <c r="O819" s="17"/>
      <c r="Q819" s="17"/>
    </row>
    <row r="820">
      <c r="I820" s="17"/>
      <c r="K820" s="17"/>
      <c r="M820" s="17"/>
      <c r="O820" s="17"/>
      <c r="Q820" s="17"/>
    </row>
    <row r="821">
      <c r="I821" s="17"/>
      <c r="K821" s="17"/>
      <c r="M821" s="17"/>
      <c r="O821" s="17"/>
      <c r="Q821" s="17"/>
    </row>
    <row r="822">
      <c r="I822" s="17"/>
      <c r="K822" s="17"/>
      <c r="M822" s="17"/>
      <c r="O822" s="17"/>
      <c r="Q822" s="17"/>
    </row>
    <row r="823">
      <c r="I823" s="17"/>
      <c r="K823" s="17"/>
      <c r="M823" s="17"/>
      <c r="O823" s="17"/>
      <c r="Q823" s="17"/>
    </row>
    <row r="824">
      <c r="I824" s="17"/>
      <c r="K824" s="17"/>
      <c r="M824" s="17"/>
      <c r="O824" s="17"/>
      <c r="Q824" s="17"/>
    </row>
    <row r="825">
      <c r="I825" s="17"/>
      <c r="K825" s="17"/>
      <c r="M825" s="17"/>
      <c r="O825" s="17"/>
      <c r="Q825" s="17"/>
    </row>
    <row r="826">
      <c r="I826" s="17"/>
      <c r="K826" s="17"/>
      <c r="M826" s="17"/>
      <c r="O826" s="17"/>
      <c r="Q826" s="17"/>
    </row>
    <row r="827">
      <c r="I827" s="17"/>
      <c r="K827" s="17"/>
      <c r="M827" s="17"/>
      <c r="O827" s="17"/>
      <c r="Q827" s="17"/>
    </row>
    <row r="828">
      <c r="I828" s="17"/>
      <c r="K828" s="17"/>
      <c r="M828" s="17"/>
      <c r="O828" s="17"/>
      <c r="Q828" s="17"/>
    </row>
    <row r="829">
      <c r="I829" s="17"/>
      <c r="K829" s="17"/>
      <c r="M829" s="17"/>
      <c r="O829" s="17"/>
      <c r="Q829" s="17"/>
    </row>
    <row r="830">
      <c r="I830" s="17"/>
      <c r="K830" s="17"/>
      <c r="M830" s="17"/>
      <c r="O830" s="17"/>
      <c r="Q830" s="17"/>
    </row>
    <row r="831">
      <c r="I831" s="17"/>
      <c r="K831" s="17"/>
      <c r="M831" s="17"/>
      <c r="O831" s="17"/>
      <c r="Q831" s="17"/>
    </row>
    <row r="832">
      <c r="I832" s="17"/>
      <c r="K832" s="17"/>
      <c r="M832" s="17"/>
      <c r="O832" s="17"/>
      <c r="Q832" s="17"/>
    </row>
    <row r="833">
      <c r="I833" s="17"/>
      <c r="K833" s="17"/>
      <c r="M833" s="17"/>
      <c r="O833" s="17"/>
      <c r="Q833" s="17"/>
    </row>
    <row r="834">
      <c r="I834" s="17"/>
      <c r="K834" s="17"/>
      <c r="M834" s="17"/>
      <c r="O834" s="17"/>
      <c r="Q834" s="17"/>
    </row>
    <row r="835">
      <c r="I835" s="17"/>
      <c r="K835" s="17"/>
      <c r="M835" s="17"/>
      <c r="O835" s="17"/>
      <c r="Q835" s="17"/>
    </row>
    <row r="836">
      <c r="I836" s="17"/>
      <c r="K836" s="17"/>
      <c r="M836" s="17"/>
      <c r="O836" s="17"/>
      <c r="Q836" s="17"/>
    </row>
    <row r="837">
      <c r="I837" s="17"/>
      <c r="K837" s="17"/>
      <c r="M837" s="17"/>
      <c r="O837" s="17"/>
      <c r="Q837" s="17"/>
    </row>
    <row r="838">
      <c r="I838" s="17"/>
      <c r="K838" s="17"/>
      <c r="M838" s="17"/>
      <c r="O838" s="17"/>
      <c r="Q838" s="17"/>
    </row>
    <row r="839">
      <c r="I839" s="17"/>
      <c r="K839" s="17"/>
      <c r="M839" s="17"/>
      <c r="O839" s="17"/>
      <c r="Q839" s="17"/>
    </row>
    <row r="840">
      <c r="I840" s="17"/>
      <c r="K840" s="17"/>
      <c r="M840" s="17"/>
      <c r="O840" s="17"/>
      <c r="Q840" s="17"/>
    </row>
    <row r="841">
      <c r="I841" s="17"/>
      <c r="K841" s="17"/>
      <c r="M841" s="17"/>
      <c r="O841" s="17"/>
      <c r="Q841" s="17"/>
    </row>
    <row r="842">
      <c r="I842" s="17"/>
      <c r="K842" s="17"/>
      <c r="M842" s="17"/>
      <c r="O842" s="17"/>
      <c r="Q842" s="17"/>
    </row>
    <row r="843">
      <c r="I843" s="17"/>
      <c r="K843" s="17"/>
      <c r="M843" s="17"/>
      <c r="O843" s="17"/>
      <c r="Q843" s="17"/>
    </row>
    <row r="844">
      <c r="I844" s="17"/>
      <c r="K844" s="17"/>
      <c r="M844" s="17"/>
      <c r="O844" s="17"/>
      <c r="Q844" s="17"/>
    </row>
    <row r="845">
      <c r="I845" s="17"/>
      <c r="K845" s="17"/>
      <c r="M845" s="17"/>
      <c r="O845" s="17"/>
      <c r="Q845" s="17"/>
    </row>
    <row r="846">
      <c r="I846" s="17"/>
      <c r="K846" s="17"/>
      <c r="M846" s="17"/>
      <c r="O846" s="17"/>
      <c r="Q846" s="17"/>
    </row>
    <row r="847">
      <c r="I847" s="17"/>
      <c r="K847" s="17"/>
      <c r="M847" s="17"/>
      <c r="O847" s="17"/>
      <c r="Q847" s="17"/>
    </row>
    <row r="848">
      <c r="I848" s="17"/>
      <c r="K848" s="17"/>
      <c r="M848" s="17"/>
      <c r="O848" s="17"/>
      <c r="Q848" s="17"/>
    </row>
    <row r="849">
      <c r="I849" s="17"/>
      <c r="K849" s="17"/>
      <c r="M849" s="17"/>
      <c r="O849" s="17"/>
      <c r="Q849" s="17"/>
    </row>
    <row r="850">
      <c r="I850" s="17"/>
      <c r="K850" s="17"/>
      <c r="M850" s="17"/>
      <c r="O850" s="17"/>
      <c r="Q850" s="17"/>
    </row>
    <row r="851">
      <c r="I851" s="17"/>
      <c r="K851" s="17"/>
      <c r="M851" s="17"/>
      <c r="O851" s="17"/>
      <c r="Q851" s="17"/>
    </row>
    <row r="852">
      <c r="I852" s="17"/>
      <c r="K852" s="17"/>
      <c r="M852" s="17"/>
      <c r="O852" s="17"/>
      <c r="Q852" s="17"/>
    </row>
    <row r="853">
      <c r="I853" s="17"/>
      <c r="K853" s="17"/>
      <c r="M853" s="17"/>
      <c r="O853" s="17"/>
      <c r="Q853" s="17"/>
    </row>
    <row r="854">
      <c r="I854" s="17"/>
      <c r="K854" s="17"/>
      <c r="M854" s="17"/>
      <c r="O854" s="17"/>
      <c r="Q854" s="17"/>
    </row>
    <row r="855">
      <c r="I855" s="17"/>
      <c r="K855" s="17"/>
      <c r="M855" s="17"/>
      <c r="O855" s="17"/>
      <c r="Q855" s="17"/>
    </row>
    <row r="856">
      <c r="I856" s="17"/>
      <c r="K856" s="17"/>
      <c r="M856" s="17"/>
      <c r="O856" s="17"/>
      <c r="Q856" s="17"/>
    </row>
    <row r="857">
      <c r="I857" s="17"/>
      <c r="K857" s="17"/>
      <c r="M857" s="17"/>
      <c r="O857" s="17"/>
      <c r="Q857" s="17"/>
    </row>
    <row r="858">
      <c r="I858" s="17"/>
      <c r="K858" s="17"/>
      <c r="M858" s="17"/>
      <c r="O858" s="17"/>
      <c r="Q858" s="17"/>
    </row>
    <row r="859">
      <c r="I859" s="17"/>
      <c r="K859" s="17"/>
      <c r="M859" s="17"/>
      <c r="O859" s="17"/>
      <c r="Q859" s="17"/>
    </row>
    <row r="860">
      <c r="I860" s="17"/>
      <c r="K860" s="17"/>
      <c r="M860" s="17"/>
      <c r="O860" s="17"/>
      <c r="Q860" s="17"/>
    </row>
    <row r="861">
      <c r="I861" s="17"/>
      <c r="K861" s="17"/>
      <c r="M861" s="17"/>
      <c r="O861" s="17"/>
      <c r="Q861" s="17"/>
    </row>
    <row r="862">
      <c r="I862" s="17"/>
      <c r="K862" s="17"/>
      <c r="M862" s="17"/>
      <c r="O862" s="17"/>
      <c r="Q862" s="17"/>
    </row>
    <row r="863">
      <c r="I863" s="17"/>
      <c r="K863" s="17"/>
      <c r="M863" s="17"/>
      <c r="O863" s="17"/>
      <c r="Q863" s="17"/>
    </row>
    <row r="864">
      <c r="I864" s="17"/>
      <c r="K864" s="17"/>
      <c r="M864" s="17"/>
      <c r="O864" s="17"/>
      <c r="Q864" s="17"/>
    </row>
    <row r="865">
      <c r="I865" s="17"/>
      <c r="K865" s="17"/>
      <c r="M865" s="17"/>
      <c r="O865" s="17"/>
      <c r="Q865" s="17"/>
    </row>
    <row r="866">
      <c r="I866" s="17"/>
      <c r="K866" s="17"/>
      <c r="M866" s="17"/>
      <c r="O866" s="17"/>
      <c r="Q866" s="17"/>
    </row>
    <row r="867">
      <c r="I867" s="17"/>
      <c r="K867" s="17"/>
      <c r="M867" s="17"/>
      <c r="O867" s="17"/>
      <c r="Q867" s="17"/>
    </row>
    <row r="868">
      <c r="I868" s="17"/>
      <c r="K868" s="17"/>
      <c r="M868" s="17"/>
      <c r="O868" s="17"/>
      <c r="Q868" s="17"/>
    </row>
    <row r="869">
      <c r="I869" s="17"/>
      <c r="K869" s="17"/>
      <c r="M869" s="17"/>
      <c r="O869" s="17"/>
      <c r="Q869" s="17"/>
    </row>
    <row r="870">
      <c r="I870" s="17"/>
      <c r="K870" s="17"/>
      <c r="M870" s="17"/>
      <c r="O870" s="17"/>
      <c r="Q870" s="17"/>
    </row>
    <row r="871">
      <c r="I871" s="17"/>
      <c r="K871" s="17"/>
      <c r="M871" s="17"/>
      <c r="O871" s="17"/>
      <c r="Q871" s="17"/>
    </row>
    <row r="872">
      <c r="I872" s="17"/>
      <c r="K872" s="17"/>
      <c r="M872" s="17"/>
      <c r="O872" s="17"/>
      <c r="Q872" s="17"/>
    </row>
    <row r="873">
      <c r="I873" s="17"/>
      <c r="K873" s="17"/>
      <c r="M873" s="17"/>
      <c r="O873" s="17"/>
      <c r="Q873" s="17"/>
    </row>
    <row r="874">
      <c r="I874" s="17"/>
      <c r="K874" s="17"/>
      <c r="M874" s="17"/>
      <c r="O874" s="17"/>
      <c r="Q874" s="17"/>
    </row>
    <row r="875">
      <c r="I875" s="17"/>
      <c r="K875" s="17"/>
      <c r="M875" s="17"/>
      <c r="O875" s="17"/>
      <c r="Q875" s="17"/>
    </row>
    <row r="876">
      <c r="I876" s="17"/>
      <c r="K876" s="17"/>
      <c r="M876" s="17"/>
      <c r="O876" s="17"/>
      <c r="Q876" s="17"/>
    </row>
    <row r="877">
      <c r="I877" s="17"/>
      <c r="K877" s="17"/>
      <c r="M877" s="17"/>
      <c r="O877" s="17"/>
      <c r="Q877" s="17"/>
    </row>
    <row r="878">
      <c r="I878" s="17"/>
      <c r="K878" s="17"/>
      <c r="M878" s="17"/>
      <c r="O878" s="17"/>
      <c r="Q878" s="17"/>
    </row>
    <row r="879">
      <c r="I879" s="17"/>
      <c r="K879" s="17"/>
      <c r="M879" s="17"/>
      <c r="O879" s="17"/>
      <c r="Q879" s="17"/>
    </row>
    <row r="880">
      <c r="I880" s="17"/>
      <c r="K880" s="17"/>
      <c r="M880" s="17"/>
      <c r="O880" s="17"/>
      <c r="Q880" s="17"/>
    </row>
    <row r="881">
      <c r="I881" s="17"/>
      <c r="K881" s="17"/>
      <c r="M881" s="17"/>
      <c r="O881" s="17"/>
      <c r="Q881" s="17"/>
    </row>
    <row r="882">
      <c r="I882" s="17"/>
      <c r="K882" s="17"/>
      <c r="M882" s="17"/>
      <c r="O882" s="17"/>
      <c r="Q882" s="17"/>
    </row>
    <row r="883">
      <c r="I883" s="17"/>
      <c r="K883" s="17"/>
      <c r="M883" s="17"/>
      <c r="O883" s="17"/>
      <c r="Q883" s="17"/>
    </row>
    <row r="884">
      <c r="I884" s="17"/>
      <c r="K884" s="17"/>
      <c r="M884" s="17"/>
      <c r="O884" s="17"/>
      <c r="Q884" s="17"/>
    </row>
    <row r="885">
      <c r="I885" s="17"/>
      <c r="K885" s="17"/>
      <c r="M885" s="17"/>
      <c r="O885" s="17"/>
      <c r="Q885" s="17"/>
    </row>
    <row r="886">
      <c r="I886" s="17"/>
      <c r="K886" s="17"/>
      <c r="M886" s="17"/>
      <c r="O886" s="17"/>
      <c r="Q886" s="17"/>
    </row>
    <row r="887">
      <c r="I887" s="17"/>
      <c r="K887" s="17"/>
      <c r="M887" s="17"/>
      <c r="O887" s="17"/>
      <c r="Q887" s="17"/>
    </row>
    <row r="888">
      <c r="I888" s="17"/>
      <c r="K888" s="17"/>
      <c r="M888" s="17"/>
      <c r="O888" s="17"/>
      <c r="Q888" s="17"/>
    </row>
    <row r="889">
      <c r="I889" s="17"/>
      <c r="K889" s="17"/>
      <c r="M889" s="17"/>
      <c r="O889" s="17"/>
      <c r="Q889" s="17"/>
    </row>
    <row r="890">
      <c r="I890" s="17"/>
      <c r="K890" s="17"/>
      <c r="M890" s="17"/>
      <c r="O890" s="17"/>
      <c r="Q890" s="17"/>
    </row>
    <row r="891">
      <c r="I891" s="17"/>
      <c r="K891" s="17"/>
      <c r="M891" s="17"/>
      <c r="O891" s="17"/>
      <c r="Q891" s="17"/>
    </row>
    <row r="892">
      <c r="I892" s="17"/>
      <c r="K892" s="17"/>
      <c r="M892" s="17"/>
      <c r="O892" s="17"/>
      <c r="Q892" s="17"/>
    </row>
    <row r="893">
      <c r="I893" s="17"/>
      <c r="K893" s="17"/>
      <c r="M893" s="17"/>
      <c r="O893" s="17"/>
      <c r="Q893" s="17"/>
    </row>
    <row r="894">
      <c r="I894" s="17"/>
      <c r="K894" s="17"/>
      <c r="M894" s="17"/>
      <c r="O894" s="17"/>
      <c r="Q894" s="17"/>
    </row>
    <row r="895">
      <c r="I895" s="17"/>
      <c r="K895" s="17"/>
      <c r="M895" s="17"/>
      <c r="O895" s="17"/>
      <c r="Q895" s="17"/>
    </row>
    <row r="896">
      <c r="I896" s="17"/>
      <c r="K896" s="17"/>
      <c r="M896" s="17"/>
      <c r="O896" s="17"/>
      <c r="Q896" s="17"/>
    </row>
    <row r="897">
      <c r="I897" s="17"/>
      <c r="K897" s="17"/>
      <c r="M897" s="17"/>
      <c r="O897" s="17"/>
      <c r="Q897" s="17"/>
    </row>
    <row r="898">
      <c r="I898" s="17"/>
      <c r="K898" s="17"/>
      <c r="M898" s="17"/>
      <c r="O898" s="17"/>
      <c r="Q898" s="17"/>
    </row>
    <row r="899">
      <c r="I899" s="17"/>
      <c r="K899" s="17"/>
      <c r="M899" s="17"/>
      <c r="O899" s="17"/>
      <c r="Q899" s="17"/>
    </row>
    <row r="900">
      <c r="I900" s="17"/>
      <c r="K900" s="17"/>
      <c r="M900" s="17"/>
      <c r="O900" s="17"/>
      <c r="Q900" s="17"/>
    </row>
    <row r="901">
      <c r="I901" s="17"/>
      <c r="K901" s="17"/>
      <c r="M901" s="17"/>
      <c r="O901" s="17"/>
      <c r="Q901" s="17"/>
    </row>
    <row r="902">
      <c r="I902" s="17"/>
      <c r="K902" s="17"/>
      <c r="M902" s="17"/>
      <c r="O902" s="17"/>
      <c r="Q902" s="17"/>
    </row>
    <row r="903">
      <c r="I903" s="17"/>
      <c r="K903" s="17"/>
      <c r="M903" s="17"/>
      <c r="O903" s="17"/>
      <c r="Q903" s="17"/>
    </row>
    <row r="904">
      <c r="I904" s="17"/>
      <c r="K904" s="17"/>
      <c r="M904" s="17"/>
      <c r="O904" s="17"/>
      <c r="Q904" s="17"/>
    </row>
    <row r="905">
      <c r="I905" s="17"/>
      <c r="K905" s="17"/>
      <c r="M905" s="17"/>
      <c r="O905" s="17"/>
      <c r="Q905" s="17"/>
    </row>
    <row r="906">
      <c r="I906" s="17"/>
      <c r="K906" s="17"/>
      <c r="M906" s="17"/>
      <c r="O906" s="17"/>
      <c r="Q906" s="17"/>
    </row>
    <row r="907">
      <c r="I907" s="17"/>
      <c r="K907" s="17"/>
      <c r="M907" s="17"/>
      <c r="O907" s="17"/>
      <c r="Q907" s="17"/>
    </row>
    <row r="908">
      <c r="I908" s="17"/>
      <c r="K908" s="17"/>
      <c r="M908" s="17"/>
      <c r="O908" s="17"/>
      <c r="Q908" s="17"/>
    </row>
    <row r="909">
      <c r="I909" s="17"/>
      <c r="K909" s="17"/>
      <c r="M909" s="17"/>
      <c r="O909" s="17"/>
      <c r="Q909" s="17"/>
    </row>
    <row r="910">
      <c r="I910" s="17"/>
      <c r="K910" s="17"/>
      <c r="M910" s="17"/>
      <c r="O910" s="17"/>
      <c r="Q910" s="17"/>
    </row>
    <row r="911">
      <c r="I911" s="17"/>
      <c r="K911" s="17"/>
      <c r="M911" s="17"/>
      <c r="O911" s="17"/>
      <c r="Q911" s="17"/>
    </row>
    <row r="912">
      <c r="I912" s="17"/>
      <c r="K912" s="17"/>
      <c r="M912" s="17"/>
      <c r="O912" s="17"/>
      <c r="Q912" s="17"/>
    </row>
    <row r="913">
      <c r="I913" s="17"/>
      <c r="K913" s="17"/>
      <c r="M913" s="17"/>
      <c r="O913" s="17"/>
      <c r="Q913" s="17"/>
    </row>
    <row r="914">
      <c r="I914" s="17"/>
      <c r="K914" s="17"/>
      <c r="M914" s="17"/>
      <c r="O914" s="17"/>
      <c r="Q914" s="17"/>
    </row>
    <row r="915">
      <c r="I915" s="17"/>
      <c r="K915" s="17"/>
      <c r="M915" s="17"/>
      <c r="O915" s="17"/>
      <c r="Q915" s="17"/>
    </row>
    <row r="916">
      <c r="I916" s="17"/>
      <c r="K916" s="17"/>
      <c r="M916" s="17"/>
      <c r="O916" s="17"/>
      <c r="Q916" s="17"/>
    </row>
    <row r="917">
      <c r="I917" s="17"/>
      <c r="K917" s="17"/>
      <c r="M917" s="17"/>
      <c r="O917" s="17"/>
      <c r="Q917" s="17"/>
    </row>
    <row r="918">
      <c r="I918" s="17"/>
      <c r="K918" s="17"/>
      <c r="M918" s="17"/>
      <c r="O918" s="17"/>
      <c r="Q918" s="17"/>
    </row>
    <row r="919">
      <c r="I919" s="17"/>
      <c r="K919" s="17"/>
      <c r="M919" s="17"/>
      <c r="O919" s="17"/>
      <c r="Q919" s="17"/>
    </row>
    <row r="920">
      <c r="I920" s="17"/>
      <c r="K920" s="17"/>
      <c r="M920" s="17"/>
      <c r="O920" s="17"/>
      <c r="Q920" s="17"/>
    </row>
    <row r="921">
      <c r="I921" s="17"/>
      <c r="K921" s="17"/>
      <c r="M921" s="17"/>
      <c r="O921" s="17"/>
      <c r="Q921" s="17"/>
    </row>
    <row r="922">
      <c r="I922" s="17"/>
      <c r="K922" s="17"/>
      <c r="M922" s="17"/>
      <c r="O922" s="17"/>
      <c r="Q922" s="17"/>
    </row>
    <row r="923">
      <c r="I923" s="17"/>
      <c r="K923" s="17"/>
      <c r="M923" s="17"/>
      <c r="O923" s="17"/>
      <c r="Q923" s="17"/>
    </row>
    <row r="924">
      <c r="I924" s="17"/>
      <c r="K924" s="17"/>
      <c r="M924" s="17"/>
      <c r="O924" s="17"/>
      <c r="Q924" s="17"/>
    </row>
  </sheetData>
  <mergeCells count="9">
    <mergeCell ref="D28:D30"/>
    <mergeCell ref="D32:D34"/>
    <mergeCell ref="A2:E2"/>
    <mergeCell ref="H2:Q2"/>
    <mergeCell ref="D7:D8"/>
    <mergeCell ref="D12:D14"/>
    <mergeCell ref="D16:D18"/>
    <mergeCell ref="D20:D22"/>
    <mergeCell ref="D24:D26"/>
  </mergeCells>
  <conditionalFormatting sqref="D71">
    <cfRule type="expression" dxfId="0" priority="1">
      <formula>ISBLANK($K4)</formula>
    </cfRule>
  </conditionalFormatting>
  <conditionalFormatting sqref="B71">
    <cfRule type="expression" dxfId="0" priority="2">
      <formula>ISBLANK($C71)</formula>
    </cfRule>
  </conditionalFormatting>
  <conditionalFormatting sqref="E43">
    <cfRule type="expression" dxfId="0" priority="3">
      <formula>ISBLANK($K4)</formula>
    </cfRule>
  </conditionalFormatting>
  <conditionalFormatting sqref="I71">
    <cfRule type="expression" dxfId="0" priority="4">
      <formula>ISBLANK(J71)</formula>
    </cfRule>
  </conditionalFormatting>
  <conditionalFormatting sqref="J4:J23">
    <cfRule type="expression" dxfId="0" priority="5">
      <formula>ISBLANK($K4)</formula>
    </cfRule>
  </conditionalFormatting>
  <conditionalFormatting sqref="J4:J23">
    <cfRule type="expression" dxfId="0" priority="6">
      <formula>ISBLANK($K4)</formula>
    </cfRule>
  </conditionalFormatting>
  <conditionalFormatting sqref="H4:H23">
    <cfRule type="expression" dxfId="0" priority="7">
      <formula>ISBLANK($I4)</formula>
    </cfRule>
  </conditionalFormatting>
  <conditionalFormatting sqref="L4:L23">
    <cfRule type="expression" dxfId="0" priority="8">
      <formula>ISBLANK($M4)</formula>
    </cfRule>
  </conditionalFormatting>
  <conditionalFormatting sqref="N4:N23">
    <cfRule type="expression" dxfId="0" priority="9">
      <formula>ISBLANK($O4)</formula>
    </cfRule>
  </conditionalFormatting>
  <conditionalFormatting sqref="P4:P23">
    <cfRule type="expression" dxfId="0" priority="10">
      <formula>ISBLANK($Q4)</formula>
    </cfRule>
  </conditionalFormatting>
  <dataValidations>
    <dataValidation type="list" allowBlank="1" showErrorMessage="1" sqref="D5">
      <formula1>"Alert,Warning,Recovery"</formula1>
    </dataValidation>
    <dataValidation type="list" allowBlank="1" showErrorMessage="1" sqref="I3 K3 M3 O3 Q3">
      <formula1>Applications!$A$4:$A$80</formula1>
    </dataValidation>
  </dataValidations>
  <printOptions gridLines="1" horizontalCentered="1"/>
  <pageMargins bottom="0.75" footer="0.0" header="0.0" left="0.7" right="0.7" top="0.75"/>
  <pageSetup fitToHeight="0" paperSize="8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3" max="3" width="28.75"/>
    <col customWidth="1" min="5" max="5" width="25.38"/>
    <col customWidth="1" min="7" max="7" width="22.5"/>
    <col customWidth="1" min="9" max="9" width="22.25"/>
  </cols>
  <sheetData>
    <row r="1">
      <c r="A1" s="10" t="s">
        <v>142</v>
      </c>
      <c r="B1" s="10" t="s">
        <v>143</v>
      </c>
      <c r="C1" s="10" t="s">
        <v>144</v>
      </c>
      <c r="D1" s="10" t="s">
        <v>4</v>
      </c>
      <c r="E1" s="52" t="s">
        <v>145</v>
      </c>
      <c r="F1" s="52" t="s">
        <v>6</v>
      </c>
      <c r="G1" s="10" t="s">
        <v>7</v>
      </c>
      <c r="H1" s="52" t="s">
        <v>9</v>
      </c>
      <c r="I1" s="52" t="s">
        <v>10</v>
      </c>
      <c r="J1" s="10" t="s">
        <v>146</v>
      </c>
      <c r="K1" s="10" t="s">
        <v>147</v>
      </c>
      <c r="L1" s="10" t="s">
        <v>148</v>
      </c>
      <c r="M1" s="10" t="s">
        <v>149</v>
      </c>
      <c r="N1" s="10" t="s">
        <v>150</v>
      </c>
      <c r="O1" s="10" t="s">
        <v>151</v>
      </c>
      <c r="P1" s="10" t="s">
        <v>152</v>
      </c>
      <c r="Q1" s="10" t="s">
        <v>153</v>
      </c>
      <c r="R1" s="10" t="s">
        <v>154</v>
      </c>
      <c r="S1" s="10" t="s">
        <v>155</v>
      </c>
      <c r="T1" s="10" t="s">
        <v>156</v>
      </c>
      <c r="U1" s="10" t="s">
        <v>157</v>
      </c>
    </row>
    <row r="2">
      <c r="A2" s="31">
        <v>14.0</v>
      </c>
      <c r="B2" s="87">
        <v>44770.64300925926</v>
      </c>
      <c r="C2" s="10" t="s">
        <v>128</v>
      </c>
      <c r="D2" s="10" t="s">
        <v>194</v>
      </c>
      <c r="E2" s="10" t="s">
        <v>195</v>
      </c>
      <c r="F2" s="10" t="s">
        <v>196</v>
      </c>
      <c r="G2" s="10" t="s">
        <v>197</v>
      </c>
      <c r="H2" s="10" t="s">
        <v>198</v>
      </c>
      <c r="J2" s="10" t="s">
        <v>166</v>
      </c>
      <c r="K2" s="10" t="s">
        <v>199</v>
      </c>
      <c r="T2" s="10" t="s">
        <v>128</v>
      </c>
      <c r="U2" s="31">
        <v>2.0</v>
      </c>
      <c r="V2" s="31">
        <v>0.0</v>
      </c>
    </row>
    <row r="3">
      <c r="B3" s="87"/>
    </row>
    <row r="4">
      <c r="B4" s="87"/>
    </row>
    <row r="5">
      <c r="B5" s="87"/>
    </row>
    <row r="6">
      <c r="B6" s="87"/>
      <c r="E6" s="88"/>
    </row>
    <row r="7">
      <c r="B7" s="87"/>
    </row>
    <row r="8">
      <c r="B8" s="87"/>
    </row>
    <row r="9">
      <c r="B9" s="87"/>
    </row>
    <row r="10">
      <c r="B10" s="87"/>
      <c r="C10" s="89"/>
    </row>
    <row r="11">
      <c r="B11" s="87"/>
      <c r="C11" s="89"/>
    </row>
    <row r="12">
      <c r="B12" s="87"/>
      <c r="C12" s="89"/>
    </row>
    <row r="13">
      <c r="B13" s="87"/>
      <c r="C13" s="89"/>
    </row>
    <row r="14">
      <c r="B14" s="87"/>
      <c r="C14" s="89"/>
    </row>
    <row r="15">
      <c r="B15" s="87"/>
    </row>
    <row r="16">
      <c r="B16" s="87"/>
    </row>
    <row r="17">
      <c r="B17" s="87"/>
    </row>
    <row r="18">
      <c r="B18" s="87"/>
    </row>
    <row r="19">
      <c r="B19" s="87"/>
    </row>
    <row r="20">
      <c r="B20" s="87"/>
    </row>
    <row r="21">
      <c r="B21" s="87"/>
    </row>
    <row r="22">
      <c r="B22" s="87"/>
    </row>
    <row r="23">
      <c r="B23" s="87"/>
    </row>
    <row r="24">
      <c r="B24" s="87"/>
    </row>
    <row r="25">
      <c r="B25" s="87"/>
    </row>
    <row r="26">
      <c r="B26" s="87"/>
    </row>
    <row r="27">
      <c r="B27" s="87"/>
    </row>
    <row r="28">
      <c r="B28" s="87"/>
    </row>
    <row r="29">
      <c r="B29" s="87"/>
    </row>
    <row r="30">
      <c r="B30" s="8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9.0"/>
  </cols>
  <sheetData>
    <row r="1">
      <c r="A1" s="77" t="s">
        <v>142</v>
      </c>
      <c r="B1" s="77" t="s">
        <v>143</v>
      </c>
      <c r="C1" s="77" t="s">
        <v>144</v>
      </c>
      <c r="D1" s="77" t="s">
        <v>4</v>
      </c>
      <c r="E1" s="90" t="s">
        <v>145</v>
      </c>
      <c r="F1" s="90" t="s">
        <v>6</v>
      </c>
      <c r="G1" s="77" t="s">
        <v>7</v>
      </c>
      <c r="H1" s="90" t="s">
        <v>9</v>
      </c>
      <c r="I1" s="90" t="s">
        <v>10</v>
      </c>
      <c r="J1" s="77" t="s">
        <v>146</v>
      </c>
      <c r="K1" s="77" t="s">
        <v>147</v>
      </c>
      <c r="L1" s="77" t="s">
        <v>148</v>
      </c>
      <c r="M1" s="77" t="s">
        <v>149</v>
      </c>
      <c r="N1" s="77" t="s">
        <v>150</v>
      </c>
      <c r="O1" s="77" t="s">
        <v>151</v>
      </c>
      <c r="P1" s="77" t="s">
        <v>152</v>
      </c>
      <c r="Q1" s="77" t="s">
        <v>153</v>
      </c>
      <c r="R1" s="77" t="s">
        <v>154</v>
      </c>
      <c r="S1" s="77" t="s">
        <v>155</v>
      </c>
      <c r="T1" s="77" t="s">
        <v>156</v>
      </c>
      <c r="U1" s="77" t="s">
        <v>157</v>
      </c>
      <c r="V1" s="77" t="s">
        <v>200</v>
      </c>
      <c r="W1" s="80"/>
      <c r="X1" s="80"/>
      <c r="Y1" s="80"/>
      <c r="Z1" s="80"/>
    </row>
    <row r="2">
      <c r="A2" s="77">
        <v>2.0</v>
      </c>
      <c r="B2" s="87">
        <v>44756.757256944446</v>
      </c>
      <c r="C2" s="10" t="s">
        <v>128</v>
      </c>
      <c r="D2" s="10" t="s">
        <v>79</v>
      </c>
      <c r="E2" s="10" t="s">
        <v>201</v>
      </c>
      <c r="F2" s="10" t="s">
        <v>79</v>
      </c>
      <c r="G2" s="10" t="s">
        <v>202</v>
      </c>
      <c r="H2" s="10" t="s">
        <v>79</v>
      </c>
      <c r="I2" s="10" t="s">
        <v>203</v>
      </c>
      <c r="J2" s="10" t="s">
        <v>119</v>
      </c>
      <c r="K2" s="10" t="s">
        <v>171</v>
      </c>
      <c r="L2" s="80"/>
      <c r="M2" s="80"/>
      <c r="N2" s="80"/>
      <c r="O2" s="80"/>
      <c r="P2" s="80"/>
      <c r="Q2" s="80"/>
      <c r="R2" s="80"/>
      <c r="S2" s="80"/>
      <c r="T2" s="10" t="s">
        <v>105</v>
      </c>
      <c r="U2" s="77">
        <v>1.0</v>
      </c>
      <c r="V2" s="77">
        <v>0.0</v>
      </c>
      <c r="W2" s="80"/>
      <c r="X2" s="80"/>
      <c r="Y2" s="80"/>
      <c r="Z2" s="80"/>
    </row>
    <row r="3">
      <c r="A3" s="77">
        <v>2.0</v>
      </c>
      <c r="B3" s="87">
        <v>44833.55741898148</v>
      </c>
      <c r="C3" s="10" t="s">
        <v>128</v>
      </c>
      <c r="D3" s="10" t="s">
        <v>161</v>
      </c>
      <c r="E3" s="87">
        <v>44833.40625</v>
      </c>
      <c r="F3" s="10" t="s">
        <v>162</v>
      </c>
      <c r="G3" s="10" t="s">
        <v>163</v>
      </c>
      <c r="H3" s="10" t="s">
        <v>164</v>
      </c>
      <c r="I3" s="10" t="s">
        <v>165</v>
      </c>
      <c r="J3" s="10" t="s">
        <v>166</v>
      </c>
      <c r="K3" s="10" t="s">
        <v>167</v>
      </c>
      <c r="P3" s="80"/>
      <c r="Q3" s="80"/>
      <c r="R3" s="80"/>
      <c r="S3" s="80"/>
      <c r="T3" s="10" t="s">
        <v>105</v>
      </c>
      <c r="U3" s="77">
        <v>1.0</v>
      </c>
      <c r="V3" s="77">
        <v>0.0</v>
      </c>
      <c r="W3" s="80"/>
      <c r="X3" s="80"/>
      <c r="Y3" s="80"/>
      <c r="Z3" s="80"/>
    </row>
    <row r="4">
      <c r="A4" s="77">
        <v>5.0</v>
      </c>
      <c r="B4" s="87">
        <v>44846.67118055555</v>
      </c>
      <c r="C4" s="10" t="s">
        <v>128</v>
      </c>
      <c r="D4" s="10" t="s">
        <v>0</v>
      </c>
      <c r="E4" s="87">
        <v>44540.16458333333</v>
      </c>
      <c r="F4" s="10" t="s">
        <v>162</v>
      </c>
      <c r="G4" s="10" t="s">
        <v>163</v>
      </c>
      <c r="H4" s="10" t="s">
        <v>176</v>
      </c>
      <c r="I4" s="10" t="s">
        <v>165</v>
      </c>
      <c r="J4" s="10" t="s">
        <v>166</v>
      </c>
      <c r="K4" s="10" t="s">
        <v>177</v>
      </c>
      <c r="L4" s="80"/>
      <c r="M4" s="80"/>
      <c r="N4" s="80"/>
      <c r="O4" s="80"/>
      <c r="P4" s="80"/>
      <c r="Q4" s="80"/>
      <c r="R4" s="80"/>
      <c r="S4" s="80"/>
      <c r="T4" s="10" t="s">
        <v>105</v>
      </c>
      <c r="U4" s="77">
        <v>1.0</v>
      </c>
      <c r="V4" s="77">
        <v>0.0</v>
      </c>
      <c r="W4" s="80"/>
      <c r="X4" s="80"/>
      <c r="Y4" s="80"/>
      <c r="Z4" s="80"/>
    </row>
    <row r="5">
      <c r="A5" s="77">
        <v>5.0</v>
      </c>
      <c r="B5" s="87">
        <v>44846.67118055555</v>
      </c>
      <c r="C5" s="10" t="s">
        <v>128</v>
      </c>
      <c r="D5" s="10" t="s">
        <v>0</v>
      </c>
      <c r="E5" s="87">
        <v>44540.16458333333</v>
      </c>
      <c r="F5" s="10" t="s">
        <v>162</v>
      </c>
      <c r="G5" s="10" t="s">
        <v>163</v>
      </c>
      <c r="H5" s="10" t="s">
        <v>176</v>
      </c>
      <c r="I5" s="10" t="s">
        <v>165</v>
      </c>
      <c r="J5" s="10" t="s">
        <v>166</v>
      </c>
      <c r="K5" s="10" t="s">
        <v>177</v>
      </c>
      <c r="L5" s="80"/>
      <c r="M5" s="80"/>
      <c r="N5" s="80"/>
      <c r="O5" s="80"/>
      <c r="P5" s="80"/>
      <c r="Q5" s="80"/>
      <c r="R5" s="80"/>
      <c r="S5" s="80"/>
      <c r="T5" s="10" t="s">
        <v>105</v>
      </c>
      <c r="U5" s="77">
        <v>1.0</v>
      </c>
      <c r="V5" s="77">
        <v>0.0</v>
      </c>
      <c r="W5" s="80"/>
      <c r="X5" s="80"/>
      <c r="Y5" s="80"/>
      <c r="Z5" s="80"/>
    </row>
    <row r="6">
      <c r="A6" s="77">
        <v>5.0</v>
      </c>
      <c r="B6" s="87">
        <v>44846.67118055555</v>
      </c>
      <c r="C6" s="10" t="s">
        <v>128</v>
      </c>
      <c r="D6" s="10" t="s">
        <v>0</v>
      </c>
      <c r="E6" s="87">
        <v>44540.16458333333</v>
      </c>
      <c r="F6" s="10" t="s">
        <v>162</v>
      </c>
      <c r="G6" s="10" t="s">
        <v>163</v>
      </c>
      <c r="H6" s="10" t="s">
        <v>176</v>
      </c>
      <c r="I6" s="10" t="s">
        <v>165</v>
      </c>
      <c r="J6" s="10" t="s">
        <v>166</v>
      </c>
      <c r="K6" s="10" t="s">
        <v>177</v>
      </c>
      <c r="L6" s="80"/>
      <c r="M6" s="80"/>
      <c r="N6" s="80"/>
      <c r="O6" s="80"/>
      <c r="P6" s="80"/>
      <c r="Q6" s="80"/>
      <c r="R6" s="80"/>
      <c r="S6" s="80"/>
      <c r="T6" s="10" t="s">
        <v>105</v>
      </c>
      <c r="U6" s="77">
        <v>2.0</v>
      </c>
      <c r="V6" s="77">
        <v>0.0</v>
      </c>
      <c r="W6" s="80"/>
      <c r="X6" s="80"/>
      <c r="Y6" s="80"/>
      <c r="Z6" s="80"/>
    </row>
    <row r="7">
      <c r="A7" s="77">
        <v>6.0</v>
      </c>
      <c r="B7" s="87">
        <v>44846.80811342593</v>
      </c>
      <c r="C7" s="10" t="s">
        <v>128</v>
      </c>
      <c r="D7" s="10" t="s">
        <v>0</v>
      </c>
      <c r="E7" s="87">
        <v>44846.30416666667</v>
      </c>
      <c r="F7" s="10" t="s">
        <v>179</v>
      </c>
      <c r="G7" s="10" t="s">
        <v>163</v>
      </c>
      <c r="H7" s="10" t="s">
        <v>176</v>
      </c>
      <c r="I7" s="10" t="s">
        <v>165</v>
      </c>
      <c r="J7" s="10" t="s">
        <v>113</v>
      </c>
      <c r="K7" s="10" t="s">
        <v>167</v>
      </c>
      <c r="L7" s="80"/>
      <c r="M7" s="80"/>
      <c r="N7" s="80"/>
      <c r="O7" s="80"/>
      <c r="P7" s="80"/>
      <c r="Q7" s="80"/>
      <c r="R7" s="80"/>
      <c r="S7" s="80"/>
      <c r="T7" s="10" t="s">
        <v>105</v>
      </c>
      <c r="U7" s="77">
        <v>1.0</v>
      </c>
      <c r="V7" s="77">
        <v>0.0</v>
      </c>
      <c r="W7" s="80"/>
      <c r="X7" s="80"/>
      <c r="Y7" s="80"/>
      <c r="Z7" s="80"/>
    </row>
    <row r="8">
      <c r="A8" s="77">
        <v>7.0</v>
      </c>
      <c r="B8" s="87">
        <v>44895.77402777778</v>
      </c>
      <c r="C8" s="10" t="s">
        <v>128</v>
      </c>
      <c r="D8" s="10" t="s">
        <v>71</v>
      </c>
      <c r="E8" s="87">
        <v>44896.41666666667</v>
      </c>
      <c r="F8" s="10" t="s">
        <v>180</v>
      </c>
      <c r="G8" s="10" t="s">
        <v>181</v>
      </c>
      <c r="H8" s="10" t="s">
        <v>182</v>
      </c>
      <c r="I8" s="10" t="s">
        <v>183</v>
      </c>
      <c r="J8" s="10" t="s">
        <v>119</v>
      </c>
      <c r="K8" s="10" t="s">
        <v>184</v>
      </c>
      <c r="L8" s="80"/>
      <c r="M8" s="80"/>
      <c r="N8" s="80"/>
      <c r="O8" s="80"/>
      <c r="P8" s="80"/>
      <c r="Q8" s="80"/>
      <c r="R8" s="80"/>
      <c r="S8" s="80"/>
      <c r="T8" s="10" t="s">
        <v>105</v>
      </c>
      <c r="U8" s="77">
        <v>1.0</v>
      </c>
      <c r="V8" s="77">
        <v>0.0</v>
      </c>
      <c r="W8" s="80"/>
      <c r="X8" s="80"/>
      <c r="Y8" s="80"/>
      <c r="Z8" s="80"/>
    </row>
    <row r="9">
      <c r="A9" s="77"/>
      <c r="B9" s="87"/>
      <c r="L9" s="80"/>
      <c r="M9" s="80"/>
      <c r="N9" s="80"/>
      <c r="O9" s="80"/>
      <c r="P9" s="80"/>
      <c r="Q9" s="80"/>
      <c r="R9" s="80"/>
      <c r="S9" s="80"/>
      <c r="U9" s="77"/>
      <c r="V9" s="77"/>
      <c r="W9" s="80"/>
      <c r="X9" s="80"/>
      <c r="Y9" s="80"/>
      <c r="Z9" s="80"/>
    </row>
    <row r="10">
      <c r="A10" s="77"/>
      <c r="B10" s="87"/>
      <c r="L10" s="80"/>
      <c r="M10" s="80"/>
      <c r="N10" s="80"/>
      <c r="O10" s="80"/>
      <c r="P10" s="80"/>
      <c r="Q10" s="80"/>
      <c r="R10" s="80"/>
      <c r="S10" s="80"/>
      <c r="U10" s="77"/>
      <c r="V10" s="77"/>
      <c r="W10" s="80"/>
      <c r="X10" s="80"/>
      <c r="Y10" s="80"/>
      <c r="Z10" s="80"/>
    </row>
    <row r="11">
      <c r="A11" s="77"/>
      <c r="B11" s="87"/>
      <c r="L11" s="80"/>
      <c r="M11" s="80"/>
      <c r="N11" s="80"/>
      <c r="O11" s="80"/>
      <c r="P11" s="80"/>
      <c r="Q11" s="80"/>
      <c r="R11" s="80"/>
      <c r="S11" s="80"/>
      <c r="U11" s="77"/>
      <c r="V11" s="77"/>
      <c r="W11" s="80"/>
      <c r="X11" s="80"/>
      <c r="Y11" s="80"/>
      <c r="Z11" s="80"/>
    </row>
    <row r="12">
      <c r="A12" s="77"/>
      <c r="B12" s="87"/>
      <c r="L12" s="80"/>
      <c r="M12" s="80"/>
      <c r="N12" s="80"/>
      <c r="O12" s="80"/>
      <c r="P12" s="80"/>
      <c r="Q12" s="80"/>
      <c r="R12" s="80"/>
      <c r="S12" s="80"/>
      <c r="U12" s="77"/>
      <c r="V12" s="77"/>
      <c r="W12" s="80"/>
      <c r="X12" s="80"/>
      <c r="Y12" s="80"/>
      <c r="Z12" s="80"/>
    </row>
    <row r="13">
      <c r="A13" s="77"/>
      <c r="B13" s="87"/>
      <c r="L13" s="80"/>
      <c r="M13" s="80"/>
      <c r="N13" s="80"/>
      <c r="O13" s="80"/>
      <c r="P13" s="80"/>
      <c r="Q13" s="80"/>
      <c r="R13" s="80"/>
      <c r="S13" s="80"/>
      <c r="U13" s="77"/>
      <c r="V13" s="77"/>
      <c r="W13" s="80"/>
      <c r="X13" s="80"/>
      <c r="Y13" s="80"/>
      <c r="Z13" s="80"/>
    </row>
    <row r="14">
      <c r="A14" s="77"/>
      <c r="B14" s="87"/>
      <c r="L14" s="80"/>
      <c r="M14" s="80"/>
      <c r="N14" s="80"/>
      <c r="O14" s="80"/>
      <c r="P14" s="80"/>
      <c r="Q14" s="80"/>
      <c r="R14" s="80"/>
      <c r="S14" s="80"/>
      <c r="U14" s="77"/>
      <c r="V14" s="77"/>
      <c r="W14" s="80"/>
      <c r="X14" s="80"/>
      <c r="Y14" s="80"/>
      <c r="Z14" s="80"/>
    </row>
    <row r="15">
      <c r="A15" s="77"/>
      <c r="B15" s="87"/>
      <c r="L15" s="80"/>
      <c r="M15" s="80"/>
      <c r="N15" s="80"/>
      <c r="O15" s="80"/>
      <c r="P15" s="80"/>
      <c r="Q15" s="80"/>
      <c r="R15" s="80"/>
      <c r="S15" s="80"/>
      <c r="U15" s="77"/>
      <c r="V15" s="77"/>
      <c r="W15" s="80"/>
      <c r="X15" s="80"/>
      <c r="Y15" s="80"/>
      <c r="Z15" s="80"/>
    </row>
    <row r="16">
      <c r="A16" s="77"/>
      <c r="B16" s="87"/>
      <c r="L16" s="80"/>
      <c r="M16" s="80"/>
      <c r="N16" s="80"/>
      <c r="O16" s="80"/>
      <c r="P16" s="80"/>
      <c r="Q16" s="80"/>
      <c r="R16" s="80"/>
      <c r="S16" s="80"/>
      <c r="U16" s="77"/>
      <c r="V16" s="77"/>
      <c r="W16" s="80"/>
      <c r="X16" s="80"/>
      <c r="Y16" s="80"/>
      <c r="Z16" s="80"/>
    </row>
    <row r="17">
      <c r="A17" s="77"/>
      <c r="B17" s="87"/>
      <c r="L17" s="80"/>
      <c r="M17" s="80"/>
      <c r="N17" s="80"/>
      <c r="O17" s="80"/>
      <c r="P17" s="80"/>
      <c r="Q17" s="80"/>
      <c r="R17" s="80"/>
      <c r="S17" s="80"/>
      <c r="U17" s="77"/>
      <c r="V17" s="77"/>
      <c r="W17" s="80"/>
      <c r="X17" s="80"/>
      <c r="Y17" s="80"/>
      <c r="Z17" s="80"/>
    </row>
    <row r="18">
      <c r="A18" s="77"/>
      <c r="B18" s="87"/>
      <c r="L18" s="80"/>
      <c r="M18" s="80"/>
      <c r="N18" s="80"/>
      <c r="O18" s="80"/>
      <c r="P18" s="80"/>
      <c r="Q18" s="80"/>
      <c r="R18" s="80"/>
      <c r="S18" s="80"/>
      <c r="U18" s="77"/>
      <c r="V18" s="77"/>
      <c r="W18" s="80"/>
      <c r="X18" s="80"/>
      <c r="Y18" s="80"/>
      <c r="Z18" s="80"/>
    </row>
    <row r="19">
      <c r="A19" s="77"/>
      <c r="B19" s="87"/>
      <c r="L19" s="80"/>
      <c r="M19" s="80"/>
      <c r="N19" s="80"/>
      <c r="O19" s="80"/>
      <c r="P19" s="80"/>
      <c r="Q19" s="80"/>
      <c r="R19" s="80"/>
      <c r="S19" s="80"/>
      <c r="U19" s="77"/>
      <c r="V19" s="77"/>
      <c r="W19" s="80"/>
      <c r="X19" s="80"/>
      <c r="Y19" s="80"/>
      <c r="Z19" s="80"/>
    </row>
    <row r="20">
      <c r="A20" s="77"/>
      <c r="B20" s="87"/>
      <c r="L20" s="80"/>
      <c r="M20" s="80"/>
      <c r="N20" s="80"/>
      <c r="O20" s="80"/>
      <c r="P20" s="80"/>
      <c r="Q20" s="80"/>
      <c r="R20" s="80"/>
      <c r="S20" s="80"/>
      <c r="U20" s="77"/>
      <c r="V20" s="77"/>
      <c r="W20" s="80"/>
      <c r="X20" s="80"/>
      <c r="Y20" s="80"/>
      <c r="Z20" s="80"/>
    </row>
    <row r="21">
      <c r="A21" s="77"/>
      <c r="B21" s="87"/>
      <c r="L21" s="80"/>
      <c r="M21" s="80"/>
      <c r="N21" s="80"/>
      <c r="O21" s="80"/>
      <c r="P21" s="80"/>
      <c r="Q21" s="80"/>
      <c r="R21" s="80"/>
      <c r="S21" s="80"/>
      <c r="U21" s="77"/>
      <c r="V21" s="77"/>
      <c r="W21" s="80"/>
      <c r="X21" s="80"/>
      <c r="Y21" s="80"/>
      <c r="Z21" s="80"/>
    </row>
    <row r="22">
      <c r="A22" s="77"/>
      <c r="B22" s="87"/>
      <c r="L22" s="80"/>
      <c r="M22" s="80"/>
      <c r="N22" s="80"/>
      <c r="O22" s="80"/>
      <c r="P22" s="80"/>
      <c r="Q22" s="80"/>
      <c r="R22" s="80"/>
      <c r="S22" s="80"/>
      <c r="U22" s="77"/>
      <c r="W22" s="80"/>
      <c r="X22" s="80"/>
      <c r="Y22" s="80"/>
      <c r="Z22" s="80"/>
    </row>
    <row r="23">
      <c r="A23" s="77"/>
      <c r="B23" s="87"/>
      <c r="L23" s="80"/>
      <c r="M23" s="80"/>
      <c r="N23" s="80"/>
      <c r="O23" s="80"/>
      <c r="P23" s="80"/>
      <c r="Q23" s="80"/>
      <c r="R23" s="80"/>
      <c r="S23" s="80"/>
      <c r="U23" s="77"/>
      <c r="V23" s="77"/>
      <c r="W23" s="80"/>
      <c r="X23" s="80"/>
      <c r="Y23" s="80"/>
      <c r="Z23" s="80"/>
    </row>
    <row r="24">
      <c r="A24" s="77"/>
      <c r="B24" s="87"/>
      <c r="L24" s="80"/>
      <c r="M24" s="80"/>
      <c r="N24" s="80"/>
      <c r="O24" s="80"/>
      <c r="P24" s="80"/>
      <c r="Q24" s="80"/>
      <c r="R24" s="80"/>
      <c r="S24" s="80"/>
      <c r="U24" s="77"/>
      <c r="V24" s="77"/>
      <c r="W24" s="80"/>
      <c r="X24" s="80"/>
      <c r="Y24" s="80"/>
      <c r="Z24" s="80"/>
    </row>
    <row r="25">
      <c r="A25" s="77"/>
      <c r="B25" s="87"/>
      <c r="L25" s="80"/>
      <c r="M25" s="80"/>
      <c r="N25" s="80"/>
      <c r="O25" s="80"/>
      <c r="P25" s="80"/>
      <c r="Q25" s="80"/>
      <c r="R25" s="80"/>
      <c r="S25" s="80"/>
      <c r="U25" s="77"/>
      <c r="V25" s="77"/>
      <c r="W25" s="80"/>
      <c r="X25" s="80"/>
      <c r="Y25" s="80"/>
      <c r="Z25" s="80"/>
    </row>
    <row r="26">
      <c r="A26" s="77"/>
      <c r="B26" s="87"/>
      <c r="L26" s="80"/>
      <c r="M26" s="80"/>
      <c r="N26" s="80"/>
      <c r="O26" s="80"/>
      <c r="P26" s="80"/>
      <c r="Q26" s="80"/>
      <c r="R26" s="80"/>
      <c r="S26" s="80"/>
      <c r="U26" s="77"/>
      <c r="V26" s="77"/>
      <c r="W26" s="80"/>
      <c r="X26" s="80"/>
      <c r="Y26" s="80"/>
      <c r="Z26" s="80"/>
    </row>
    <row r="27">
      <c r="A27" s="77"/>
      <c r="B27" s="87"/>
      <c r="L27" s="80"/>
      <c r="M27" s="80"/>
      <c r="N27" s="80"/>
      <c r="O27" s="80"/>
      <c r="P27" s="80"/>
      <c r="Q27" s="80"/>
      <c r="R27" s="80"/>
      <c r="S27" s="80"/>
      <c r="U27" s="77"/>
      <c r="V27" s="77"/>
      <c r="W27" s="80"/>
      <c r="X27" s="80"/>
      <c r="Y27" s="80"/>
      <c r="Z27" s="80"/>
    </row>
    <row r="28">
      <c r="A28" s="77"/>
      <c r="B28" s="87"/>
      <c r="L28" s="80"/>
      <c r="M28" s="80"/>
      <c r="N28" s="80"/>
      <c r="O28" s="80"/>
      <c r="P28" s="80"/>
      <c r="Q28" s="80"/>
      <c r="R28" s="80"/>
      <c r="S28" s="80"/>
      <c r="U28" s="77"/>
      <c r="V28" s="77"/>
      <c r="W28" s="80"/>
      <c r="X28" s="80"/>
      <c r="Y28" s="80"/>
      <c r="Z28" s="80"/>
    </row>
    <row r="29">
      <c r="A29" s="77"/>
      <c r="B29" s="87"/>
      <c r="L29" s="80"/>
      <c r="M29" s="80"/>
      <c r="N29" s="80"/>
      <c r="O29" s="80"/>
      <c r="P29" s="80"/>
      <c r="Q29" s="80"/>
      <c r="R29" s="80"/>
      <c r="S29" s="80"/>
      <c r="U29" s="77"/>
      <c r="V29" s="77"/>
      <c r="W29" s="80"/>
      <c r="X29" s="80"/>
      <c r="Y29" s="80"/>
      <c r="Z29" s="80"/>
    </row>
    <row r="30">
      <c r="A30" s="77"/>
      <c r="B30" s="87"/>
      <c r="L30" s="80"/>
      <c r="M30" s="80"/>
      <c r="N30" s="80"/>
      <c r="O30" s="80"/>
      <c r="P30" s="80"/>
      <c r="Q30" s="80"/>
      <c r="R30" s="80"/>
      <c r="S30" s="80"/>
      <c r="U30" s="77"/>
      <c r="V30" s="77"/>
      <c r="W30" s="80"/>
      <c r="X30" s="80"/>
      <c r="Y30" s="80"/>
      <c r="Z30" s="80"/>
    </row>
    <row r="31">
      <c r="A31" s="77"/>
      <c r="B31" s="87"/>
      <c r="L31" s="80"/>
      <c r="M31" s="80"/>
      <c r="N31" s="80"/>
      <c r="O31" s="80"/>
      <c r="P31" s="80"/>
      <c r="Q31" s="80"/>
      <c r="R31" s="80"/>
      <c r="S31" s="80"/>
      <c r="U31" s="77"/>
      <c r="V31" s="77"/>
      <c r="W31" s="80"/>
      <c r="X31" s="80"/>
      <c r="Y31" s="80"/>
      <c r="Z31" s="80"/>
    </row>
    <row r="32">
      <c r="A32" s="77"/>
      <c r="B32" s="87"/>
      <c r="L32" s="80"/>
      <c r="M32" s="80"/>
      <c r="N32" s="80"/>
      <c r="O32" s="80"/>
      <c r="P32" s="80"/>
      <c r="Q32" s="80"/>
      <c r="R32" s="80"/>
      <c r="S32" s="80"/>
      <c r="U32" s="77"/>
      <c r="V32" s="77"/>
      <c r="W32" s="80"/>
      <c r="X32" s="80"/>
      <c r="Y32" s="80"/>
      <c r="Z32" s="80"/>
    </row>
    <row r="33">
      <c r="A33" s="77"/>
      <c r="B33" s="87"/>
      <c r="L33" s="80"/>
      <c r="M33" s="80"/>
      <c r="N33" s="80"/>
      <c r="O33" s="80"/>
      <c r="P33" s="80"/>
      <c r="Q33" s="80"/>
      <c r="R33" s="80"/>
      <c r="S33" s="80"/>
      <c r="U33" s="77"/>
      <c r="V33" s="77"/>
      <c r="W33" s="80"/>
      <c r="X33" s="80"/>
      <c r="Y33" s="80"/>
      <c r="Z33" s="80"/>
    </row>
    <row r="34">
      <c r="A34" s="77"/>
      <c r="B34" s="87"/>
      <c r="L34" s="80"/>
      <c r="M34" s="80"/>
      <c r="N34" s="80"/>
      <c r="O34" s="80"/>
      <c r="P34" s="80"/>
      <c r="Q34" s="80"/>
      <c r="R34" s="80"/>
      <c r="S34" s="80"/>
      <c r="U34" s="77"/>
      <c r="V34" s="77"/>
      <c r="W34" s="80"/>
      <c r="X34" s="80"/>
      <c r="Y34" s="80"/>
      <c r="Z34" s="80"/>
    </row>
    <row r="35">
      <c r="A35" s="77"/>
      <c r="B35" s="87"/>
      <c r="L35" s="80"/>
      <c r="M35" s="80"/>
      <c r="N35" s="80"/>
      <c r="O35" s="80"/>
      <c r="P35" s="80"/>
      <c r="Q35" s="80"/>
      <c r="R35" s="80"/>
      <c r="S35" s="80"/>
      <c r="U35" s="77"/>
      <c r="V35" s="77"/>
      <c r="W35" s="80"/>
      <c r="X35" s="80"/>
      <c r="Y35" s="80"/>
      <c r="Z35" s="80"/>
    </row>
    <row r="36">
      <c r="A36" s="77"/>
      <c r="B36" s="87"/>
      <c r="L36" s="80"/>
      <c r="M36" s="80"/>
      <c r="N36" s="80"/>
      <c r="O36" s="80"/>
      <c r="P36" s="80"/>
      <c r="Q36" s="80"/>
      <c r="R36" s="80"/>
      <c r="S36" s="80"/>
      <c r="U36" s="77"/>
      <c r="V36" s="77"/>
      <c r="W36" s="80"/>
      <c r="X36" s="80"/>
      <c r="Y36" s="80"/>
      <c r="Z36" s="80"/>
    </row>
    <row r="37">
      <c r="A37" s="77"/>
      <c r="B37" s="87"/>
      <c r="L37" s="80"/>
      <c r="M37" s="80"/>
      <c r="N37" s="80"/>
      <c r="O37" s="80"/>
      <c r="P37" s="80"/>
      <c r="Q37" s="80"/>
      <c r="R37" s="80"/>
      <c r="S37" s="80"/>
      <c r="U37" s="77"/>
      <c r="V37" s="77"/>
      <c r="W37" s="80"/>
      <c r="X37" s="80"/>
      <c r="Y37" s="80"/>
      <c r="Z37" s="80"/>
    </row>
    <row r="38">
      <c r="A38" s="77"/>
      <c r="B38" s="87"/>
      <c r="P38" s="80"/>
      <c r="Q38" s="80"/>
      <c r="R38" s="80"/>
      <c r="S38" s="80"/>
      <c r="U38" s="77"/>
      <c r="V38" s="77"/>
      <c r="W38" s="80"/>
      <c r="X38" s="80"/>
      <c r="Y38" s="80"/>
      <c r="Z38" s="80"/>
    </row>
    <row r="39">
      <c r="A39" s="77"/>
      <c r="B39" s="87"/>
      <c r="P39" s="80"/>
      <c r="Q39" s="80"/>
      <c r="R39" s="80"/>
      <c r="S39" s="80"/>
      <c r="U39" s="77"/>
      <c r="V39" s="77"/>
      <c r="W39" s="80"/>
      <c r="X39" s="80"/>
      <c r="Y39" s="80"/>
      <c r="Z39" s="80"/>
    </row>
    <row r="40">
      <c r="A40" s="77"/>
      <c r="B40" s="87"/>
      <c r="I40" s="80"/>
      <c r="N40" s="80"/>
      <c r="O40" s="80"/>
      <c r="P40" s="80"/>
      <c r="Q40" s="80"/>
      <c r="R40" s="80"/>
      <c r="S40" s="80"/>
      <c r="U40" s="77"/>
      <c r="V40" s="77"/>
      <c r="W40" s="80"/>
      <c r="X40" s="80"/>
      <c r="Y40" s="80"/>
      <c r="Z40" s="80"/>
    </row>
    <row r="41">
      <c r="A41" s="77"/>
      <c r="B41" s="87"/>
      <c r="N41" s="80"/>
      <c r="O41" s="80"/>
      <c r="P41" s="80"/>
      <c r="Q41" s="80"/>
      <c r="R41" s="80"/>
      <c r="S41" s="80"/>
      <c r="U41" s="77"/>
      <c r="V41" s="77"/>
      <c r="W41" s="80"/>
      <c r="X41" s="80"/>
      <c r="Y41" s="80"/>
      <c r="Z41" s="80"/>
    </row>
    <row r="42">
      <c r="A42" s="77"/>
      <c r="B42" s="87"/>
      <c r="L42" s="80"/>
      <c r="M42" s="80"/>
      <c r="N42" s="80"/>
      <c r="O42" s="80"/>
      <c r="P42" s="80"/>
      <c r="Q42" s="80"/>
      <c r="R42" s="80"/>
      <c r="S42" s="80"/>
      <c r="U42" s="77"/>
      <c r="V42" s="77"/>
      <c r="W42" s="80"/>
      <c r="X42" s="80"/>
      <c r="Y42" s="80"/>
      <c r="Z42" s="80"/>
    </row>
    <row r="43">
      <c r="A43" s="77"/>
      <c r="B43" s="87"/>
      <c r="L43" s="80"/>
      <c r="M43" s="80"/>
      <c r="N43" s="80"/>
      <c r="O43" s="80"/>
      <c r="P43" s="80"/>
      <c r="Q43" s="80"/>
      <c r="R43" s="80"/>
      <c r="S43" s="80"/>
      <c r="U43" s="77"/>
      <c r="V43" s="77"/>
      <c r="W43" s="80"/>
      <c r="X43" s="80"/>
      <c r="Y43" s="80"/>
      <c r="Z43" s="80"/>
    </row>
    <row r="44">
      <c r="A44" s="77"/>
      <c r="B44" s="87"/>
      <c r="L44" s="80"/>
      <c r="M44" s="80"/>
      <c r="N44" s="80"/>
      <c r="O44" s="80"/>
      <c r="P44" s="80"/>
      <c r="Q44" s="80"/>
      <c r="R44" s="80"/>
      <c r="S44" s="80"/>
      <c r="U44" s="77"/>
      <c r="V44" s="77"/>
      <c r="W44" s="80"/>
      <c r="X44" s="80"/>
      <c r="Y44" s="80"/>
      <c r="Z44" s="80"/>
    </row>
    <row r="45">
      <c r="A45" s="77"/>
      <c r="B45" s="87"/>
      <c r="L45" s="80"/>
      <c r="M45" s="80"/>
      <c r="N45" s="80"/>
      <c r="O45" s="80"/>
      <c r="P45" s="80"/>
      <c r="Q45" s="80"/>
      <c r="R45" s="80"/>
      <c r="S45" s="80"/>
      <c r="U45" s="77"/>
      <c r="V45" s="77"/>
      <c r="W45" s="80"/>
      <c r="X45" s="80"/>
      <c r="Y45" s="80"/>
      <c r="Z45" s="80"/>
    </row>
    <row r="46">
      <c r="A46" s="77"/>
      <c r="B46" s="87"/>
      <c r="L46" s="80"/>
      <c r="M46" s="80"/>
      <c r="N46" s="80"/>
      <c r="O46" s="80"/>
      <c r="P46" s="80"/>
      <c r="Q46" s="80"/>
      <c r="R46" s="80"/>
      <c r="S46" s="80"/>
      <c r="U46" s="77"/>
      <c r="V46" s="80"/>
      <c r="W46" s="80"/>
      <c r="X46" s="80"/>
      <c r="Y46" s="80"/>
      <c r="Z46" s="80"/>
    </row>
    <row r="47">
      <c r="A47" s="77"/>
      <c r="B47" s="87"/>
      <c r="L47" s="80"/>
      <c r="M47" s="80"/>
      <c r="N47" s="80"/>
      <c r="O47" s="80"/>
      <c r="P47" s="80"/>
      <c r="Q47" s="80"/>
      <c r="R47" s="80"/>
      <c r="S47" s="80"/>
      <c r="U47" s="77"/>
      <c r="V47" s="80"/>
      <c r="W47" s="80"/>
      <c r="X47" s="80"/>
      <c r="Y47" s="80"/>
      <c r="Z47" s="80"/>
    </row>
    <row r="48">
      <c r="A48" s="77"/>
      <c r="B48" s="87"/>
      <c r="L48" s="80"/>
      <c r="M48" s="80"/>
      <c r="N48" s="80"/>
      <c r="O48" s="80"/>
      <c r="P48" s="80"/>
      <c r="Q48" s="80"/>
      <c r="R48" s="80"/>
      <c r="S48" s="80"/>
      <c r="U48" s="77"/>
      <c r="V48" s="80"/>
      <c r="W48" s="80"/>
      <c r="X48" s="80"/>
      <c r="Y48" s="80"/>
      <c r="Z48" s="80"/>
    </row>
    <row r="49">
      <c r="A49" s="77"/>
      <c r="B49" s="87"/>
      <c r="L49" s="80"/>
      <c r="M49" s="80"/>
      <c r="N49" s="80"/>
      <c r="O49" s="80"/>
      <c r="P49" s="80"/>
      <c r="Q49" s="80"/>
      <c r="R49" s="80"/>
      <c r="S49" s="80"/>
      <c r="U49" s="77"/>
      <c r="V49" s="80"/>
      <c r="W49" s="80"/>
      <c r="X49" s="80"/>
      <c r="Y49" s="80"/>
      <c r="Z49" s="80"/>
    </row>
    <row r="50">
      <c r="A50" s="77"/>
      <c r="B50" s="87"/>
      <c r="L50" s="80"/>
      <c r="M50" s="80"/>
      <c r="N50" s="80"/>
      <c r="O50" s="80"/>
      <c r="P50" s="80"/>
      <c r="Q50" s="80"/>
      <c r="R50" s="80"/>
      <c r="S50" s="80"/>
      <c r="U50" s="77"/>
      <c r="V50" s="80"/>
      <c r="W50" s="80"/>
      <c r="X50" s="80"/>
      <c r="Y50" s="80"/>
      <c r="Z50" s="80"/>
    </row>
    <row r="51">
      <c r="A51" s="77"/>
      <c r="B51" s="87"/>
      <c r="L51" s="80"/>
      <c r="M51" s="80"/>
      <c r="N51" s="80"/>
      <c r="O51" s="80"/>
      <c r="P51" s="80"/>
      <c r="Q51" s="80"/>
      <c r="R51" s="80"/>
      <c r="S51" s="80"/>
      <c r="U51" s="77"/>
      <c r="V51" s="80"/>
      <c r="W51" s="80"/>
      <c r="X51" s="80"/>
      <c r="Y51" s="80"/>
      <c r="Z51" s="80"/>
    </row>
    <row r="52">
      <c r="A52" s="77"/>
      <c r="B52" s="87"/>
      <c r="L52" s="80"/>
      <c r="M52" s="80"/>
      <c r="N52" s="80"/>
      <c r="O52" s="80"/>
      <c r="P52" s="80"/>
      <c r="Q52" s="80"/>
      <c r="R52" s="80"/>
      <c r="S52" s="80"/>
      <c r="U52" s="77"/>
      <c r="V52" s="80"/>
      <c r="W52" s="80"/>
      <c r="X52" s="80"/>
      <c r="Y52" s="80"/>
      <c r="Z52" s="80"/>
    </row>
    <row r="53">
      <c r="A53" s="77"/>
      <c r="B53" s="87"/>
      <c r="L53" s="80"/>
      <c r="M53" s="80"/>
      <c r="N53" s="80"/>
      <c r="O53" s="80"/>
      <c r="P53" s="80"/>
      <c r="Q53" s="80"/>
      <c r="R53" s="80"/>
      <c r="S53" s="80"/>
      <c r="U53" s="77"/>
      <c r="V53" s="80"/>
      <c r="W53" s="80"/>
      <c r="X53" s="80"/>
      <c r="Y53" s="80"/>
      <c r="Z53" s="80"/>
    </row>
    <row r="54">
      <c r="A54" s="77"/>
      <c r="B54" s="87"/>
      <c r="L54" s="80"/>
      <c r="M54" s="80"/>
      <c r="N54" s="80"/>
      <c r="O54" s="80"/>
      <c r="P54" s="80"/>
      <c r="Q54" s="80"/>
      <c r="R54" s="80"/>
      <c r="S54" s="80"/>
      <c r="U54" s="77"/>
      <c r="V54" s="80"/>
      <c r="W54" s="80"/>
      <c r="X54" s="80"/>
      <c r="Y54" s="80"/>
      <c r="Z54" s="80"/>
    </row>
    <row r="55">
      <c r="A55" s="77"/>
      <c r="B55" s="87"/>
      <c r="L55" s="80"/>
      <c r="M55" s="80"/>
      <c r="N55" s="80"/>
      <c r="O55" s="80"/>
      <c r="P55" s="80"/>
      <c r="Q55" s="80"/>
      <c r="R55" s="80"/>
      <c r="S55" s="80"/>
      <c r="U55" s="77"/>
      <c r="V55" s="80"/>
      <c r="W55" s="80"/>
      <c r="X55" s="80"/>
      <c r="Y55" s="80"/>
      <c r="Z55" s="80"/>
    </row>
    <row r="56">
      <c r="A56" s="77"/>
      <c r="B56" s="87"/>
      <c r="L56" s="80"/>
      <c r="M56" s="80"/>
      <c r="N56" s="80"/>
      <c r="O56" s="80"/>
      <c r="P56" s="80"/>
      <c r="Q56" s="80"/>
      <c r="R56" s="80"/>
      <c r="S56" s="80"/>
      <c r="U56" s="77"/>
      <c r="V56" s="80"/>
      <c r="W56" s="80"/>
      <c r="X56" s="80"/>
      <c r="Y56" s="80"/>
      <c r="Z56" s="80"/>
    </row>
    <row r="57">
      <c r="A57" s="77"/>
      <c r="B57" s="87"/>
      <c r="L57" s="80"/>
      <c r="M57" s="80"/>
      <c r="N57" s="80"/>
      <c r="O57" s="80"/>
      <c r="P57" s="80"/>
      <c r="Q57" s="80"/>
      <c r="R57" s="80"/>
      <c r="S57" s="80"/>
      <c r="U57" s="77"/>
      <c r="V57" s="80"/>
      <c r="W57" s="80"/>
      <c r="X57" s="80"/>
      <c r="Y57" s="80"/>
      <c r="Z57" s="80"/>
    </row>
    <row r="58">
      <c r="A58" s="77"/>
      <c r="B58" s="87"/>
      <c r="L58" s="80"/>
      <c r="M58" s="80"/>
      <c r="N58" s="80"/>
      <c r="O58" s="80"/>
      <c r="P58" s="80"/>
      <c r="Q58" s="80"/>
      <c r="R58" s="80"/>
      <c r="S58" s="80"/>
      <c r="U58" s="77"/>
      <c r="V58" s="80"/>
      <c r="W58" s="80"/>
      <c r="X58" s="80"/>
      <c r="Y58" s="80"/>
      <c r="Z58" s="80"/>
    </row>
    <row r="59">
      <c r="A59" s="77"/>
      <c r="B59" s="87"/>
      <c r="L59" s="80"/>
      <c r="M59" s="80"/>
      <c r="N59" s="80"/>
      <c r="O59" s="80"/>
      <c r="P59" s="80"/>
      <c r="Q59" s="80"/>
      <c r="R59" s="80"/>
      <c r="S59" s="80"/>
      <c r="U59" s="77"/>
      <c r="V59" s="80"/>
      <c r="W59" s="80"/>
      <c r="X59" s="80"/>
      <c r="Y59" s="80"/>
      <c r="Z59" s="80"/>
    </row>
    <row r="60">
      <c r="A60" s="77"/>
      <c r="B60" s="87"/>
      <c r="L60" s="80"/>
      <c r="M60" s="80"/>
      <c r="N60" s="80"/>
      <c r="O60" s="80"/>
      <c r="P60" s="80"/>
      <c r="Q60" s="80"/>
      <c r="R60" s="80"/>
      <c r="S60" s="80"/>
      <c r="U60" s="77"/>
      <c r="V60" s="80"/>
      <c r="W60" s="80"/>
      <c r="X60" s="80"/>
      <c r="Y60" s="80"/>
      <c r="Z60" s="80"/>
    </row>
    <row r="61">
      <c r="A61" s="77"/>
      <c r="B61" s="87"/>
      <c r="L61" s="80"/>
      <c r="M61" s="80"/>
      <c r="N61" s="80"/>
      <c r="O61" s="80"/>
      <c r="P61" s="80"/>
      <c r="Q61" s="80"/>
      <c r="R61" s="80"/>
      <c r="S61" s="80"/>
      <c r="U61" s="77"/>
      <c r="V61" s="80"/>
      <c r="W61" s="80"/>
      <c r="X61" s="80"/>
      <c r="Y61" s="80"/>
      <c r="Z61" s="80"/>
    </row>
    <row r="62">
      <c r="A62" s="77"/>
      <c r="B62" s="87"/>
      <c r="L62" s="80"/>
      <c r="M62" s="80"/>
      <c r="N62" s="80"/>
      <c r="O62" s="80"/>
      <c r="P62" s="80"/>
      <c r="Q62" s="80"/>
      <c r="R62" s="80"/>
      <c r="S62" s="80"/>
      <c r="U62" s="77"/>
      <c r="V62" s="80"/>
      <c r="W62" s="80"/>
      <c r="X62" s="80"/>
      <c r="Y62" s="80"/>
      <c r="Z62" s="80"/>
    </row>
    <row r="63">
      <c r="A63" s="77"/>
      <c r="B63" s="87"/>
      <c r="L63" s="80"/>
      <c r="M63" s="80"/>
      <c r="N63" s="80"/>
      <c r="O63" s="80"/>
      <c r="P63" s="80"/>
      <c r="Q63" s="80"/>
      <c r="R63" s="80"/>
      <c r="S63" s="80"/>
      <c r="U63" s="77"/>
      <c r="V63" s="80"/>
      <c r="W63" s="80"/>
      <c r="X63" s="80"/>
      <c r="Y63" s="80"/>
      <c r="Z63" s="80"/>
    </row>
    <row r="64">
      <c r="A64" s="77"/>
      <c r="B64" s="87"/>
      <c r="L64" s="80"/>
      <c r="M64" s="80"/>
      <c r="N64" s="80"/>
      <c r="O64" s="80"/>
      <c r="P64" s="80"/>
      <c r="Q64" s="80"/>
      <c r="R64" s="80"/>
      <c r="S64" s="80"/>
      <c r="U64" s="77"/>
      <c r="V64" s="80"/>
      <c r="W64" s="80"/>
      <c r="X64" s="80"/>
      <c r="Y64" s="80"/>
      <c r="Z64" s="80"/>
    </row>
    <row r="65">
      <c r="A65" s="77"/>
      <c r="B65" s="87"/>
      <c r="L65" s="80"/>
      <c r="M65" s="80"/>
      <c r="N65" s="80"/>
      <c r="O65" s="80"/>
      <c r="P65" s="80"/>
      <c r="Q65" s="80"/>
      <c r="R65" s="80"/>
      <c r="S65" s="80"/>
      <c r="U65" s="77"/>
      <c r="V65" s="80"/>
      <c r="W65" s="80"/>
      <c r="X65" s="80"/>
      <c r="Y65" s="80"/>
      <c r="Z65" s="80"/>
    </row>
    <row r="66">
      <c r="A66" s="77"/>
      <c r="B66" s="87"/>
      <c r="L66" s="80"/>
      <c r="M66" s="80"/>
      <c r="N66" s="80"/>
      <c r="O66" s="80"/>
      <c r="P66" s="80"/>
      <c r="Q66" s="80"/>
      <c r="R66" s="80"/>
      <c r="S66" s="80"/>
      <c r="U66" s="77"/>
      <c r="V66" s="80"/>
      <c r="W66" s="80"/>
      <c r="X66" s="80"/>
      <c r="Y66" s="80"/>
      <c r="Z66" s="80"/>
    </row>
    <row r="67">
      <c r="A67" s="77"/>
      <c r="B67" s="87"/>
      <c r="L67" s="80"/>
      <c r="M67" s="80"/>
      <c r="N67" s="80"/>
      <c r="O67" s="80"/>
      <c r="P67" s="80"/>
      <c r="Q67" s="80"/>
      <c r="R67" s="80"/>
      <c r="S67" s="80"/>
      <c r="U67" s="77"/>
      <c r="V67" s="80"/>
      <c r="W67" s="80"/>
      <c r="X67" s="80"/>
      <c r="Y67" s="80"/>
      <c r="Z67" s="80"/>
    </row>
    <row r="68">
      <c r="A68" s="77"/>
      <c r="B68" s="87"/>
      <c r="L68" s="80"/>
      <c r="M68" s="80"/>
      <c r="N68" s="80"/>
      <c r="O68" s="80"/>
      <c r="P68" s="80"/>
      <c r="Q68" s="80"/>
      <c r="R68" s="80"/>
      <c r="S68" s="80"/>
      <c r="U68" s="77"/>
      <c r="V68" s="80"/>
      <c r="W68" s="80"/>
      <c r="X68" s="80"/>
      <c r="Y68" s="80"/>
      <c r="Z68" s="80"/>
    </row>
    <row r="69">
      <c r="A69" s="77"/>
      <c r="B69" s="87"/>
      <c r="L69" s="80"/>
      <c r="M69" s="80"/>
      <c r="N69" s="80"/>
      <c r="O69" s="80"/>
      <c r="P69" s="80"/>
      <c r="Q69" s="80"/>
      <c r="R69" s="80"/>
      <c r="S69" s="80"/>
      <c r="U69" s="77"/>
      <c r="V69" s="80"/>
      <c r="W69" s="80"/>
      <c r="X69" s="80"/>
      <c r="Y69" s="80"/>
      <c r="Z69" s="80"/>
    </row>
    <row r="70">
      <c r="A70" s="77"/>
      <c r="B70" s="87"/>
      <c r="L70" s="80"/>
      <c r="M70" s="80"/>
      <c r="N70" s="80"/>
      <c r="O70" s="80"/>
      <c r="P70" s="80"/>
      <c r="Q70" s="80"/>
      <c r="R70" s="80"/>
      <c r="S70" s="80"/>
      <c r="U70" s="77"/>
      <c r="V70" s="80"/>
      <c r="W70" s="80"/>
      <c r="X70" s="80"/>
      <c r="Y70" s="80"/>
      <c r="Z70" s="80"/>
    </row>
    <row r="71">
      <c r="A71" s="77"/>
      <c r="B71" s="87"/>
      <c r="L71" s="80"/>
      <c r="M71" s="80"/>
      <c r="N71" s="80"/>
      <c r="O71" s="80"/>
      <c r="P71" s="80"/>
      <c r="Q71" s="80"/>
      <c r="R71" s="80"/>
      <c r="S71" s="80"/>
      <c r="U71" s="77"/>
      <c r="V71" s="80"/>
      <c r="W71" s="80"/>
      <c r="X71" s="80"/>
      <c r="Y71" s="80"/>
      <c r="Z71" s="80"/>
    </row>
    <row r="72">
      <c r="A72" s="77"/>
      <c r="B72" s="87"/>
      <c r="L72" s="80"/>
      <c r="M72" s="80"/>
      <c r="N72" s="80"/>
      <c r="O72" s="80"/>
      <c r="P72" s="80"/>
      <c r="Q72" s="80"/>
      <c r="R72" s="80"/>
      <c r="S72" s="80"/>
      <c r="U72" s="77"/>
      <c r="V72" s="80"/>
      <c r="W72" s="80"/>
      <c r="X72" s="80"/>
      <c r="Y72" s="80"/>
      <c r="Z72" s="80"/>
    </row>
    <row r="73">
      <c r="A73" s="77"/>
      <c r="B73" s="87"/>
      <c r="L73" s="80"/>
      <c r="M73" s="80"/>
      <c r="N73" s="80"/>
      <c r="O73" s="80"/>
      <c r="P73" s="80"/>
      <c r="Q73" s="80"/>
      <c r="R73" s="80"/>
      <c r="S73" s="80"/>
      <c r="U73" s="77"/>
      <c r="V73" s="80"/>
      <c r="W73" s="80"/>
      <c r="X73" s="80"/>
      <c r="Y73" s="80"/>
      <c r="Z73" s="80"/>
    </row>
    <row r="74">
      <c r="A74" s="77"/>
      <c r="B74" s="87"/>
      <c r="L74" s="80"/>
      <c r="M74" s="80"/>
      <c r="N74" s="80"/>
      <c r="O74" s="80"/>
      <c r="P74" s="80"/>
      <c r="Q74" s="80"/>
      <c r="R74" s="80"/>
      <c r="S74" s="80"/>
      <c r="U74" s="77"/>
      <c r="V74" s="80"/>
      <c r="W74" s="80"/>
      <c r="X74" s="80"/>
      <c r="Y74" s="80"/>
      <c r="Z74" s="80"/>
    </row>
    <row r="75">
      <c r="A75" s="77"/>
      <c r="B75" s="87"/>
      <c r="L75" s="80"/>
      <c r="M75" s="80"/>
      <c r="N75" s="80"/>
      <c r="O75" s="80"/>
      <c r="P75" s="80"/>
      <c r="Q75" s="80"/>
      <c r="R75" s="80"/>
      <c r="S75" s="80"/>
      <c r="U75" s="77"/>
      <c r="V75" s="80"/>
      <c r="W75" s="80"/>
      <c r="X75" s="80"/>
      <c r="Y75" s="80"/>
      <c r="Z75" s="80"/>
    </row>
    <row r="76">
      <c r="A76" s="77"/>
      <c r="B76" s="87"/>
      <c r="L76" s="80"/>
      <c r="M76" s="80"/>
      <c r="N76" s="80"/>
      <c r="O76" s="80"/>
      <c r="P76" s="80"/>
      <c r="Q76" s="80"/>
      <c r="R76" s="80"/>
      <c r="S76" s="80"/>
      <c r="U76" s="77"/>
      <c r="V76" s="80"/>
      <c r="W76" s="80"/>
      <c r="X76" s="80"/>
      <c r="Y76" s="80"/>
      <c r="Z76" s="80"/>
    </row>
    <row r="77">
      <c r="A77" s="77"/>
      <c r="B77" s="87"/>
      <c r="L77" s="80"/>
      <c r="M77" s="80"/>
      <c r="N77" s="80"/>
      <c r="O77" s="80"/>
      <c r="P77" s="80"/>
      <c r="Q77" s="80"/>
      <c r="R77" s="80"/>
      <c r="S77" s="80"/>
      <c r="U77" s="77"/>
      <c r="V77" s="80"/>
      <c r="W77" s="80"/>
      <c r="X77" s="80"/>
      <c r="Y77" s="80"/>
      <c r="Z77" s="80"/>
    </row>
    <row r="78">
      <c r="A78" s="77"/>
      <c r="B78" s="87"/>
      <c r="L78" s="80"/>
      <c r="M78" s="80"/>
      <c r="N78" s="80"/>
      <c r="O78" s="80"/>
      <c r="P78" s="80"/>
      <c r="Q78" s="80"/>
      <c r="R78" s="80"/>
      <c r="S78" s="80"/>
      <c r="U78" s="77"/>
      <c r="V78" s="80"/>
      <c r="W78" s="80"/>
      <c r="X78" s="80"/>
      <c r="Y78" s="80"/>
      <c r="Z78" s="80"/>
    </row>
    <row r="79">
      <c r="A79" s="77"/>
      <c r="B79" s="87"/>
      <c r="L79" s="80"/>
      <c r="M79" s="80"/>
      <c r="N79" s="80"/>
      <c r="O79" s="80"/>
      <c r="P79" s="80"/>
      <c r="Q79" s="80"/>
      <c r="R79" s="80"/>
      <c r="S79" s="80"/>
      <c r="U79" s="77"/>
      <c r="V79" s="80"/>
      <c r="W79" s="80"/>
      <c r="X79" s="80"/>
      <c r="Y79" s="80"/>
      <c r="Z79" s="80"/>
    </row>
    <row r="80">
      <c r="A80" s="77"/>
      <c r="B80" s="87"/>
      <c r="L80" s="80"/>
      <c r="M80" s="80"/>
      <c r="N80" s="80"/>
      <c r="O80" s="80"/>
      <c r="P80" s="80"/>
      <c r="Q80" s="80"/>
      <c r="R80" s="80"/>
      <c r="S80" s="80"/>
      <c r="U80" s="77"/>
      <c r="V80" s="80"/>
      <c r="W80" s="80"/>
      <c r="X80" s="80"/>
      <c r="Y80" s="80"/>
      <c r="Z80" s="80"/>
    </row>
    <row r="81">
      <c r="A81" s="77"/>
      <c r="B81" s="87"/>
      <c r="L81" s="80"/>
      <c r="M81" s="80"/>
      <c r="N81" s="80"/>
      <c r="O81" s="80"/>
      <c r="P81" s="80"/>
      <c r="Q81" s="80"/>
      <c r="R81" s="80"/>
      <c r="S81" s="80"/>
      <c r="V81" s="80"/>
      <c r="W81" s="80"/>
      <c r="X81" s="80"/>
      <c r="Y81" s="80"/>
      <c r="Z81" s="80"/>
    </row>
    <row r="82">
      <c r="A82" s="77"/>
      <c r="B82" s="87"/>
      <c r="L82" s="80"/>
      <c r="M82" s="80"/>
      <c r="N82" s="80"/>
      <c r="O82" s="80"/>
      <c r="P82" s="80"/>
      <c r="Q82" s="80"/>
      <c r="R82" s="80"/>
      <c r="S82" s="80"/>
      <c r="V82" s="80"/>
      <c r="W82" s="80"/>
      <c r="X82" s="80"/>
      <c r="Y82" s="80"/>
      <c r="Z82" s="80"/>
    </row>
    <row r="83">
      <c r="A83" s="77"/>
      <c r="B83" s="87"/>
      <c r="L83" s="80"/>
      <c r="M83" s="80"/>
      <c r="N83" s="80"/>
      <c r="O83" s="80"/>
      <c r="P83" s="80"/>
      <c r="Q83" s="80"/>
      <c r="R83" s="80"/>
      <c r="S83" s="80"/>
      <c r="V83" s="80"/>
      <c r="W83" s="80"/>
      <c r="X83" s="80"/>
      <c r="Y83" s="80"/>
      <c r="Z83" s="80"/>
    </row>
    <row r="84">
      <c r="A84" s="77"/>
      <c r="B84" s="87"/>
      <c r="L84" s="80"/>
      <c r="M84" s="80"/>
      <c r="N84" s="80"/>
      <c r="O84" s="80"/>
      <c r="P84" s="80"/>
      <c r="Q84" s="80"/>
      <c r="R84" s="80"/>
      <c r="S84" s="80"/>
      <c r="V84" s="80"/>
      <c r="W84" s="80"/>
      <c r="X84" s="80"/>
      <c r="Y84" s="80"/>
      <c r="Z84" s="80"/>
    </row>
    <row r="85">
      <c r="A85" s="77"/>
      <c r="B85" s="87"/>
      <c r="L85" s="80"/>
      <c r="M85" s="80"/>
      <c r="N85" s="80"/>
      <c r="O85" s="80"/>
      <c r="P85" s="80"/>
      <c r="Q85" s="80"/>
      <c r="R85" s="80"/>
      <c r="S85" s="80"/>
      <c r="U85" s="77"/>
      <c r="V85" s="80"/>
      <c r="W85" s="80"/>
      <c r="X85" s="80"/>
      <c r="Y85" s="80"/>
      <c r="Z85" s="80"/>
    </row>
    <row r="86">
      <c r="A86" s="77"/>
      <c r="B86" s="87"/>
      <c r="L86" s="80"/>
      <c r="M86" s="80"/>
      <c r="N86" s="80"/>
      <c r="O86" s="80"/>
      <c r="P86" s="80"/>
      <c r="Q86" s="80"/>
      <c r="R86" s="80"/>
      <c r="S86" s="80"/>
      <c r="U86" s="77"/>
      <c r="V86" s="80"/>
      <c r="W86" s="80"/>
      <c r="X86" s="80"/>
      <c r="Y86" s="80"/>
      <c r="Z86" s="80"/>
    </row>
    <row r="87">
      <c r="A87" s="77"/>
      <c r="B87" s="87"/>
      <c r="L87" s="80"/>
      <c r="M87" s="80"/>
      <c r="N87" s="80"/>
      <c r="O87" s="80"/>
      <c r="P87" s="80"/>
      <c r="Q87" s="80"/>
      <c r="R87" s="80"/>
      <c r="S87" s="80"/>
      <c r="U87" s="77"/>
      <c r="V87" s="80"/>
      <c r="W87" s="80"/>
      <c r="X87" s="80"/>
      <c r="Y87" s="80"/>
      <c r="Z87" s="80"/>
    </row>
    <row r="88">
      <c r="A88" s="77"/>
      <c r="B88" s="87"/>
      <c r="L88" s="80"/>
      <c r="M88" s="80"/>
      <c r="N88" s="80"/>
      <c r="O88" s="80"/>
      <c r="P88" s="80"/>
      <c r="Q88" s="80"/>
      <c r="R88" s="80"/>
      <c r="S88" s="80"/>
      <c r="U88" s="77"/>
      <c r="V88" s="80"/>
      <c r="W88" s="80"/>
      <c r="X88" s="80"/>
      <c r="Y88" s="80"/>
      <c r="Z88" s="80"/>
    </row>
    <row r="89">
      <c r="A89" s="77"/>
      <c r="B89" s="87"/>
      <c r="L89" s="80"/>
      <c r="M89" s="80"/>
      <c r="N89" s="80"/>
      <c r="O89" s="80"/>
      <c r="P89" s="80"/>
      <c r="Q89" s="80"/>
      <c r="R89" s="80"/>
      <c r="S89" s="80"/>
      <c r="U89" s="77"/>
      <c r="V89" s="80"/>
      <c r="W89" s="80"/>
      <c r="X89" s="80"/>
      <c r="Y89" s="80"/>
      <c r="Z89" s="80"/>
    </row>
    <row r="90">
      <c r="A90" s="77"/>
      <c r="B90" s="87"/>
      <c r="L90" s="80"/>
      <c r="M90" s="80"/>
      <c r="N90" s="80"/>
      <c r="O90" s="80"/>
      <c r="P90" s="80"/>
      <c r="Q90" s="80"/>
      <c r="R90" s="80"/>
      <c r="S90" s="80"/>
      <c r="U90" s="77"/>
      <c r="V90" s="80"/>
      <c r="W90" s="80"/>
      <c r="X90" s="80"/>
      <c r="Y90" s="80"/>
      <c r="Z90" s="80"/>
    </row>
    <row r="91">
      <c r="A91" s="77"/>
      <c r="B91" s="87"/>
      <c r="L91" s="80"/>
      <c r="M91" s="80"/>
      <c r="N91" s="80"/>
      <c r="O91" s="80"/>
      <c r="P91" s="80"/>
      <c r="Q91" s="80"/>
      <c r="R91" s="80"/>
      <c r="S91" s="80"/>
      <c r="U91" s="77"/>
      <c r="V91" s="80"/>
      <c r="W91" s="80"/>
      <c r="X91" s="80"/>
      <c r="Y91" s="80"/>
      <c r="Z91" s="80"/>
    </row>
    <row r="92">
      <c r="A92" s="77"/>
      <c r="B92" s="87"/>
      <c r="L92" s="80"/>
      <c r="M92" s="80"/>
      <c r="N92" s="80"/>
      <c r="O92" s="80"/>
      <c r="P92" s="80"/>
      <c r="Q92" s="80"/>
      <c r="R92" s="80"/>
      <c r="S92" s="80"/>
      <c r="U92" s="77"/>
      <c r="V92" s="80"/>
      <c r="W92" s="80"/>
      <c r="X92" s="80"/>
      <c r="Y92" s="80"/>
      <c r="Z92" s="80"/>
    </row>
    <row r="93">
      <c r="A93" s="77"/>
      <c r="B93" s="87"/>
      <c r="L93" s="80"/>
      <c r="M93" s="80"/>
      <c r="N93" s="80"/>
      <c r="O93" s="80"/>
      <c r="P93" s="80"/>
      <c r="Q93" s="80"/>
      <c r="R93" s="80"/>
      <c r="S93" s="80"/>
      <c r="U93" s="77"/>
      <c r="V93" s="80"/>
      <c r="W93" s="80"/>
      <c r="X93" s="80"/>
      <c r="Y93" s="80"/>
      <c r="Z93" s="80"/>
    </row>
    <row r="94">
      <c r="A94" s="77"/>
      <c r="B94" s="87"/>
      <c r="L94" s="80"/>
      <c r="M94" s="80"/>
      <c r="N94" s="80"/>
      <c r="O94" s="80"/>
      <c r="P94" s="80"/>
      <c r="Q94" s="80"/>
      <c r="R94" s="80"/>
      <c r="S94" s="80"/>
      <c r="U94" s="77"/>
      <c r="V94" s="80"/>
      <c r="W94" s="80"/>
      <c r="X94" s="80"/>
      <c r="Y94" s="80"/>
      <c r="Z94" s="80"/>
    </row>
    <row r="95">
      <c r="A95" s="77"/>
      <c r="B95" s="87"/>
      <c r="L95" s="80"/>
      <c r="M95" s="80"/>
      <c r="N95" s="80"/>
      <c r="O95" s="80"/>
      <c r="P95" s="80"/>
      <c r="Q95" s="80"/>
      <c r="R95" s="80"/>
      <c r="S95" s="80"/>
      <c r="U95" s="77"/>
      <c r="V95" s="80"/>
      <c r="W95" s="80"/>
      <c r="X95" s="80"/>
      <c r="Y95" s="80"/>
      <c r="Z95" s="80"/>
    </row>
    <row r="96">
      <c r="A96" s="77"/>
      <c r="B96" s="87"/>
      <c r="L96" s="80"/>
      <c r="M96" s="80"/>
      <c r="N96" s="80"/>
      <c r="O96" s="80"/>
      <c r="P96" s="80"/>
      <c r="Q96" s="80"/>
      <c r="R96" s="80"/>
      <c r="S96" s="80"/>
      <c r="U96" s="77"/>
      <c r="V96" s="80"/>
      <c r="W96" s="80"/>
      <c r="X96" s="80"/>
      <c r="Y96" s="80"/>
      <c r="Z96" s="80"/>
    </row>
    <row r="97">
      <c r="A97" s="77"/>
      <c r="B97" s="87"/>
      <c r="L97" s="80"/>
      <c r="M97" s="80"/>
      <c r="N97" s="80"/>
      <c r="O97" s="80"/>
      <c r="P97" s="80"/>
      <c r="Q97" s="80"/>
      <c r="R97" s="80"/>
      <c r="S97" s="80"/>
      <c r="U97" s="77"/>
      <c r="V97" s="80"/>
      <c r="W97" s="80"/>
      <c r="X97" s="80"/>
      <c r="Y97" s="80"/>
      <c r="Z97" s="80"/>
    </row>
    <row r="98">
      <c r="A98" s="77"/>
      <c r="B98" s="87"/>
      <c r="L98" s="80"/>
      <c r="M98" s="80"/>
      <c r="N98" s="80"/>
      <c r="O98" s="80"/>
      <c r="P98" s="80"/>
      <c r="Q98" s="80"/>
      <c r="R98" s="80"/>
      <c r="S98" s="80"/>
      <c r="U98" s="77"/>
      <c r="V98" s="80"/>
      <c r="W98" s="80"/>
      <c r="X98" s="80"/>
      <c r="Y98" s="80"/>
      <c r="Z98" s="80"/>
    </row>
    <row r="99">
      <c r="A99" s="77"/>
      <c r="B99" s="87"/>
      <c r="L99" s="80"/>
      <c r="M99" s="80"/>
      <c r="N99" s="80"/>
      <c r="O99" s="80"/>
      <c r="P99" s="80"/>
      <c r="Q99" s="80"/>
      <c r="R99" s="80"/>
      <c r="S99" s="80"/>
      <c r="U99" s="77"/>
      <c r="V99" s="80"/>
      <c r="W99" s="80"/>
      <c r="X99" s="80"/>
      <c r="Y99" s="80"/>
      <c r="Z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63"/>
    <col customWidth="1" min="5" max="5" width="49.13"/>
  </cols>
  <sheetData>
    <row r="1">
      <c r="A1" s="77" t="s">
        <v>142</v>
      </c>
      <c r="B1" s="77" t="s">
        <v>143</v>
      </c>
      <c r="C1" s="77" t="s">
        <v>144</v>
      </c>
      <c r="D1" s="77" t="s">
        <v>4</v>
      </c>
      <c r="E1" s="90" t="s">
        <v>145</v>
      </c>
      <c r="F1" s="90" t="s">
        <v>6</v>
      </c>
      <c r="G1" s="77" t="s">
        <v>7</v>
      </c>
      <c r="H1" s="90" t="s">
        <v>9</v>
      </c>
      <c r="I1" s="90" t="s">
        <v>10</v>
      </c>
      <c r="J1" s="77" t="s">
        <v>146</v>
      </c>
      <c r="K1" s="77" t="s">
        <v>147</v>
      </c>
      <c r="L1" s="77" t="s">
        <v>148</v>
      </c>
      <c r="M1" s="77" t="s">
        <v>149</v>
      </c>
      <c r="N1" s="77" t="s">
        <v>150</v>
      </c>
      <c r="O1" s="77" t="s">
        <v>151</v>
      </c>
      <c r="P1" s="77" t="s">
        <v>152</v>
      </c>
      <c r="Q1" s="77" t="s">
        <v>153</v>
      </c>
      <c r="R1" s="77" t="s">
        <v>154</v>
      </c>
      <c r="S1" s="77" t="s">
        <v>155</v>
      </c>
      <c r="T1" s="77" t="s">
        <v>156</v>
      </c>
      <c r="U1" s="77" t="s">
        <v>157</v>
      </c>
      <c r="V1" s="10" t="s">
        <v>200</v>
      </c>
      <c r="W1" s="77" t="s">
        <v>204</v>
      </c>
      <c r="X1" s="80"/>
      <c r="Y1" s="80"/>
      <c r="Z1" s="80"/>
    </row>
    <row r="2">
      <c r="A2" s="77">
        <v>2.0</v>
      </c>
      <c r="B2" s="87">
        <v>44756.757256944446</v>
      </c>
      <c r="C2" s="10" t="s">
        <v>128</v>
      </c>
      <c r="D2" s="10" t="s">
        <v>79</v>
      </c>
      <c r="E2" s="10" t="s">
        <v>201</v>
      </c>
      <c r="F2" s="10" t="s">
        <v>79</v>
      </c>
      <c r="G2" s="10" t="s">
        <v>79</v>
      </c>
      <c r="H2" s="10" t="s">
        <v>79</v>
      </c>
      <c r="I2" s="10" t="s">
        <v>79</v>
      </c>
      <c r="J2" s="10" t="s">
        <v>119</v>
      </c>
      <c r="K2" s="10" t="s">
        <v>171</v>
      </c>
      <c r="L2" s="80"/>
      <c r="M2" s="80"/>
      <c r="N2" s="80"/>
      <c r="O2" s="80"/>
      <c r="P2" s="80"/>
      <c r="Q2" s="80"/>
      <c r="R2" s="80"/>
      <c r="S2" s="80"/>
      <c r="T2" s="10" t="s">
        <v>178</v>
      </c>
      <c r="U2" s="77">
        <v>2.0</v>
      </c>
      <c r="V2" s="77">
        <v>0.0</v>
      </c>
      <c r="W2" s="79">
        <v>44593.541666666664</v>
      </c>
      <c r="X2" s="80"/>
      <c r="Y2" s="80"/>
      <c r="Z2" s="80"/>
    </row>
    <row r="3">
      <c r="A3" s="77">
        <v>5.0</v>
      </c>
      <c r="B3" s="87">
        <v>44846.67118055555</v>
      </c>
      <c r="C3" s="10" t="s">
        <v>128</v>
      </c>
      <c r="D3" s="10" t="s">
        <v>0</v>
      </c>
      <c r="E3" s="87">
        <v>44540.16458333333</v>
      </c>
      <c r="F3" s="10" t="s">
        <v>162</v>
      </c>
      <c r="G3" s="10" t="s">
        <v>163</v>
      </c>
      <c r="H3" s="10" t="s">
        <v>176</v>
      </c>
      <c r="I3" s="10" t="s">
        <v>165</v>
      </c>
      <c r="J3" s="10" t="s">
        <v>166</v>
      </c>
      <c r="K3" s="10" t="s">
        <v>177</v>
      </c>
      <c r="L3" s="80"/>
      <c r="M3" s="80"/>
      <c r="N3" s="80"/>
      <c r="O3" s="80"/>
      <c r="P3" s="80"/>
      <c r="Q3" s="80"/>
      <c r="R3" s="80"/>
      <c r="S3" s="80"/>
      <c r="T3" s="10" t="s">
        <v>105</v>
      </c>
      <c r="U3" s="77">
        <v>2.0</v>
      </c>
      <c r="V3" s="31">
        <v>1.0</v>
      </c>
      <c r="W3" s="79"/>
      <c r="X3" s="80"/>
      <c r="Y3" s="80"/>
      <c r="Z3" s="79"/>
    </row>
    <row r="4">
      <c r="A4" s="77">
        <v>6.0</v>
      </c>
      <c r="B4" s="87">
        <v>44846.80811342593</v>
      </c>
      <c r="C4" s="10" t="s">
        <v>128</v>
      </c>
      <c r="D4" s="10" t="s">
        <v>0</v>
      </c>
      <c r="E4" s="87">
        <v>44846.30416666667</v>
      </c>
      <c r="F4" s="10" t="s">
        <v>179</v>
      </c>
      <c r="G4" s="10" t="s">
        <v>163</v>
      </c>
      <c r="H4" s="10" t="s">
        <v>176</v>
      </c>
      <c r="I4" s="10" t="s">
        <v>165</v>
      </c>
      <c r="J4" s="10" t="s">
        <v>113</v>
      </c>
      <c r="K4" s="10" t="s">
        <v>167</v>
      </c>
      <c r="L4" s="80"/>
      <c r="M4" s="80"/>
      <c r="N4" s="80"/>
      <c r="O4" s="80"/>
      <c r="P4" s="80"/>
      <c r="Q4" s="80"/>
      <c r="R4" s="80"/>
      <c r="S4" s="80"/>
      <c r="T4" s="10" t="s">
        <v>105</v>
      </c>
      <c r="U4" s="77">
        <v>1.0</v>
      </c>
      <c r="V4" s="77">
        <v>1.0</v>
      </c>
      <c r="W4" s="79"/>
      <c r="X4" s="80"/>
      <c r="Y4" s="80"/>
      <c r="Z4" s="79"/>
    </row>
    <row r="5">
      <c r="A5" s="77">
        <v>7.0</v>
      </c>
      <c r="B5" s="87">
        <v>44895.77402777778</v>
      </c>
      <c r="C5" s="10" t="s">
        <v>128</v>
      </c>
      <c r="D5" s="10" t="s">
        <v>71</v>
      </c>
      <c r="E5" s="87">
        <v>44896.41666666667</v>
      </c>
      <c r="F5" s="10" t="s">
        <v>180</v>
      </c>
      <c r="G5" s="10" t="s">
        <v>181</v>
      </c>
      <c r="H5" s="10" t="s">
        <v>182</v>
      </c>
      <c r="I5" s="10" t="s">
        <v>183</v>
      </c>
      <c r="J5" s="10" t="s">
        <v>119</v>
      </c>
      <c r="K5" s="10" t="s">
        <v>184</v>
      </c>
      <c r="L5" s="80"/>
      <c r="M5" s="80"/>
      <c r="N5" s="80"/>
      <c r="O5" s="80"/>
      <c r="P5" s="80"/>
      <c r="Q5" s="80"/>
      <c r="R5" s="80"/>
      <c r="S5" s="80"/>
      <c r="T5" s="10" t="s">
        <v>105</v>
      </c>
      <c r="U5" s="77">
        <v>1.0</v>
      </c>
      <c r="V5" s="77">
        <v>1.0</v>
      </c>
      <c r="W5" s="79"/>
      <c r="X5" s="80"/>
      <c r="Y5" s="80"/>
      <c r="Z5" s="80"/>
    </row>
    <row r="6">
      <c r="A6" s="77"/>
      <c r="B6" s="87"/>
      <c r="L6" s="80"/>
      <c r="M6" s="80"/>
      <c r="N6" s="80"/>
      <c r="O6" s="80"/>
      <c r="P6" s="80"/>
      <c r="Q6" s="80"/>
      <c r="R6" s="80"/>
      <c r="S6" s="80"/>
      <c r="U6" s="77"/>
      <c r="V6" s="77"/>
      <c r="W6" s="79"/>
      <c r="X6" s="80"/>
      <c r="Y6" s="80"/>
      <c r="Z6" s="79"/>
    </row>
    <row r="7">
      <c r="A7" s="77"/>
      <c r="B7" s="87"/>
      <c r="L7" s="80"/>
      <c r="M7" s="80"/>
      <c r="N7" s="80"/>
      <c r="O7" s="80"/>
      <c r="P7" s="80"/>
      <c r="Q7" s="80"/>
      <c r="R7" s="80"/>
      <c r="S7" s="80"/>
      <c r="U7" s="77"/>
      <c r="V7" s="79"/>
      <c r="W7" s="79"/>
      <c r="X7" s="80"/>
      <c r="Y7" s="80"/>
      <c r="Z7" s="80"/>
    </row>
    <row r="8">
      <c r="A8" s="77"/>
      <c r="B8" s="87"/>
      <c r="N8" s="80"/>
      <c r="O8" s="80"/>
      <c r="P8" s="80"/>
      <c r="Q8" s="80"/>
      <c r="R8" s="80"/>
      <c r="S8" s="80"/>
      <c r="U8" s="77"/>
      <c r="V8" s="79"/>
      <c r="W8" s="79"/>
      <c r="X8" s="80"/>
      <c r="Y8" s="80"/>
      <c r="Z8" s="80"/>
    </row>
    <row r="9">
      <c r="A9" s="77"/>
      <c r="B9" s="87"/>
      <c r="N9" s="80"/>
      <c r="O9" s="80"/>
      <c r="P9" s="80"/>
      <c r="Q9" s="80"/>
      <c r="R9" s="80"/>
      <c r="S9" s="80"/>
      <c r="U9" s="77"/>
      <c r="V9" s="79"/>
      <c r="W9" s="79"/>
      <c r="X9" s="80"/>
      <c r="Y9" s="80"/>
      <c r="Z9" s="80"/>
    </row>
    <row r="10">
      <c r="A10" s="77"/>
      <c r="B10" s="87"/>
      <c r="L10" s="80"/>
      <c r="M10" s="80"/>
      <c r="N10" s="80"/>
      <c r="O10" s="80"/>
      <c r="P10" s="80"/>
      <c r="Q10" s="80"/>
      <c r="R10" s="80"/>
      <c r="S10" s="80"/>
      <c r="U10" s="77"/>
      <c r="V10" s="79"/>
      <c r="W10" s="79"/>
      <c r="X10" s="80"/>
      <c r="Y10" s="80"/>
      <c r="Z10" s="80"/>
    </row>
    <row r="11">
      <c r="A11" s="77"/>
      <c r="B11" s="87"/>
      <c r="L11" s="80"/>
      <c r="M11" s="80"/>
      <c r="N11" s="80"/>
      <c r="O11" s="80"/>
      <c r="P11" s="80"/>
      <c r="Q11" s="80"/>
      <c r="R11" s="80"/>
      <c r="S11" s="80"/>
      <c r="U11" s="77"/>
      <c r="V11" s="77"/>
      <c r="W11" s="79"/>
      <c r="X11" s="80"/>
      <c r="Y11" s="80"/>
      <c r="Z11" s="80"/>
    </row>
    <row r="12">
      <c r="A12" s="77"/>
      <c r="B12" s="87"/>
      <c r="L12" s="80"/>
      <c r="M12" s="80"/>
      <c r="N12" s="80"/>
      <c r="O12" s="80"/>
      <c r="P12" s="80"/>
      <c r="Q12" s="80"/>
      <c r="R12" s="80"/>
      <c r="S12" s="80"/>
      <c r="U12" s="77"/>
      <c r="V12" s="77"/>
      <c r="W12" s="79"/>
      <c r="X12" s="80"/>
      <c r="Y12" s="80"/>
      <c r="Z12" s="80"/>
    </row>
    <row r="13">
      <c r="A13" s="77"/>
      <c r="B13" s="87"/>
      <c r="L13" s="80"/>
      <c r="M13" s="80"/>
      <c r="N13" s="80"/>
      <c r="O13" s="80"/>
      <c r="P13" s="80"/>
      <c r="Q13" s="80"/>
      <c r="R13" s="80"/>
      <c r="S13" s="80"/>
      <c r="U13" s="77"/>
      <c r="V13" s="77"/>
      <c r="W13" s="79"/>
      <c r="X13" s="80"/>
      <c r="Y13" s="80"/>
      <c r="Z13" s="80"/>
    </row>
    <row r="14">
      <c r="A14" s="77"/>
      <c r="B14" s="87"/>
      <c r="L14" s="80"/>
      <c r="M14" s="80"/>
      <c r="N14" s="80"/>
      <c r="O14" s="80"/>
      <c r="P14" s="80"/>
      <c r="Q14" s="80"/>
      <c r="R14" s="80"/>
      <c r="S14" s="80"/>
      <c r="U14" s="77"/>
      <c r="V14" s="77"/>
      <c r="W14" s="79"/>
      <c r="X14" s="80"/>
      <c r="Y14" s="80"/>
      <c r="Z14" s="80"/>
    </row>
    <row r="15">
      <c r="A15" s="77"/>
      <c r="B15" s="87"/>
      <c r="L15" s="80"/>
      <c r="M15" s="80"/>
      <c r="N15" s="80"/>
      <c r="O15" s="80"/>
      <c r="P15" s="80"/>
      <c r="Q15" s="80"/>
      <c r="R15" s="80"/>
      <c r="S15" s="80"/>
      <c r="U15" s="77"/>
      <c r="V15" s="77"/>
      <c r="W15" s="79"/>
      <c r="X15" s="80"/>
      <c r="Y15" s="80"/>
      <c r="Z15" s="80"/>
    </row>
    <row r="16">
      <c r="A16" s="77"/>
      <c r="B16" s="87"/>
      <c r="L16" s="80"/>
      <c r="M16" s="80"/>
      <c r="N16" s="80"/>
      <c r="O16" s="80"/>
      <c r="P16" s="80"/>
      <c r="Q16" s="80"/>
      <c r="R16" s="80"/>
      <c r="S16" s="80"/>
      <c r="U16" s="77"/>
      <c r="V16" s="77"/>
      <c r="W16" s="79"/>
      <c r="X16" s="80"/>
      <c r="Y16" s="80"/>
      <c r="Z16" s="80"/>
    </row>
    <row r="17">
      <c r="A17" s="77"/>
      <c r="B17" s="87"/>
      <c r="L17" s="80"/>
      <c r="M17" s="80"/>
      <c r="N17" s="80"/>
      <c r="O17" s="80"/>
      <c r="P17" s="80"/>
      <c r="Q17" s="80"/>
      <c r="R17" s="80"/>
      <c r="S17" s="80"/>
      <c r="U17" s="77"/>
      <c r="V17" s="77"/>
      <c r="W17" s="79"/>
      <c r="X17" s="80"/>
      <c r="Y17" s="80"/>
      <c r="Z17" s="80"/>
    </row>
    <row r="18">
      <c r="A18" s="77"/>
      <c r="B18" s="87"/>
      <c r="L18" s="80"/>
      <c r="M18" s="80"/>
      <c r="N18" s="80"/>
      <c r="O18" s="80"/>
      <c r="P18" s="80"/>
      <c r="Q18" s="80"/>
      <c r="R18" s="80"/>
      <c r="S18" s="80"/>
      <c r="U18" s="77"/>
      <c r="V18" s="77"/>
      <c r="W18" s="79"/>
      <c r="X18" s="80"/>
      <c r="Y18" s="80"/>
      <c r="Z18" s="80"/>
    </row>
    <row r="19">
      <c r="A19" s="77"/>
      <c r="B19" s="87"/>
      <c r="P19" s="80"/>
      <c r="Q19" s="80"/>
      <c r="R19" s="80"/>
      <c r="S19" s="80"/>
      <c r="U19" s="77"/>
      <c r="V19" s="77"/>
      <c r="W19" s="79"/>
      <c r="X19" s="80"/>
      <c r="Y19" s="80"/>
      <c r="Z19" s="80"/>
    </row>
    <row r="20">
      <c r="A20" s="77"/>
      <c r="B20" s="87"/>
      <c r="L20" s="80"/>
      <c r="M20" s="80"/>
      <c r="N20" s="80"/>
      <c r="O20" s="80"/>
      <c r="P20" s="80"/>
      <c r="Q20" s="80"/>
      <c r="R20" s="80"/>
      <c r="S20" s="80"/>
      <c r="U20" s="77"/>
      <c r="V20" s="77"/>
      <c r="W20" s="79"/>
      <c r="X20" s="80"/>
      <c r="Y20" s="80"/>
      <c r="Z20" s="80"/>
    </row>
    <row r="21">
      <c r="A21" s="77"/>
      <c r="B21" s="87"/>
      <c r="L21" s="80"/>
      <c r="M21" s="80"/>
      <c r="N21" s="80"/>
      <c r="O21" s="80"/>
      <c r="P21" s="80"/>
      <c r="Q21" s="80"/>
      <c r="R21" s="80"/>
      <c r="S21" s="80"/>
      <c r="U21" s="77"/>
      <c r="V21" s="77"/>
      <c r="W21" s="79"/>
      <c r="X21" s="80"/>
      <c r="Y21" s="80"/>
      <c r="Z21" s="80"/>
    </row>
    <row r="22">
      <c r="A22" s="77"/>
      <c r="B22" s="87"/>
      <c r="L22" s="80"/>
      <c r="M22" s="80"/>
      <c r="N22" s="80"/>
      <c r="O22" s="80"/>
      <c r="P22" s="80"/>
      <c r="Q22" s="80"/>
      <c r="R22" s="80"/>
      <c r="S22" s="80"/>
      <c r="U22" s="77"/>
      <c r="V22" s="77"/>
      <c r="W22" s="79"/>
      <c r="X22" s="80"/>
      <c r="Y22" s="80"/>
      <c r="Z22" s="80"/>
    </row>
    <row r="23">
      <c r="A23" s="77"/>
      <c r="B23" s="87"/>
      <c r="L23" s="80"/>
      <c r="M23" s="80"/>
      <c r="N23" s="80"/>
      <c r="O23" s="80"/>
      <c r="P23" s="80"/>
      <c r="Q23" s="80"/>
      <c r="R23" s="80"/>
      <c r="S23" s="80"/>
      <c r="U23" s="77"/>
      <c r="V23" s="77"/>
      <c r="W23" s="79"/>
      <c r="X23" s="80"/>
      <c r="Y23" s="80"/>
      <c r="Z23" s="80"/>
    </row>
    <row r="24">
      <c r="A24" s="77"/>
      <c r="B24" s="87"/>
      <c r="L24" s="80"/>
      <c r="M24" s="80"/>
      <c r="N24" s="80"/>
      <c r="O24" s="80"/>
      <c r="P24" s="80"/>
      <c r="Q24" s="80"/>
      <c r="R24" s="80"/>
      <c r="S24" s="80"/>
      <c r="U24" s="77"/>
      <c r="V24" s="77"/>
      <c r="W24" s="79"/>
      <c r="X24" s="80"/>
      <c r="Y24" s="80"/>
      <c r="Z24" s="80"/>
    </row>
    <row r="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31.88"/>
  </cols>
  <sheetData>
    <row r="3">
      <c r="A3" s="13" t="str">
        <f>IFERROR(__xludf.DUMMYFUNCTION("IMPORTRANGE(""https://docs.google.com/spreadsheets/d/1E8MwAD8xPVX-qRTPTO42YHje5dhLJ-cHiMW9jQnWoU4/"",""A:B"")"),"Service")</f>
        <v>Service</v>
      </c>
      <c r="B3" s="17" t="str">
        <f>IFERROR(__xludf.DUMMYFUNCTION("""COMPUTED_VALUE"""),"Entity")</f>
        <v>Entity</v>
      </c>
    </row>
    <row r="4">
      <c r="A4" s="17" t="str">
        <f>IFERROR(__xludf.DUMMYFUNCTION("""COMPUTED_VALUE"""),"BCMix")</f>
        <v>BCMix</v>
      </c>
      <c r="B4" s="17" t="str">
        <f>IFERROR(__xludf.DUMMYFUNCTION("""COMPUTED_VALUE"""),"GCC - Oman")</f>
        <v>GCC - Oman</v>
      </c>
    </row>
    <row r="5">
      <c r="A5" s="17" t="str">
        <f>IFERROR(__xludf.DUMMYFUNCTION("""COMPUTED_VALUE"""),"BCMix")</f>
        <v>BCMix</v>
      </c>
      <c r="B5" s="17" t="str">
        <f>IFERROR(__xludf.DUMMYFUNCTION("""COMPUTED_VALUE"""),"GCC - Qatar")</f>
        <v>GCC - Qatar</v>
      </c>
    </row>
    <row r="6">
      <c r="A6" s="17" t="str">
        <f>IFERROR(__xludf.DUMMYFUNCTION("""COMPUTED_VALUE"""),"BCMix")</f>
        <v>BCMix</v>
      </c>
      <c r="B6" s="17" t="str">
        <f>IFERROR(__xludf.DUMMYFUNCTION("""COMPUTED_VALUE"""),"GCC - United Arab Emirates")</f>
        <v>GCC - United Arab Emirates</v>
      </c>
    </row>
    <row r="7">
      <c r="A7" s="17" t="str">
        <f>IFERROR(__xludf.DUMMYFUNCTION("""COMPUTED_VALUE"""),"BCMix")</f>
        <v>BCMix</v>
      </c>
      <c r="B7" s="17" t="str">
        <f>IFERROR(__xludf.DUMMYFUNCTION("""COMPUTED_VALUE"""),"Iraq")</f>
        <v>Iraq</v>
      </c>
    </row>
    <row r="8">
      <c r="A8" s="17" t="str">
        <f>IFERROR(__xludf.DUMMYFUNCTION("""COMPUTED_VALUE"""),"BCMix")</f>
        <v>BCMix</v>
      </c>
      <c r="B8" s="17" t="str">
        <f>IFERROR(__xludf.DUMMYFUNCTION("""COMPUTED_VALUE"""),"Jordan")</f>
        <v>Jordan</v>
      </c>
    </row>
    <row r="9">
      <c r="A9" s="17" t="str">
        <f>IFERROR(__xludf.DUMMYFUNCTION("""COMPUTED_VALUE"""),"BI TOne")</f>
        <v>BI TOne</v>
      </c>
      <c r="B9" s="17" t="str">
        <f>IFERROR(__xludf.DUMMYFUNCTION("""COMPUTED_VALUE"""),"Algeria")</f>
        <v>Algeria</v>
      </c>
    </row>
    <row r="10">
      <c r="A10" s="17" t="str">
        <f>IFERROR(__xludf.DUMMYFUNCTION("""COMPUTED_VALUE"""),"BI TOne")</f>
        <v>BI TOne</v>
      </c>
      <c r="B10" s="17" t="str">
        <f>IFERROR(__xludf.DUMMYFUNCTION("""COMPUTED_VALUE"""),"Cameroon")</f>
        <v>Cameroon</v>
      </c>
    </row>
    <row r="11">
      <c r="A11" s="17" t="str">
        <f>IFERROR(__xludf.DUMMYFUNCTION("""COMPUTED_VALUE"""),"BI TOne")</f>
        <v>BI TOne</v>
      </c>
      <c r="B11" s="17" t="str">
        <f>IFERROR(__xludf.DUMMYFUNCTION("""COMPUTED_VALUE"""),"GCC - Oman")</f>
        <v>GCC - Oman</v>
      </c>
    </row>
    <row r="12">
      <c r="A12" s="17" t="str">
        <f>IFERROR(__xludf.DUMMYFUNCTION("""COMPUTED_VALUE"""),"BI TOne")</f>
        <v>BI TOne</v>
      </c>
      <c r="B12" s="17" t="str">
        <f>IFERROR(__xludf.DUMMYFUNCTION("""COMPUTED_VALUE"""),"GCC - United Arab Emirates")</f>
        <v>GCC - United Arab Emirates</v>
      </c>
    </row>
    <row r="13">
      <c r="A13" s="17" t="str">
        <f>IFERROR(__xludf.DUMMYFUNCTION("""COMPUTED_VALUE"""),"BI TOne")</f>
        <v>BI TOne</v>
      </c>
      <c r="B13" s="17" t="str">
        <f>IFERROR(__xludf.DUMMYFUNCTION("""COMPUTED_VALUE"""),"Zambia")</f>
        <v>Zambia</v>
      </c>
    </row>
    <row r="14">
      <c r="A14" s="17" t="str">
        <f>IFERROR(__xludf.DUMMYFUNCTION("""COMPUTED_VALUE"""),"BI TOne")</f>
        <v>BI TOne</v>
      </c>
      <c r="B14" s="17" t="str">
        <f>IFERROR(__xludf.DUMMYFUNCTION("""COMPUTED_VALUE"""),"Tanzania")</f>
        <v>Tanzania</v>
      </c>
    </row>
    <row r="15">
      <c r="A15" s="17" t="str">
        <f>IFERROR(__xludf.DUMMYFUNCTION("""COMPUTED_VALUE"""),"CDS")</f>
        <v>CDS</v>
      </c>
      <c r="B15" s="17" t="str">
        <f>IFERROR(__xludf.DUMMYFUNCTION("""COMPUTED_VALUE"""),"Nigeria Ashaka")</f>
        <v>Nigeria Ashaka</v>
      </c>
    </row>
    <row r="16">
      <c r="A16" s="17" t="str">
        <f>IFERROR(__xludf.DUMMYFUNCTION("""COMPUTED_VALUE"""),"CDS")</f>
        <v>CDS</v>
      </c>
      <c r="B16" s="17" t="str">
        <f>IFERROR(__xludf.DUMMYFUNCTION("""COMPUTED_VALUE"""),"Nigeria Unicem")</f>
        <v>Nigeria Unicem</v>
      </c>
    </row>
    <row r="17">
      <c r="A17" s="17" t="str">
        <f>IFERROR(__xludf.DUMMYFUNCTION("""COMPUTED_VALUE"""),"CDS")</f>
        <v>CDS</v>
      </c>
      <c r="B17" s="17" t="str">
        <f>IFERROR(__xludf.DUMMYFUNCTION("""COMPUTED_VALUE"""),"Nigeria Wapco")</f>
        <v>Nigeria Wapco</v>
      </c>
    </row>
    <row r="18">
      <c r="A18" s="17" t="str">
        <f>IFERROR(__xludf.DUMMYFUNCTION("""COMPUTED_VALUE"""),"CDS")</f>
        <v>CDS</v>
      </c>
      <c r="B18" s="17" t="str">
        <f>IFERROR(__xludf.DUMMYFUNCTION("""COMPUTED_VALUE"""),"Tanzania")</f>
        <v>Tanzania</v>
      </c>
    </row>
    <row r="19">
      <c r="A19" s="17" t="str">
        <f>IFERROR(__xludf.DUMMYFUNCTION("""COMPUTED_VALUE"""),"Costing")</f>
        <v>Costing</v>
      </c>
      <c r="B19" s="17" t="str">
        <f>IFERROR(__xludf.DUMMYFUNCTION("""COMPUTED_VALUE"""),"Zambia")</f>
        <v>Zambia</v>
      </c>
    </row>
    <row r="20">
      <c r="A20" s="17" t="str">
        <f>IFERROR(__xludf.DUMMYFUNCTION("""COMPUTED_VALUE"""),"CRM OCOD")</f>
        <v>CRM OCOD</v>
      </c>
      <c r="B20" s="17" t="str">
        <f>IFERROR(__xludf.DUMMYFUNCTION("""COMPUTED_VALUE"""),"Algeria")</f>
        <v>Algeria</v>
      </c>
    </row>
    <row r="21">
      <c r="A21" s="17" t="str">
        <f>IFERROR(__xludf.DUMMYFUNCTION("""COMPUTED_VALUE"""),"CRM OCOD")</f>
        <v>CRM OCOD</v>
      </c>
      <c r="B21" s="17" t="str">
        <f>IFERROR(__xludf.DUMMYFUNCTION("""COMPUTED_VALUE"""),"Cameroon")</f>
        <v>Cameroon</v>
      </c>
    </row>
    <row r="22">
      <c r="A22" s="17" t="str">
        <f>IFERROR(__xludf.DUMMYFUNCTION("""COMPUTED_VALUE"""),"CRM OCOD")</f>
        <v>CRM OCOD</v>
      </c>
      <c r="B22" s="17" t="str">
        <f>IFERROR(__xludf.DUMMYFUNCTION("""COMPUTED_VALUE"""),"Egypt")</f>
        <v>Egypt</v>
      </c>
    </row>
    <row r="23">
      <c r="A23" s="17" t="str">
        <f>IFERROR(__xludf.DUMMYFUNCTION("""COMPUTED_VALUE"""),"CRM OCOD")</f>
        <v>CRM OCOD</v>
      </c>
      <c r="B23" s="17" t="str">
        <f>IFERROR(__xludf.DUMMYFUNCTION("""COMPUTED_VALUE"""),"France")</f>
        <v>France</v>
      </c>
    </row>
    <row r="24">
      <c r="A24" s="17" t="str">
        <f>IFERROR(__xludf.DUMMYFUNCTION("""COMPUTED_VALUE"""),"CRM OCOD")</f>
        <v>CRM OCOD</v>
      </c>
      <c r="B24" s="17" t="str">
        <f>IFERROR(__xludf.DUMMYFUNCTION("""COMPUTED_VALUE"""),"GCC - Oman")</f>
        <v>GCC - Oman</v>
      </c>
    </row>
    <row r="25">
      <c r="A25" s="17" t="str">
        <f>IFERROR(__xludf.DUMMYFUNCTION("""COMPUTED_VALUE"""),"CRM OCOD")</f>
        <v>CRM OCOD</v>
      </c>
      <c r="B25" s="17" t="str">
        <f>IFERROR(__xludf.DUMMYFUNCTION("""COMPUTED_VALUE"""),"GCC - Qatar")</f>
        <v>GCC - Qatar</v>
      </c>
    </row>
    <row r="26">
      <c r="A26" s="17" t="str">
        <f>IFERROR(__xludf.DUMMYFUNCTION("""COMPUTED_VALUE"""),"CRM OCOD")</f>
        <v>CRM OCOD</v>
      </c>
      <c r="B26" s="17" t="str">
        <f>IFERROR(__xludf.DUMMYFUNCTION("""COMPUTED_VALUE"""),"GCC - United Arab Emirates")</f>
        <v>GCC - United Arab Emirates</v>
      </c>
    </row>
    <row r="27">
      <c r="A27" s="17" t="str">
        <f>IFERROR(__xludf.DUMMYFUNCTION("""COMPUTED_VALUE"""),"CRM OCOD")</f>
        <v>CRM OCOD</v>
      </c>
      <c r="B27" s="17" t="str">
        <f>IFERROR(__xludf.DUMMYFUNCTION("""COMPUTED_VALUE"""),"Iraq")</f>
        <v>Iraq</v>
      </c>
    </row>
    <row r="28">
      <c r="A28" s="17" t="str">
        <f>IFERROR(__xludf.DUMMYFUNCTION("""COMPUTED_VALUE"""),"CRM OCOD")</f>
        <v>CRM OCOD</v>
      </c>
      <c r="B28" s="17" t="str">
        <f>IFERROR(__xludf.DUMMYFUNCTION("""COMPUTED_VALUE"""),"LSEA - Malawi")</f>
        <v>LSEA - Malawi</v>
      </c>
    </row>
    <row r="29">
      <c r="A29" s="17" t="str">
        <f>IFERROR(__xludf.DUMMYFUNCTION("""COMPUTED_VALUE"""),"CRM OCOD")</f>
        <v>CRM OCOD</v>
      </c>
      <c r="B29" s="17" t="str">
        <f>IFERROR(__xludf.DUMMYFUNCTION("""COMPUTED_VALUE"""),"Zambia")</f>
        <v>Zambia</v>
      </c>
    </row>
    <row r="30">
      <c r="A30" s="17" t="str">
        <f>IFERROR(__xludf.DUMMYFUNCTION("""COMPUTED_VALUE"""),"CRM OCOD")</f>
        <v>CRM OCOD</v>
      </c>
      <c r="B30" s="17" t="str">
        <f>IFERROR(__xludf.DUMMYFUNCTION("""COMPUTED_VALUE"""),"LSEA - Zimbabwe")</f>
        <v>LSEA - Zimbabwe</v>
      </c>
    </row>
    <row r="31">
      <c r="A31" s="17" t="str">
        <f>IFERROR(__xludf.DUMMYFUNCTION("""COMPUTED_VALUE"""),"CRM OCOD")</f>
        <v>CRM OCOD</v>
      </c>
      <c r="B31" s="17" t="str">
        <f>IFERROR(__xludf.DUMMYFUNCTION("""COMPUTED_VALUE"""),"Nigeria Wapco")</f>
        <v>Nigeria Wapco</v>
      </c>
    </row>
    <row r="32">
      <c r="A32" s="17" t="str">
        <f>IFERROR(__xludf.DUMMYFUNCTION("""COMPUTED_VALUE"""),"CRM OCOD")</f>
        <v>CRM OCOD</v>
      </c>
      <c r="B32" s="17" t="str">
        <f>IFERROR(__xludf.DUMMYFUNCTION("""COMPUTED_VALUE"""),"Tanzania")</f>
        <v>Tanzania</v>
      </c>
    </row>
    <row r="33">
      <c r="A33" s="17" t="str">
        <f>IFERROR(__xludf.DUMMYFUNCTION("""COMPUTED_VALUE"""),"CRM Psft")</f>
        <v>CRM Psft</v>
      </c>
      <c r="B33" s="17" t="str">
        <f>IFERROR(__xludf.DUMMYFUNCTION("""COMPUTED_VALUE"""),"France")</f>
        <v>France</v>
      </c>
    </row>
    <row r="34">
      <c r="A34" s="17" t="str">
        <f>IFERROR(__xludf.DUMMYFUNCTION("""COMPUTED_VALUE"""),"JDE Legacy")</f>
        <v>JDE Legacy</v>
      </c>
      <c r="B34" s="17" t="str">
        <f>IFERROR(__xludf.DUMMYFUNCTION("""COMPUTED_VALUE"""),"Jordan")</f>
        <v>Jordan</v>
      </c>
    </row>
    <row r="35">
      <c r="A35" s="17" t="str">
        <f>IFERROR(__xludf.DUMMYFUNCTION("""COMPUTED_VALUE"""),"JDE TOne")</f>
        <v>JDE TOne</v>
      </c>
      <c r="B35" s="17" t="str">
        <f>IFERROR(__xludf.DUMMYFUNCTION("""COMPUTED_VALUE"""),"Algeria")</f>
        <v>Algeria</v>
      </c>
    </row>
    <row r="36">
      <c r="A36" s="17" t="str">
        <f>IFERROR(__xludf.DUMMYFUNCTION("""COMPUTED_VALUE"""),"JDE TOne")</f>
        <v>JDE TOne</v>
      </c>
      <c r="B36" s="17" t="str">
        <f>IFERROR(__xludf.DUMMYFUNCTION("""COMPUTED_VALUE"""),"Cameroon")</f>
        <v>Cameroon</v>
      </c>
    </row>
    <row r="37">
      <c r="A37" s="17" t="str">
        <f>IFERROR(__xludf.DUMMYFUNCTION("""COMPUTED_VALUE"""),"JDE TOne")</f>
        <v>JDE TOne</v>
      </c>
      <c r="B37" s="17" t="str">
        <f>IFERROR(__xludf.DUMMYFUNCTION("""COMPUTED_VALUE"""),"GCC - Oman")</f>
        <v>GCC - Oman</v>
      </c>
    </row>
    <row r="38">
      <c r="A38" s="17" t="str">
        <f>IFERROR(__xludf.DUMMYFUNCTION("""COMPUTED_VALUE"""),"JDE TOne")</f>
        <v>JDE TOne</v>
      </c>
      <c r="B38" s="17" t="str">
        <f>IFERROR(__xludf.DUMMYFUNCTION("""COMPUTED_VALUE"""),"GCC - United Arab Emirates")</f>
        <v>GCC - United Arab Emirates</v>
      </c>
    </row>
    <row r="39">
      <c r="A39" s="17" t="str">
        <f>IFERROR(__xludf.DUMMYFUNCTION("""COMPUTED_VALUE"""),"JDE TOne")</f>
        <v>JDE TOne</v>
      </c>
      <c r="B39" s="17" t="str">
        <f>IFERROR(__xludf.DUMMYFUNCTION("""COMPUTED_VALUE"""),"Zambia")</f>
        <v>Zambia</v>
      </c>
    </row>
    <row r="40">
      <c r="A40" s="17" t="str">
        <f>IFERROR(__xludf.DUMMYFUNCTION("""COMPUTED_VALUE"""),"JDE TOne")</f>
        <v>JDE TOne</v>
      </c>
      <c r="B40" s="17" t="str">
        <f>IFERROR(__xludf.DUMMYFUNCTION("""COMPUTED_VALUE"""),"Tanzania")</f>
        <v>Tanzania</v>
      </c>
    </row>
    <row r="41">
      <c r="A41" s="17" t="str">
        <f>IFERROR(__xludf.DUMMYFUNCTION("""COMPUTED_VALUE"""),"LABMix")</f>
        <v>LABMix</v>
      </c>
      <c r="B41" s="17" t="str">
        <f>IFERROR(__xludf.DUMMYFUNCTION("""COMPUTED_VALUE"""),"Algeria")</f>
        <v>Algeria</v>
      </c>
    </row>
    <row r="42">
      <c r="A42" s="17" t="str">
        <f>IFERROR(__xludf.DUMMYFUNCTION("""COMPUTED_VALUE"""),"LABMix")</f>
        <v>LABMix</v>
      </c>
      <c r="B42" s="17" t="str">
        <f>IFERROR(__xludf.DUMMYFUNCTION("""COMPUTED_VALUE"""),"Egypt")</f>
        <v>Egypt</v>
      </c>
    </row>
    <row r="43">
      <c r="A43" s="17" t="str">
        <f>IFERROR(__xludf.DUMMYFUNCTION("""COMPUTED_VALUE"""),"LABMix")</f>
        <v>LABMix</v>
      </c>
      <c r="B43" s="17" t="str">
        <f>IFERROR(__xludf.DUMMYFUNCTION("""COMPUTED_VALUE"""),"France")</f>
        <v>France</v>
      </c>
    </row>
    <row r="44">
      <c r="A44" s="17" t="str">
        <f>IFERROR(__xludf.DUMMYFUNCTION("""COMPUTED_VALUE"""),"LABMix")</f>
        <v>LABMix</v>
      </c>
      <c r="B44" s="17" t="str">
        <f>IFERROR(__xludf.DUMMYFUNCTION("""COMPUTED_VALUE"""),"GCC - Oman")</f>
        <v>GCC - Oman</v>
      </c>
    </row>
    <row r="45">
      <c r="A45" s="17" t="str">
        <f>IFERROR(__xludf.DUMMYFUNCTION("""COMPUTED_VALUE"""),"LABMix")</f>
        <v>LABMix</v>
      </c>
      <c r="B45" s="17" t="str">
        <f>IFERROR(__xludf.DUMMYFUNCTION("""COMPUTED_VALUE"""),"GCC - Qatar")</f>
        <v>GCC - Qatar</v>
      </c>
    </row>
    <row r="46">
      <c r="A46" s="17" t="str">
        <f>IFERROR(__xludf.DUMMYFUNCTION("""COMPUTED_VALUE"""),"LABMix")</f>
        <v>LABMix</v>
      </c>
      <c r="B46" s="17" t="str">
        <f>IFERROR(__xludf.DUMMYFUNCTION("""COMPUTED_VALUE"""),"GCC - United Arab Emirates")</f>
        <v>GCC - United Arab Emirates</v>
      </c>
    </row>
    <row r="47">
      <c r="A47" s="17" t="str">
        <f>IFERROR(__xludf.DUMMYFUNCTION("""COMPUTED_VALUE"""),"LABMix")</f>
        <v>LABMix</v>
      </c>
      <c r="B47" s="17" t="str">
        <f>IFERROR(__xludf.DUMMYFUNCTION("""COMPUTED_VALUE"""),"Iraq")</f>
        <v>Iraq</v>
      </c>
    </row>
    <row r="48">
      <c r="A48" s="17" t="str">
        <f>IFERROR(__xludf.DUMMYFUNCTION("""COMPUTED_VALUE"""),"LABMix")</f>
        <v>LABMix</v>
      </c>
      <c r="B48" s="17" t="str">
        <f>IFERROR(__xludf.DUMMYFUNCTION("""COMPUTED_VALUE"""),"Jordan")</f>
        <v>Jordan</v>
      </c>
    </row>
    <row r="49">
      <c r="A49" s="17" t="str">
        <f>IFERROR(__xludf.DUMMYFUNCTION("""COMPUTED_VALUE"""),"LABMix")</f>
        <v>LABMix</v>
      </c>
      <c r="B49" s="17" t="str">
        <f>IFERROR(__xludf.DUMMYFUNCTION("""COMPUTED_VALUE"""),"Poland")</f>
        <v>Poland</v>
      </c>
    </row>
    <row r="50">
      <c r="A50" s="17" t="str">
        <f>IFERROR(__xludf.DUMMYFUNCTION("""COMPUTED_VALUE"""),"LIFE")</f>
        <v>LIFE</v>
      </c>
      <c r="B50" s="17" t="str">
        <f>IFERROR(__xludf.DUMMYFUNCTION("""COMPUTED_VALUE"""),"Cameroon")</f>
        <v>Cameroon</v>
      </c>
    </row>
    <row r="51">
      <c r="A51" s="17" t="str">
        <f>IFERROR(__xludf.DUMMYFUNCTION("""COMPUTED_VALUE"""),"LIFE")</f>
        <v>LIFE</v>
      </c>
      <c r="B51" s="17" t="str">
        <f>IFERROR(__xludf.DUMMYFUNCTION("""COMPUTED_VALUE"""),"Zambia")</f>
        <v>Zambia</v>
      </c>
    </row>
    <row r="52">
      <c r="A52" s="17" t="str">
        <f>IFERROR(__xludf.DUMMYFUNCTION("""COMPUTED_VALUE"""),"LIFE")</f>
        <v>LIFE</v>
      </c>
      <c r="B52" s="17" t="str">
        <f>IFERROR(__xludf.DUMMYFUNCTION("""COMPUTED_VALUE"""),"Tanzania")</f>
        <v>Tanzania</v>
      </c>
    </row>
    <row r="53">
      <c r="A53" s="17" t="str">
        <f>IFERROR(__xludf.DUMMYFUNCTION("""COMPUTED_VALUE"""),"Maximo 5.2")</f>
        <v>Maximo 5.2</v>
      </c>
      <c r="B53" s="17" t="str">
        <f>IFERROR(__xludf.DUMMYFUNCTION("""COMPUTED_VALUE"""),"Jordan")</f>
        <v>Jordan</v>
      </c>
    </row>
    <row r="54">
      <c r="A54" s="17" t="str">
        <f>IFERROR(__xludf.DUMMYFUNCTION("""COMPUTED_VALUE"""),"MDM")</f>
        <v>MDM</v>
      </c>
      <c r="B54" s="17" t="str">
        <f>IFERROR(__xludf.DUMMYFUNCTION("""COMPUTED_VALUE"""),"Algeria")</f>
        <v>Algeria</v>
      </c>
    </row>
    <row r="55">
      <c r="A55" s="17" t="str">
        <f>IFERROR(__xludf.DUMMYFUNCTION("""COMPUTED_VALUE"""),"MDM")</f>
        <v>MDM</v>
      </c>
      <c r="B55" s="17" t="str">
        <f>IFERROR(__xludf.DUMMYFUNCTION("""COMPUTED_VALUE"""),"Cameroon")</f>
        <v>Cameroon</v>
      </c>
    </row>
    <row r="56">
      <c r="A56" s="17" t="str">
        <f>IFERROR(__xludf.DUMMYFUNCTION("""COMPUTED_VALUE"""),"Mecamix")</f>
        <v>Mecamix</v>
      </c>
      <c r="B56" s="17" t="str">
        <f>IFERROR(__xludf.DUMMYFUNCTION("""COMPUTED_VALUE"""),"France")</f>
        <v>France</v>
      </c>
    </row>
    <row r="57">
      <c r="A57" s="17" t="str">
        <f>IFERROR(__xludf.DUMMYFUNCTION("""COMPUTED_VALUE"""),"MI7")</f>
        <v>MI7</v>
      </c>
      <c r="B57" s="17" t="str">
        <f>IFERROR(__xludf.DUMMYFUNCTION("""COMPUTED_VALUE"""),"Algeria")</f>
        <v>Algeria</v>
      </c>
    </row>
    <row r="58">
      <c r="A58" s="17" t="str">
        <f>IFERROR(__xludf.DUMMYFUNCTION("""COMPUTED_VALUE"""),"MI7")</f>
        <v>MI7</v>
      </c>
      <c r="B58" s="17" t="str">
        <f>IFERROR(__xludf.DUMMYFUNCTION("""COMPUTED_VALUE"""),"Cameroon")</f>
        <v>Cameroon</v>
      </c>
    </row>
    <row r="59">
      <c r="A59" s="17" t="str">
        <f>IFERROR(__xludf.DUMMYFUNCTION("""COMPUTED_VALUE"""),"MI7")</f>
        <v>MI7</v>
      </c>
      <c r="B59" s="17" t="str">
        <f>IFERROR(__xludf.DUMMYFUNCTION("""COMPUTED_VALUE"""),"Iraq")</f>
        <v>Iraq</v>
      </c>
    </row>
    <row r="60">
      <c r="A60" s="17" t="str">
        <f>IFERROR(__xludf.DUMMYFUNCTION("""COMPUTED_VALUE"""),"MI7")</f>
        <v>MI7</v>
      </c>
      <c r="B60" s="17" t="str">
        <f>IFERROR(__xludf.DUMMYFUNCTION("""COMPUTED_VALUE"""),"Zambia")</f>
        <v>Zambia</v>
      </c>
    </row>
    <row r="61">
      <c r="A61" s="17" t="str">
        <f>IFERROR(__xludf.DUMMYFUNCTION("""COMPUTED_VALUE"""),"MI7")</f>
        <v>MI7</v>
      </c>
      <c r="B61" s="17" t="str">
        <f>IFERROR(__xludf.DUMMYFUNCTION("""COMPUTED_VALUE"""),"Tanzania")</f>
        <v>Tanzania</v>
      </c>
    </row>
    <row r="62">
      <c r="A62" s="17" t="str">
        <f>IFERROR(__xludf.DUMMYFUNCTION("""COMPUTED_VALUE"""),"QIMS")</f>
        <v>QIMS</v>
      </c>
      <c r="B62" s="17" t="str">
        <f>IFERROR(__xludf.DUMMYFUNCTION("""COMPUTED_VALUE"""),"Algeria")</f>
        <v>Algeria</v>
      </c>
    </row>
    <row r="63">
      <c r="A63" s="17" t="str">
        <f>IFERROR(__xludf.DUMMYFUNCTION("""COMPUTED_VALUE"""),"QIMS")</f>
        <v>QIMS</v>
      </c>
      <c r="B63" s="17" t="str">
        <f>IFERROR(__xludf.DUMMYFUNCTION("""COMPUTED_VALUE"""),"Zambia")</f>
        <v>Zambia</v>
      </c>
    </row>
    <row r="64">
      <c r="A64" s="17" t="str">
        <f>IFERROR(__xludf.DUMMYFUNCTION("""COMPUTED_VALUE"""),"QIMS")</f>
        <v>QIMS</v>
      </c>
      <c r="B64" s="17" t="str">
        <f>IFERROR(__xludf.DUMMYFUNCTION("""COMPUTED_VALUE"""),"Nigeria Wapco")</f>
        <v>Nigeria Wapco</v>
      </c>
    </row>
    <row r="65">
      <c r="A65" s="17" t="str">
        <f>IFERROR(__xludf.DUMMYFUNCTION("""COMPUTED_VALUE"""),"QIMS")</f>
        <v>QIMS</v>
      </c>
      <c r="B65" s="17" t="str">
        <f>IFERROR(__xludf.DUMMYFUNCTION("""COMPUTED_VALUE"""),"Tanzania")</f>
        <v>Tanzania</v>
      </c>
    </row>
    <row r="66">
      <c r="A66" s="17" t="str">
        <f>IFERROR(__xludf.DUMMYFUNCTION("""COMPUTED_VALUE"""),"Transform")</f>
        <v>Transform</v>
      </c>
      <c r="B66" s="17" t="str">
        <f>IFERROR(__xludf.DUMMYFUNCTION("""COMPUTED_VALUE"""),"Algeria")</f>
        <v>Algeria</v>
      </c>
    </row>
    <row r="67">
      <c r="A67" s="17" t="str">
        <f>IFERROR(__xludf.DUMMYFUNCTION("""COMPUTED_VALUE"""),"Transform")</f>
        <v>Transform</v>
      </c>
      <c r="B67" s="17" t="str">
        <f>IFERROR(__xludf.DUMMYFUNCTION("""COMPUTED_VALUE"""),"Cameroon")</f>
        <v>Cameroon</v>
      </c>
    </row>
    <row r="68">
      <c r="A68" s="17" t="str">
        <f>IFERROR(__xludf.DUMMYFUNCTION("""COMPUTED_VALUE"""),"Transform")</f>
        <v>Transform</v>
      </c>
      <c r="B68" s="17" t="str">
        <f>IFERROR(__xludf.DUMMYFUNCTION("""COMPUTED_VALUE"""),"Zambia")</f>
        <v>Zambia</v>
      </c>
    </row>
    <row r="69">
      <c r="A69" s="17" t="str">
        <f>IFERROR(__xludf.DUMMYFUNCTION("""COMPUTED_VALUE"""),"Transform")</f>
        <v>Transform</v>
      </c>
      <c r="B69" s="17" t="str">
        <f>IFERROR(__xludf.DUMMYFUNCTION("""COMPUTED_VALUE"""),"Tanzania")</f>
        <v>Tanzania</v>
      </c>
    </row>
    <row r="70">
      <c r="A70" s="17" t="str">
        <f>IFERROR(__xludf.DUMMYFUNCTION("""COMPUTED_VALUE"""),"VAS")</f>
        <v>VAS</v>
      </c>
      <c r="B70" s="17" t="str">
        <f>IFERROR(__xludf.DUMMYFUNCTION("""COMPUTED_VALUE"""),"Syria")</f>
        <v>Syria</v>
      </c>
    </row>
    <row r="71">
      <c r="A71" s="17" t="str">
        <f>IFERROR(__xludf.DUMMYFUNCTION("""COMPUTED_VALUE"""),"VFL &amp; CEZAM")</f>
        <v>VFL &amp; CEZAM</v>
      </c>
      <c r="B71" s="17" t="str">
        <f>IFERROR(__xludf.DUMMYFUNCTION("""COMPUTED_VALUE"""),"Cameroon")</f>
        <v>Cameroon</v>
      </c>
    </row>
    <row r="72">
      <c r="A72" s="17" t="str">
        <f>IFERROR(__xludf.DUMMYFUNCTION("""COMPUTED_VALUE"""),"VFL &amp; CEZAM")</f>
        <v>VFL &amp; CEZAM</v>
      </c>
      <c r="B72" s="17" t="str">
        <f>IFERROR(__xludf.DUMMYFUNCTION("""COMPUTED_VALUE"""),"France")</f>
        <v>France</v>
      </c>
    </row>
    <row r="73">
      <c r="A73" s="17" t="str">
        <f>IFERROR(__xludf.DUMMYFUNCTION("""COMPUTED_VALUE"""),"VFL &amp; CEZAM")</f>
        <v>VFL &amp; CEZAM</v>
      </c>
      <c r="B73" s="17" t="str">
        <f>IFERROR(__xludf.DUMMYFUNCTION("""COMPUTED_VALUE"""),"Zambia")</f>
        <v>Zambia</v>
      </c>
    </row>
    <row r="74">
      <c r="A74" s="17" t="str">
        <f>IFERROR(__xludf.DUMMYFUNCTION("""COMPUTED_VALUE"""),"WebMethods Local")</f>
        <v>WebMethods Local</v>
      </c>
      <c r="B74" s="17" t="str">
        <f>IFERROR(__xludf.DUMMYFUNCTION("""COMPUTED_VALUE"""),"Jordan")</f>
        <v>Jordan</v>
      </c>
    </row>
    <row r="75">
      <c r="A75" s="17" t="str">
        <f>IFERROR(__xludf.DUMMYFUNCTION("""COMPUTED_VALUE"""),"WebMethods TOne")</f>
        <v>WebMethods TOne</v>
      </c>
      <c r="B75" s="17" t="str">
        <f>IFERROR(__xludf.DUMMYFUNCTION("""COMPUTED_VALUE"""),"Algeria")</f>
        <v>Algeria</v>
      </c>
    </row>
    <row r="76">
      <c r="A76" s="17" t="str">
        <f>IFERROR(__xludf.DUMMYFUNCTION("""COMPUTED_VALUE"""),"WebMethods TOne")</f>
        <v>WebMethods TOne</v>
      </c>
      <c r="B76" s="17" t="str">
        <f>IFERROR(__xludf.DUMMYFUNCTION("""COMPUTED_VALUE"""),"Cameroon")</f>
        <v>Cameroon</v>
      </c>
    </row>
    <row r="77">
      <c r="A77" s="17" t="str">
        <f>IFERROR(__xludf.DUMMYFUNCTION("""COMPUTED_VALUE"""),"WebMethods TOne")</f>
        <v>WebMethods TOne</v>
      </c>
      <c r="B77" s="17" t="str">
        <f>IFERROR(__xludf.DUMMYFUNCTION("""COMPUTED_VALUE"""),"GCC - Oman")</f>
        <v>GCC - Oman</v>
      </c>
    </row>
    <row r="78">
      <c r="A78" s="17" t="str">
        <f>IFERROR(__xludf.DUMMYFUNCTION("""COMPUTED_VALUE"""),"WebMethods TOne")</f>
        <v>WebMethods TOne</v>
      </c>
      <c r="B78" s="17" t="str">
        <f>IFERROR(__xludf.DUMMYFUNCTION("""COMPUTED_VALUE"""),"GCC - United Arab Emirates")</f>
        <v>GCC - United Arab Emirates</v>
      </c>
    </row>
    <row r="79">
      <c r="A79" s="17" t="str">
        <f>IFERROR(__xludf.DUMMYFUNCTION("""COMPUTED_VALUE"""),"WebMethods TOne")</f>
        <v>WebMethods TOne</v>
      </c>
      <c r="B79" s="17" t="str">
        <f>IFERROR(__xludf.DUMMYFUNCTION("""COMPUTED_VALUE"""),"Zambia")</f>
        <v>Zambia</v>
      </c>
    </row>
    <row r="80">
      <c r="A80" s="17" t="str">
        <f>IFERROR(__xludf.DUMMYFUNCTION("""COMPUTED_VALUE"""),"WebMethods TOne")</f>
        <v>WebMethods TOne</v>
      </c>
      <c r="B80" s="17" t="str">
        <f>IFERROR(__xludf.DUMMYFUNCTION("""COMPUTED_VALUE"""),"Tanzania")</f>
        <v>Tanzania</v>
      </c>
    </row>
    <row r="81">
      <c r="A81" s="17"/>
      <c r="B81" s="17"/>
    </row>
    <row r="82">
      <c r="A82" s="17"/>
      <c r="B82" s="17"/>
    </row>
    <row r="83">
      <c r="A83" s="17"/>
      <c r="B83" s="17"/>
    </row>
    <row r="84">
      <c r="A84" s="17"/>
      <c r="B84" s="17"/>
    </row>
    <row r="85">
      <c r="A85" s="17"/>
      <c r="B85" s="17"/>
    </row>
    <row r="86">
      <c r="A86" s="17"/>
      <c r="B86" s="17"/>
    </row>
    <row r="87">
      <c r="A87" s="17"/>
      <c r="B87" s="17"/>
    </row>
    <row r="88">
      <c r="A88" s="17"/>
      <c r="B88" s="17"/>
    </row>
    <row r="89">
      <c r="A89" s="17"/>
      <c r="B89" s="17"/>
    </row>
    <row r="90">
      <c r="A90" s="17"/>
      <c r="B90" s="17"/>
    </row>
    <row r="91">
      <c r="A91" s="17"/>
      <c r="B91" s="17"/>
    </row>
    <row r="92">
      <c r="A92" s="17"/>
      <c r="B92" s="17"/>
    </row>
    <row r="93">
      <c r="A93" s="17"/>
      <c r="B93" s="17"/>
    </row>
    <row r="94">
      <c r="A94" s="17"/>
      <c r="B94" s="17"/>
    </row>
    <row r="95">
      <c r="A95" s="17"/>
      <c r="B95" s="17"/>
    </row>
    <row r="96">
      <c r="A96" s="17"/>
      <c r="B96" s="17"/>
    </row>
    <row r="97">
      <c r="A97" s="17"/>
      <c r="B97" s="17"/>
    </row>
    <row r="98">
      <c r="A98" s="17"/>
      <c r="B98" s="17"/>
    </row>
    <row r="99">
      <c r="A99" s="17"/>
      <c r="B99" s="17"/>
    </row>
    <row r="100">
      <c r="A100" s="17"/>
      <c r="B100" s="17"/>
    </row>
    <row r="101">
      <c r="A101" s="17"/>
      <c r="B101" s="17"/>
    </row>
    <row r="102">
      <c r="A102" s="17"/>
      <c r="B102" s="17"/>
    </row>
    <row r="103">
      <c r="A103" s="17"/>
      <c r="B103" s="17"/>
    </row>
    <row r="104">
      <c r="A104" s="17"/>
      <c r="B104" s="17"/>
    </row>
    <row r="105">
      <c r="A105" s="17"/>
      <c r="B105" s="17"/>
    </row>
    <row r="106">
      <c r="A106" s="17"/>
      <c r="B106" s="17"/>
    </row>
    <row r="107">
      <c r="A107" s="17"/>
      <c r="B107" s="17"/>
    </row>
    <row r="108">
      <c r="A108" s="17"/>
      <c r="B108" s="17"/>
    </row>
    <row r="109">
      <c r="A109" s="17"/>
      <c r="B109" s="17"/>
    </row>
    <row r="110">
      <c r="A110" s="17"/>
      <c r="B110" s="17"/>
    </row>
    <row r="111">
      <c r="A111" s="17"/>
      <c r="B111" s="17"/>
    </row>
    <row r="112">
      <c r="A112" s="17"/>
      <c r="B112" s="17"/>
    </row>
    <row r="113">
      <c r="A113" s="17"/>
      <c r="B113" s="17"/>
    </row>
    <row r="114">
      <c r="A114" s="17"/>
      <c r="B114" s="17"/>
    </row>
    <row r="115">
      <c r="A115" s="17"/>
      <c r="B115" s="17"/>
    </row>
    <row r="116">
      <c r="A116" s="17"/>
      <c r="B116" s="17"/>
    </row>
    <row r="117">
      <c r="A117" s="17"/>
      <c r="B117" s="17"/>
    </row>
    <row r="118">
      <c r="A118" s="17"/>
      <c r="B118" s="17"/>
    </row>
    <row r="119">
      <c r="A119" s="17"/>
      <c r="B119" s="17"/>
    </row>
    <row r="120">
      <c r="A120" s="17"/>
      <c r="B120" s="17"/>
    </row>
    <row r="121">
      <c r="A121" s="17"/>
      <c r="B121" s="17"/>
    </row>
    <row r="122">
      <c r="A122" s="17"/>
      <c r="B122" s="17"/>
    </row>
    <row r="123">
      <c r="A123" s="17"/>
      <c r="B123" s="17"/>
    </row>
    <row r="124">
      <c r="A124" s="17"/>
      <c r="B124" s="17"/>
    </row>
    <row r="125">
      <c r="A125" s="17"/>
      <c r="B125" s="17"/>
    </row>
    <row r="126">
      <c r="A126" s="17"/>
      <c r="B126" s="17"/>
    </row>
    <row r="127">
      <c r="A127" s="17"/>
      <c r="B127" s="17"/>
    </row>
    <row r="128">
      <c r="A128" s="17"/>
      <c r="B128" s="17"/>
    </row>
    <row r="129">
      <c r="A129" s="17"/>
      <c r="B129" s="17"/>
    </row>
    <row r="130">
      <c r="A130" s="17"/>
      <c r="B130" s="17"/>
    </row>
    <row r="131">
      <c r="A131" s="17"/>
      <c r="B131" s="17"/>
    </row>
    <row r="132">
      <c r="A132" s="17"/>
      <c r="B132" s="17"/>
    </row>
    <row r="133">
      <c r="A133" s="17"/>
      <c r="B133" s="17"/>
    </row>
    <row r="134">
      <c r="A134" s="17"/>
      <c r="B134" s="17"/>
    </row>
    <row r="135">
      <c r="A135" s="17"/>
      <c r="B135" s="17"/>
    </row>
    <row r="136">
      <c r="A136" s="17"/>
      <c r="B136" s="17"/>
    </row>
    <row r="137">
      <c r="A137" s="17"/>
      <c r="B137" s="17"/>
    </row>
    <row r="138">
      <c r="A138" s="17"/>
      <c r="B138" s="17"/>
    </row>
    <row r="139">
      <c r="A139" s="17"/>
      <c r="B139" s="17"/>
    </row>
    <row r="140">
      <c r="A140" s="17"/>
      <c r="B140" s="17"/>
    </row>
    <row r="141">
      <c r="A141" s="17"/>
      <c r="B141" s="17"/>
    </row>
    <row r="142">
      <c r="A142" s="17"/>
      <c r="B142" s="17"/>
    </row>
    <row r="143">
      <c r="A143" s="17"/>
      <c r="B143" s="17"/>
    </row>
    <row r="144">
      <c r="A144" s="17"/>
      <c r="B144" s="17"/>
    </row>
    <row r="145">
      <c r="A145" s="17"/>
      <c r="B145" s="17"/>
    </row>
    <row r="146">
      <c r="A146" s="17"/>
      <c r="B146" s="17"/>
    </row>
    <row r="147">
      <c r="A147" s="17"/>
      <c r="B147" s="17"/>
    </row>
    <row r="148">
      <c r="A148" s="17"/>
      <c r="B148" s="17"/>
    </row>
    <row r="149">
      <c r="A149" s="17"/>
      <c r="B149" s="17"/>
    </row>
    <row r="150">
      <c r="A150" s="17"/>
      <c r="B150" s="17"/>
    </row>
    <row r="151">
      <c r="A151" s="17"/>
      <c r="B151" s="17"/>
    </row>
    <row r="152">
      <c r="A152" s="17"/>
      <c r="B152" s="17"/>
    </row>
    <row r="153">
      <c r="A153" s="17"/>
      <c r="B153" s="17"/>
    </row>
    <row r="154">
      <c r="A154" s="17"/>
      <c r="B154" s="17"/>
    </row>
    <row r="155">
      <c r="A155" s="17"/>
      <c r="B155" s="17"/>
    </row>
    <row r="156">
      <c r="A156" s="17"/>
      <c r="B156" s="17"/>
    </row>
    <row r="157">
      <c r="A157" s="17"/>
      <c r="B157" s="17"/>
    </row>
    <row r="158">
      <c r="A158" s="17"/>
      <c r="B158" s="17"/>
    </row>
    <row r="159">
      <c r="A159" s="17"/>
      <c r="B159" s="17"/>
    </row>
    <row r="160">
      <c r="A160" s="17"/>
      <c r="B160" s="17"/>
    </row>
    <row r="161">
      <c r="A161" s="17"/>
      <c r="B161" s="17"/>
    </row>
    <row r="162">
      <c r="A162" s="17"/>
      <c r="B162" s="17"/>
    </row>
    <row r="163">
      <c r="A163" s="17"/>
      <c r="B163" s="17"/>
    </row>
    <row r="164">
      <c r="A164" s="17"/>
      <c r="B164" s="17"/>
    </row>
    <row r="165">
      <c r="A165" s="17"/>
      <c r="B165" s="17"/>
    </row>
    <row r="166">
      <c r="A166" s="17"/>
      <c r="B166" s="17"/>
    </row>
    <row r="167">
      <c r="A167" s="17"/>
      <c r="B167" s="17"/>
    </row>
    <row r="168">
      <c r="A168" s="17"/>
      <c r="B168" s="17"/>
    </row>
    <row r="169">
      <c r="A169" s="17"/>
      <c r="B169" s="17"/>
    </row>
    <row r="170">
      <c r="A170" s="17"/>
      <c r="B170" s="17"/>
    </row>
    <row r="171">
      <c r="A171" s="17"/>
      <c r="B171" s="17"/>
    </row>
    <row r="172">
      <c r="A172" s="17"/>
      <c r="B172" s="17"/>
    </row>
    <row r="173">
      <c r="A173" s="17"/>
      <c r="B173" s="17"/>
    </row>
    <row r="174">
      <c r="A174" s="17"/>
      <c r="B174" s="17"/>
    </row>
    <row r="175">
      <c r="A175" s="17"/>
      <c r="B175" s="17"/>
    </row>
    <row r="176">
      <c r="A176" s="17"/>
      <c r="B176" s="17"/>
    </row>
    <row r="177">
      <c r="A177" s="17"/>
      <c r="B177" s="17"/>
    </row>
    <row r="178">
      <c r="A178" s="17"/>
      <c r="B178" s="17"/>
    </row>
    <row r="179">
      <c r="A179" s="17"/>
      <c r="B179" s="17"/>
    </row>
    <row r="180">
      <c r="A180" s="17"/>
      <c r="B180" s="17"/>
    </row>
    <row r="181">
      <c r="A181" s="17"/>
      <c r="B181" s="17"/>
    </row>
    <row r="182">
      <c r="A182" s="17"/>
      <c r="B182" s="17"/>
    </row>
    <row r="183">
      <c r="A183" s="17"/>
      <c r="B183" s="17"/>
    </row>
    <row r="184">
      <c r="A184" s="17"/>
      <c r="B184" s="17"/>
    </row>
    <row r="185">
      <c r="A185" s="17"/>
      <c r="B185" s="17"/>
    </row>
    <row r="186">
      <c r="A186" s="17"/>
      <c r="B186" s="17"/>
    </row>
    <row r="187">
      <c r="A187" s="17"/>
      <c r="B187" s="17"/>
    </row>
    <row r="188">
      <c r="A188" s="17"/>
      <c r="B188" s="17"/>
    </row>
    <row r="189">
      <c r="A189" s="17"/>
      <c r="B189" s="17"/>
    </row>
    <row r="190">
      <c r="A190" s="17"/>
      <c r="B190" s="17"/>
    </row>
    <row r="191">
      <c r="A191" s="17"/>
      <c r="B191" s="17"/>
    </row>
    <row r="192">
      <c r="A192" s="17"/>
      <c r="B192" s="17"/>
    </row>
    <row r="193">
      <c r="A193" s="17"/>
      <c r="B193" s="17"/>
    </row>
    <row r="194">
      <c r="A194" s="17"/>
      <c r="B194" s="17"/>
    </row>
    <row r="195">
      <c r="A195" s="17"/>
      <c r="B195" s="17"/>
    </row>
    <row r="196">
      <c r="A196" s="17"/>
      <c r="B196" s="17"/>
    </row>
    <row r="197">
      <c r="A197" s="17"/>
      <c r="B197" s="17"/>
    </row>
    <row r="198">
      <c r="A198" s="17"/>
      <c r="B198" s="17"/>
    </row>
    <row r="199">
      <c r="A199" s="17"/>
      <c r="B199" s="17"/>
    </row>
    <row r="200">
      <c r="A200" s="17"/>
      <c r="B200" s="17"/>
    </row>
    <row r="201">
      <c r="A201" s="17"/>
      <c r="B201" s="17"/>
    </row>
    <row r="202">
      <c r="A202" s="17"/>
      <c r="B202" s="17"/>
    </row>
    <row r="203">
      <c r="A203" s="17"/>
      <c r="B203" s="17"/>
    </row>
    <row r="204">
      <c r="A204" s="17"/>
      <c r="B204" s="17"/>
    </row>
    <row r="205">
      <c r="A205" s="17"/>
      <c r="B205" s="17"/>
    </row>
    <row r="206">
      <c r="A206" s="17"/>
      <c r="B206" s="17"/>
    </row>
    <row r="207">
      <c r="A207" s="17"/>
      <c r="B207" s="17"/>
    </row>
    <row r="208">
      <c r="A208" s="17"/>
      <c r="B208" s="17"/>
    </row>
    <row r="209">
      <c r="A209" s="17"/>
      <c r="B209" s="17"/>
    </row>
    <row r="210">
      <c r="A210" s="17"/>
      <c r="B210" s="17"/>
    </row>
    <row r="211">
      <c r="A211" s="17"/>
      <c r="B211" s="17"/>
    </row>
    <row r="212">
      <c r="A212" s="17"/>
      <c r="B212" s="17"/>
    </row>
    <row r="213">
      <c r="A213" s="17"/>
      <c r="B213" s="17"/>
    </row>
    <row r="214">
      <c r="A214" s="17"/>
      <c r="B214" s="17"/>
    </row>
    <row r="215">
      <c r="A215" s="17"/>
      <c r="B215" s="17"/>
    </row>
    <row r="216">
      <c r="A216" s="17"/>
      <c r="B216" s="17"/>
    </row>
    <row r="217">
      <c r="A217" s="17"/>
      <c r="B217" s="17"/>
    </row>
    <row r="218">
      <c r="A218" s="17"/>
      <c r="B218" s="17"/>
    </row>
    <row r="219">
      <c r="A219" s="17"/>
      <c r="B219" s="17"/>
    </row>
    <row r="220">
      <c r="A220" s="17"/>
      <c r="B220" s="17"/>
    </row>
    <row r="221">
      <c r="A221" s="17"/>
      <c r="B221" s="17"/>
    </row>
    <row r="222">
      <c r="A222" s="17"/>
      <c r="B222" s="17"/>
    </row>
    <row r="223">
      <c r="A223" s="17"/>
      <c r="B223" s="17"/>
    </row>
    <row r="224">
      <c r="A224" s="17"/>
      <c r="B224" s="17"/>
    </row>
    <row r="225">
      <c r="A225" s="17"/>
      <c r="B225" s="17"/>
    </row>
    <row r="226">
      <c r="A226" s="17"/>
      <c r="B226" s="17"/>
    </row>
    <row r="227">
      <c r="A227" s="17"/>
      <c r="B227" s="17"/>
    </row>
    <row r="228">
      <c r="A228" s="17"/>
      <c r="B228" s="17"/>
    </row>
    <row r="229">
      <c r="A229" s="17"/>
      <c r="B229" s="17"/>
    </row>
    <row r="230">
      <c r="A230" s="17"/>
      <c r="B230" s="17"/>
    </row>
    <row r="231">
      <c r="A231" s="17"/>
      <c r="B231" s="17"/>
    </row>
    <row r="232">
      <c r="A232" s="17"/>
      <c r="B232" s="17"/>
    </row>
    <row r="233">
      <c r="A233" s="17"/>
      <c r="B233" s="17"/>
    </row>
    <row r="234">
      <c r="A234" s="17"/>
      <c r="B234" s="17"/>
    </row>
    <row r="235">
      <c r="A235" s="17"/>
      <c r="B235" s="17"/>
    </row>
    <row r="236">
      <c r="A236" s="17"/>
      <c r="B236" s="17"/>
    </row>
    <row r="237">
      <c r="A237" s="17"/>
      <c r="B237" s="17"/>
    </row>
    <row r="238">
      <c r="A238" s="17"/>
      <c r="B238" s="17"/>
    </row>
    <row r="239">
      <c r="A239" s="17"/>
      <c r="B239" s="17"/>
    </row>
    <row r="240">
      <c r="A240" s="17"/>
      <c r="B240" s="17"/>
    </row>
    <row r="241">
      <c r="A241" s="17"/>
      <c r="B241" s="17"/>
    </row>
    <row r="242">
      <c r="A242" s="17"/>
      <c r="B242" s="17"/>
    </row>
    <row r="243">
      <c r="A243" s="17"/>
      <c r="B243" s="17"/>
    </row>
    <row r="244">
      <c r="A244" s="17"/>
      <c r="B244" s="17"/>
    </row>
    <row r="245">
      <c r="A245" s="17"/>
      <c r="B245" s="17"/>
    </row>
    <row r="246">
      <c r="A246" s="17"/>
      <c r="B246" s="17"/>
    </row>
    <row r="247">
      <c r="A247" s="17"/>
      <c r="B247" s="17"/>
    </row>
    <row r="248">
      <c r="A248" s="17"/>
      <c r="B248" s="17"/>
    </row>
    <row r="249">
      <c r="A249" s="17"/>
      <c r="B249" s="17"/>
    </row>
    <row r="250">
      <c r="A250" s="17"/>
      <c r="B250" s="17"/>
    </row>
    <row r="251">
      <c r="A251" s="17"/>
      <c r="B251" s="17"/>
    </row>
    <row r="252">
      <c r="A252" s="17"/>
      <c r="B252" s="17"/>
    </row>
    <row r="253">
      <c r="A253" s="17"/>
      <c r="B253" s="17"/>
    </row>
    <row r="254">
      <c r="A254" s="17"/>
      <c r="B254" s="17"/>
    </row>
    <row r="255">
      <c r="A255" s="17"/>
      <c r="B255" s="17"/>
    </row>
    <row r="256">
      <c r="A256" s="17"/>
      <c r="B256" s="17"/>
    </row>
    <row r="257">
      <c r="A257" s="17"/>
      <c r="B257" s="17"/>
    </row>
    <row r="258">
      <c r="A258" s="17"/>
      <c r="B258" s="17"/>
    </row>
    <row r="259">
      <c r="A259" s="17"/>
      <c r="B259" s="17"/>
    </row>
    <row r="260">
      <c r="A260" s="17"/>
      <c r="B260" s="17"/>
    </row>
    <row r="261">
      <c r="A261" s="17"/>
      <c r="B261" s="17"/>
    </row>
    <row r="262">
      <c r="A262" s="17"/>
      <c r="B262" s="17"/>
    </row>
    <row r="263">
      <c r="A263" s="17"/>
      <c r="B263" s="17"/>
    </row>
    <row r="264">
      <c r="A264" s="17"/>
      <c r="B264" s="17"/>
    </row>
    <row r="265">
      <c r="A265" s="17"/>
      <c r="B265" s="17"/>
    </row>
    <row r="266">
      <c r="A266" s="17"/>
      <c r="B266" s="17"/>
    </row>
    <row r="267">
      <c r="A267" s="17"/>
      <c r="B267" s="17"/>
    </row>
    <row r="268">
      <c r="A268" s="17"/>
      <c r="B268" s="17"/>
    </row>
    <row r="269">
      <c r="A269" s="17"/>
      <c r="B269" s="17"/>
    </row>
    <row r="270">
      <c r="A270" s="17"/>
      <c r="B270" s="17"/>
    </row>
    <row r="271">
      <c r="A271" s="17"/>
      <c r="B271" s="17"/>
    </row>
    <row r="272">
      <c r="A272" s="17"/>
      <c r="B272" s="17"/>
    </row>
    <row r="273">
      <c r="A273" s="17"/>
      <c r="B273" s="17"/>
    </row>
    <row r="274">
      <c r="A274" s="17"/>
      <c r="B274" s="17"/>
    </row>
    <row r="275">
      <c r="A275" s="17"/>
      <c r="B275" s="17"/>
    </row>
    <row r="276">
      <c r="A276" s="17"/>
      <c r="B276" s="17"/>
    </row>
    <row r="277">
      <c r="A277" s="17"/>
      <c r="B277" s="17"/>
    </row>
    <row r="278">
      <c r="A278" s="17"/>
      <c r="B278" s="17"/>
    </row>
    <row r="279">
      <c r="A279" s="17"/>
      <c r="B279" s="17"/>
    </row>
    <row r="280">
      <c r="A280" s="17"/>
      <c r="B280" s="17"/>
    </row>
    <row r="281">
      <c r="A281" s="17"/>
      <c r="B281" s="17"/>
    </row>
    <row r="282">
      <c r="A282" s="17"/>
      <c r="B282" s="17"/>
    </row>
    <row r="283">
      <c r="A283" s="17"/>
      <c r="B283" s="17"/>
    </row>
    <row r="284">
      <c r="A284" s="17"/>
      <c r="B284" s="17"/>
    </row>
    <row r="285">
      <c r="A285" s="17"/>
      <c r="B285" s="17"/>
    </row>
    <row r="286">
      <c r="A286" s="17"/>
      <c r="B286" s="17"/>
    </row>
    <row r="287">
      <c r="A287" s="17"/>
      <c r="B287" s="17"/>
    </row>
    <row r="288">
      <c r="A288" s="17"/>
      <c r="B288" s="17"/>
    </row>
    <row r="289">
      <c r="A289" s="17"/>
      <c r="B289" s="17"/>
    </row>
    <row r="290">
      <c r="A290" s="17"/>
      <c r="B290" s="17"/>
    </row>
    <row r="291">
      <c r="A291" s="17"/>
      <c r="B291" s="17"/>
    </row>
    <row r="292">
      <c r="A292" s="17"/>
      <c r="B292" s="17"/>
    </row>
    <row r="293">
      <c r="A293" s="17"/>
      <c r="B293" s="17"/>
    </row>
    <row r="294">
      <c r="A294" s="17"/>
      <c r="B294" s="17"/>
    </row>
    <row r="295">
      <c r="A295" s="17"/>
      <c r="B295" s="17"/>
    </row>
    <row r="296">
      <c r="A296" s="17"/>
      <c r="B296" s="17"/>
    </row>
    <row r="297">
      <c r="A297" s="17"/>
      <c r="B297" s="17"/>
    </row>
    <row r="298">
      <c r="A298" s="17"/>
      <c r="B298" s="17"/>
    </row>
    <row r="299">
      <c r="A299" s="17"/>
      <c r="B299" s="17"/>
    </row>
    <row r="300">
      <c r="A300" s="17"/>
      <c r="B300" s="17"/>
    </row>
    <row r="301">
      <c r="A301" s="17"/>
      <c r="B301" s="17"/>
    </row>
    <row r="302">
      <c r="A302" s="17"/>
      <c r="B302" s="17"/>
    </row>
    <row r="303">
      <c r="A303" s="17"/>
      <c r="B303" s="17"/>
    </row>
    <row r="304">
      <c r="A304" s="17"/>
      <c r="B304" s="17"/>
    </row>
    <row r="305">
      <c r="A305" s="17"/>
      <c r="B305" s="17"/>
    </row>
    <row r="306">
      <c r="A306" s="17"/>
      <c r="B306" s="17"/>
    </row>
    <row r="307">
      <c r="A307" s="17"/>
      <c r="B307" s="17"/>
    </row>
    <row r="308">
      <c r="A308" s="17"/>
      <c r="B308" s="17"/>
    </row>
    <row r="309">
      <c r="A309" s="17"/>
      <c r="B309" s="17"/>
    </row>
    <row r="310">
      <c r="A310" s="17"/>
      <c r="B310" s="17"/>
    </row>
    <row r="311">
      <c r="A311" s="17"/>
      <c r="B311" s="17"/>
    </row>
    <row r="312">
      <c r="A312" s="17"/>
      <c r="B312" s="17"/>
    </row>
    <row r="313">
      <c r="A313" s="17"/>
      <c r="B313" s="17"/>
    </row>
    <row r="314">
      <c r="A314" s="17"/>
      <c r="B314" s="17"/>
    </row>
    <row r="315">
      <c r="A315" s="17"/>
      <c r="B315" s="17"/>
    </row>
    <row r="316">
      <c r="A316" s="17"/>
      <c r="B316" s="17"/>
    </row>
    <row r="317">
      <c r="A317" s="17"/>
      <c r="B317" s="17"/>
    </row>
    <row r="318">
      <c r="A318" s="17"/>
      <c r="B318" s="17"/>
    </row>
    <row r="319">
      <c r="A319" s="17"/>
      <c r="B319" s="17"/>
    </row>
    <row r="320">
      <c r="A320" s="17"/>
      <c r="B320" s="17"/>
    </row>
    <row r="321">
      <c r="A321" s="17"/>
      <c r="B321" s="17"/>
    </row>
    <row r="322">
      <c r="A322" s="17"/>
      <c r="B322" s="17"/>
    </row>
    <row r="323">
      <c r="A323" s="17"/>
      <c r="B323" s="17"/>
    </row>
    <row r="324">
      <c r="A324" s="17"/>
      <c r="B324" s="17"/>
    </row>
    <row r="325">
      <c r="A325" s="17"/>
      <c r="B325" s="17"/>
    </row>
    <row r="326">
      <c r="A326" s="17"/>
      <c r="B326" s="17"/>
    </row>
    <row r="327">
      <c r="A327" s="17"/>
      <c r="B327" s="17"/>
    </row>
    <row r="328">
      <c r="A328" s="17"/>
      <c r="B328" s="17"/>
    </row>
    <row r="329">
      <c r="A329" s="17"/>
      <c r="B329" s="17"/>
    </row>
    <row r="330">
      <c r="A330" s="17"/>
      <c r="B330" s="17"/>
    </row>
    <row r="331">
      <c r="A331" s="17"/>
      <c r="B331" s="17"/>
    </row>
    <row r="332">
      <c r="A332" s="17"/>
      <c r="B332" s="17"/>
    </row>
    <row r="333">
      <c r="A333" s="17"/>
      <c r="B333" s="17"/>
    </row>
    <row r="334">
      <c r="A334" s="17"/>
      <c r="B334" s="17"/>
    </row>
    <row r="335">
      <c r="A335" s="17"/>
      <c r="B335" s="17"/>
    </row>
    <row r="336">
      <c r="A336" s="17"/>
      <c r="B336" s="17"/>
    </row>
    <row r="337">
      <c r="A337" s="17"/>
      <c r="B337" s="17"/>
    </row>
    <row r="338">
      <c r="A338" s="17"/>
      <c r="B338" s="17"/>
    </row>
    <row r="339">
      <c r="A339" s="17"/>
      <c r="B339" s="17"/>
    </row>
    <row r="340">
      <c r="A340" s="17"/>
      <c r="B340" s="17"/>
    </row>
    <row r="341">
      <c r="A341" s="17"/>
      <c r="B341" s="17"/>
    </row>
    <row r="342">
      <c r="A342" s="17"/>
      <c r="B342" s="17"/>
    </row>
    <row r="343">
      <c r="A343" s="17"/>
      <c r="B343" s="17"/>
    </row>
    <row r="344">
      <c r="A344" s="17"/>
      <c r="B344" s="17"/>
    </row>
    <row r="345">
      <c r="A345" s="17"/>
      <c r="B345" s="17"/>
    </row>
    <row r="346">
      <c r="A346" s="17"/>
      <c r="B346" s="17"/>
    </row>
    <row r="347">
      <c r="A347" s="17"/>
      <c r="B347" s="17"/>
    </row>
    <row r="348">
      <c r="A348" s="17"/>
      <c r="B348" s="17"/>
    </row>
    <row r="349">
      <c r="A349" s="17"/>
      <c r="B349" s="17"/>
    </row>
    <row r="350">
      <c r="A350" s="17"/>
      <c r="B350" s="17"/>
    </row>
    <row r="351">
      <c r="A351" s="17"/>
      <c r="B351" s="17"/>
    </row>
    <row r="352">
      <c r="A352" s="17"/>
      <c r="B352" s="17"/>
    </row>
    <row r="353">
      <c r="A353" s="17"/>
      <c r="B353" s="17"/>
    </row>
    <row r="354">
      <c r="A354" s="17"/>
      <c r="B354" s="17"/>
    </row>
    <row r="355">
      <c r="A355" s="17"/>
      <c r="B355" s="17"/>
    </row>
    <row r="356">
      <c r="A356" s="17"/>
      <c r="B356" s="17"/>
    </row>
    <row r="357">
      <c r="A357" s="17"/>
      <c r="B357" s="17"/>
    </row>
    <row r="358">
      <c r="A358" s="17"/>
      <c r="B358" s="17"/>
    </row>
    <row r="359">
      <c r="A359" s="17"/>
      <c r="B359" s="17"/>
    </row>
    <row r="360">
      <c r="A360" s="17"/>
      <c r="B360" s="17"/>
    </row>
    <row r="361">
      <c r="A361" s="17"/>
      <c r="B361" s="17"/>
    </row>
    <row r="362">
      <c r="A362" s="17"/>
      <c r="B362" s="17"/>
    </row>
    <row r="363">
      <c r="A363" s="17"/>
      <c r="B363" s="17"/>
    </row>
    <row r="364">
      <c r="A364" s="17"/>
      <c r="B364" s="17"/>
    </row>
    <row r="365">
      <c r="A365" s="17"/>
      <c r="B365" s="17"/>
    </row>
    <row r="366">
      <c r="A366" s="17"/>
      <c r="B366" s="17"/>
    </row>
    <row r="367">
      <c r="A367" s="17"/>
      <c r="B367" s="17"/>
    </row>
    <row r="368">
      <c r="A368" s="17"/>
      <c r="B368" s="17"/>
    </row>
    <row r="369">
      <c r="A369" s="17"/>
      <c r="B369" s="17"/>
    </row>
    <row r="370">
      <c r="A370" s="17"/>
      <c r="B370" s="17"/>
    </row>
    <row r="371">
      <c r="A371" s="17"/>
      <c r="B371" s="17"/>
    </row>
    <row r="372">
      <c r="A372" s="17"/>
      <c r="B372" s="17"/>
    </row>
    <row r="373">
      <c r="A373" s="17"/>
      <c r="B373" s="17"/>
    </row>
    <row r="374">
      <c r="A374" s="17"/>
      <c r="B374" s="17"/>
    </row>
    <row r="375">
      <c r="A375" s="17"/>
      <c r="B375" s="17"/>
    </row>
    <row r="376">
      <c r="A376" s="17"/>
      <c r="B376" s="17"/>
    </row>
    <row r="377">
      <c r="A377" s="17"/>
      <c r="B377" s="17"/>
    </row>
    <row r="378">
      <c r="A378" s="17"/>
      <c r="B378" s="17"/>
    </row>
    <row r="379">
      <c r="A379" s="17"/>
      <c r="B379" s="17"/>
    </row>
    <row r="380">
      <c r="A380" s="17"/>
      <c r="B380" s="17"/>
    </row>
    <row r="381">
      <c r="A381" s="17"/>
      <c r="B381" s="17"/>
    </row>
    <row r="382">
      <c r="A382" s="17"/>
      <c r="B382" s="17"/>
    </row>
    <row r="383">
      <c r="A383" s="17"/>
      <c r="B383" s="17"/>
    </row>
    <row r="384">
      <c r="A384" s="17"/>
      <c r="B384" s="17"/>
    </row>
    <row r="385">
      <c r="A385" s="17"/>
      <c r="B385" s="17"/>
    </row>
    <row r="386">
      <c r="A386" s="17"/>
      <c r="B386" s="17"/>
    </row>
    <row r="387">
      <c r="A387" s="17"/>
      <c r="B387" s="17"/>
    </row>
    <row r="388">
      <c r="A388" s="17"/>
      <c r="B388" s="17"/>
    </row>
    <row r="389">
      <c r="A389" s="17"/>
      <c r="B389" s="17"/>
    </row>
    <row r="390">
      <c r="A390" s="17"/>
      <c r="B390" s="17"/>
    </row>
    <row r="391">
      <c r="A391" s="17"/>
      <c r="B391" s="17"/>
    </row>
    <row r="392">
      <c r="A392" s="17"/>
      <c r="B392" s="17"/>
    </row>
    <row r="393">
      <c r="A393" s="17"/>
      <c r="B393" s="17"/>
    </row>
    <row r="394">
      <c r="A394" s="17"/>
      <c r="B394" s="17"/>
    </row>
    <row r="395">
      <c r="A395" s="17"/>
      <c r="B395" s="17"/>
    </row>
    <row r="396">
      <c r="A396" s="17"/>
      <c r="B396" s="17"/>
    </row>
    <row r="397">
      <c r="A397" s="17"/>
      <c r="B397" s="17"/>
    </row>
    <row r="398">
      <c r="A398" s="17"/>
      <c r="B398" s="17"/>
    </row>
    <row r="399">
      <c r="A399" s="17"/>
      <c r="B399" s="17"/>
    </row>
    <row r="400">
      <c r="A400" s="17"/>
      <c r="B400" s="17"/>
    </row>
    <row r="401">
      <c r="A401" s="17"/>
      <c r="B401" s="17"/>
    </row>
    <row r="402">
      <c r="A402" s="17"/>
      <c r="B402" s="17"/>
    </row>
    <row r="403">
      <c r="A403" s="17"/>
      <c r="B403" s="17"/>
    </row>
    <row r="404">
      <c r="A404" s="17"/>
      <c r="B404" s="17"/>
    </row>
    <row r="405">
      <c r="A405" s="17"/>
      <c r="B405" s="17"/>
    </row>
    <row r="406">
      <c r="A406" s="17"/>
      <c r="B406" s="17"/>
    </row>
    <row r="407">
      <c r="A407" s="17"/>
      <c r="B407" s="17"/>
    </row>
    <row r="408">
      <c r="A408" s="17"/>
      <c r="B408" s="17"/>
    </row>
    <row r="409">
      <c r="A409" s="17"/>
      <c r="B409" s="17"/>
    </row>
    <row r="410">
      <c r="A410" s="17"/>
      <c r="B410" s="17"/>
    </row>
    <row r="411">
      <c r="A411" s="17"/>
      <c r="B411" s="17"/>
    </row>
    <row r="412">
      <c r="A412" s="17"/>
      <c r="B412" s="17"/>
    </row>
    <row r="413">
      <c r="A413" s="17"/>
      <c r="B413" s="17"/>
    </row>
    <row r="414">
      <c r="A414" s="17"/>
      <c r="B414" s="17"/>
    </row>
    <row r="415">
      <c r="A415" s="17"/>
      <c r="B415" s="17"/>
    </row>
    <row r="416">
      <c r="A416" s="17"/>
      <c r="B416" s="17"/>
    </row>
    <row r="417">
      <c r="A417" s="17"/>
      <c r="B417" s="17"/>
    </row>
    <row r="418">
      <c r="A418" s="17"/>
      <c r="B418" s="17"/>
    </row>
    <row r="419">
      <c r="A419" s="17"/>
      <c r="B419" s="17"/>
    </row>
    <row r="420">
      <c r="A420" s="17"/>
      <c r="B420" s="17"/>
    </row>
    <row r="421">
      <c r="A421" s="17"/>
      <c r="B421" s="17"/>
    </row>
    <row r="422">
      <c r="A422" s="17"/>
      <c r="B422" s="17"/>
    </row>
    <row r="423">
      <c r="A423" s="17"/>
      <c r="B423" s="17"/>
    </row>
    <row r="424">
      <c r="A424" s="17"/>
      <c r="B424" s="17"/>
    </row>
    <row r="425">
      <c r="A425" s="17"/>
      <c r="B425" s="17"/>
    </row>
    <row r="426">
      <c r="A426" s="17"/>
      <c r="B426" s="17"/>
    </row>
    <row r="427">
      <c r="A427" s="17"/>
      <c r="B427" s="17"/>
    </row>
    <row r="428">
      <c r="A428" s="17"/>
      <c r="B428" s="17"/>
    </row>
    <row r="429">
      <c r="A429" s="17"/>
      <c r="B429" s="17"/>
    </row>
    <row r="430">
      <c r="A430" s="17"/>
      <c r="B430" s="17"/>
    </row>
    <row r="431">
      <c r="A431" s="17"/>
      <c r="B431" s="17"/>
    </row>
    <row r="432">
      <c r="A432" s="17"/>
      <c r="B432" s="17"/>
    </row>
    <row r="433">
      <c r="A433" s="17"/>
      <c r="B433" s="17"/>
    </row>
    <row r="434">
      <c r="A434" s="17"/>
      <c r="B434" s="17"/>
    </row>
    <row r="435">
      <c r="A435" s="17"/>
      <c r="B435" s="17"/>
    </row>
    <row r="436">
      <c r="A436" s="17"/>
      <c r="B436" s="17"/>
    </row>
    <row r="437">
      <c r="A437" s="17"/>
      <c r="B437" s="17"/>
    </row>
    <row r="438">
      <c r="A438" s="17"/>
      <c r="B438" s="17"/>
    </row>
    <row r="439">
      <c r="A439" s="17"/>
      <c r="B439" s="17"/>
    </row>
    <row r="440">
      <c r="A440" s="17"/>
      <c r="B440" s="17"/>
    </row>
    <row r="441">
      <c r="A441" s="17"/>
      <c r="B441" s="17"/>
    </row>
    <row r="442">
      <c r="A442" s="17"/>
      <c r="B442" s="17"/>
    </row>
    <row r="443">
      <c r="A443" s="17"/>
      <c r="B443" s="17"/>
    </row>
    <row r="444">
      <c r="A444" s="17"/>
      <c r="B444" s="17"/>
    </row>
    <row r="445">
      <c r="A445" s="17"/>
      <c r="B445" s="17"/>
    </row>
    <row r="446">
      <c r="A446" s="17"/>
      <c r="B446" s="17"/>
    </row>
    <row r="447">
      <c r="A447" s="17"/>
      <c r="B447" s="17"/>
    </row>
    <row r="448">
      <c r="A448" s="17"/>
      <c r="B448" s="17"/>
    </row>
    <row r="449">
      <c r="A449" s="17"/>
      <c r="B449" s="17"/>
    </row>
    <row r="450">
      <c r="A450" s="17"/>
      <c r="B450" s="17"/>
    </row>
    <row r="451">
      <c r="A451" s="17"/>
      <c r="B451" s="17"/>
    </row>
    <row r="452">
      <c r="A452" s="17"/>
      <c r="B452" s="17"/>
    </row>
    <row r="453">
      <c r="A453" s="17"/>
      <c r="B453" s="17"/>
    </row>
    <row r="454">
      <c r="A454" s="17"/>
      <c r="B454" s="17"/>
    </row>
    <row r="455">
      <c r="A455" s="17"/>
      <c r="B455" s="17"/>
    </row>
    <row r="456">
      <c r="A456" s="17"/>
      <c r="B456" s="17"/>
    </row>
    <row r="457">
      <c r="A457" s="17"/>
      <c r="B457" s="17"/>
    </row>
    <row r="458">
      <c r="A458" s="17"/>
      <c r="B458" s="17"/>
    </row>
    <row r="459">
      <c r="A459" s="17"/>
      <c r="B459" s="17"/>
    </row>
    <row r="460">
      <c r="A460" s="17"/>
      <c r="B460" s="17"/>
    </row>
    <row r="461">
      <c r="A461" s="17"/>
      <c r="B461" s="17"/>
    </row>
    <row r="462">
      <c r="A462" s="17"/>
      <c r="B462" s="17"/>
    </row>
    <row r="463">
      <c r="A463" s="17"/>
      <c r="B463" s="17"/>
    </row>
    <row r="464">
      <c r="A464" s="17"/>
      <c r="B464" s="17"/>
    </row>
    <row r="465">
      <c r="A465" s="17"/>
      <c r="B465" s="17"/>
    </row>
    <row r="466">
      <c r="A466" s="17"/>
      <c r="B466" s="17"/>
    </row>
    <row r="467">
      <c r="A467" s="17"/>
      <c r="B467" s="17"/>
    </row>
    <row r="468">
      <c r="A468" s="17"/>
      <c r="B468" s="17"/>
    </row>
    <row r="469">
      <c r="A469" s="17"/>
      <c r="B469" s="17"/>
    </row>
    <row r="470">
      <c r="A470" s="17"/>
      <c r="B470" s="17"/>
    </row>
    <row r="471">
      <c r="A471" s="17"/>
      <c r="B471" s="17"/>
    </row>
    <row r="472">
      <c r="A472" s="17"/>
      <c r="B472" s="17"/>
    </row>
    <row r="473">
      <c r="A473" s="17"/>
      <c r="B473" s="17"/>
    </row>
    <row r="474">
      <c r="A474" s="17"/>
      <c r="B474" s="17"/>
    </row>
    <row r="475">
      <c r="A475" s="17"/>
      <c r="B475" s="17"/>
    </row>
    <row r="476">
      <c r="A476" s="17"/>
      <c r="B476" s="17"/>
    </row>
    <row r="477">
      <c r="A477" s="17"/>
      <c r="B477" s="17"/>
    </row>
    <row r="478">
      <c r="A478" s="17"/>
      <c r="B478" s="17"/>
    </row>
    <row r="479">
      <c r="A479" s="17"/>
      <c r="B479" s="17"/>
    </row>
    <row r="480">
      <c r="A480" s="17"/>
      <c r="B480" s="17"/>
    </row>
    <row r="481">
      <c r="A481" s="17"/>
      <c r="B481" s="17"/>
    </row>
    <row r="482">
      <c r="A482" s="17"/>
      <c r="B482" s="17"/>
    </row>
    <row r="483">
      <c r="A483" s="17"/>
      <c r="B483" s="17"/>
    </row>
    <row r="484">
      <c r="A484" s="17"/>
      <c r="B484" s="17"/>
    </row>
    <row r="485">
      <c r="A485" s="17"/>
      <c r="B485" s="17"/>
    </row>
    <row r="486">
      <c r="A486" s="17"/>
      <c r="B486" s="17"/>
    </row>
    <row r="487">
      <c r="A487" s="17"/>
      <c r="B487" s="17"/>
    </row>
    <row r="488">
      <c r="A488" s="17"/>
      <c r="B488" s="17"/>
    </row>
    <row r="489">
      <c r="A489" s="17"/>
      <c r="B489" s="17"/>
    </row>
    <row r="490">
      <c r="A490" s="17"/>
      <c r="B490" s="17"/>
    </row>
    <row r="491">
      <c r="A491" s="17"/>
      <c r="B491" s="17"/>
    </row>
    <row r="492">
      <c r="A492" s="17"/>
      <c r="B492" s="17"/>
    </row>
    <row r="493">
      <c r="A493" s="17"/>
      <c r="B493" s="17"/>
    </row>
    <row r="494">
      <c r="A494" s="17"/>
      <c r="B494" s="17"/>
    </row>
    <row r="495">
      <c r="A495" s="17"/>
      <c r="B495" s="17"/>
    </row>
    <row r="496">
      <c r="A496" s="17"/>
      <c r="B496" s="17"/>
    </row>
    <row r="497">
      <c r="A497" s="17"/>
      <c r="B497" s="17"/>
    </row>
    <row r="498">
      <c r="A498" s="17"/>
      <c r="B498" s="17"/>
    </row>
    <row r="499">
      <c r="A499" s="17"/>
      <c r="B499" s="17"/>
    </row>
    <row r="500">
      <c r="A500" s="17"/>
      <c r="B500" s="17"/>
    </row>
    <row r="501">
      <c r="A501" s="17"/>
      <c r="B501" s="17"/>
    </row>
    <row r="502">
      <c r="A502" s="17"/>
      <c r="B502" s="17"/>
    </row>
    <row r="503">
      <c r="A503" s="17"/>
      <c r="B503" s="17"/>
    </row>
    <row r="504">
      <c r="A504" s="17"/>
      <c r="B504" s="17"/>
    </row>
    <row r="505">
      <c r="A505" s="17"/>
      <c r="B505" s="17"/>
    </row>
    <row r="506">
      <c r="A506" s="17"/>
      <c r="B506" s="17"/>
    </row>
    <row r="507">
      <c r="A507" s="17"/>
      <c r="B507" s="17"/>
    </row>
    <row r="508">
      <c r="A508" s="17"/>
      <c r="B508" s="17"/>
    </row>
    <row r="509">
      <c r="A509" s="17"/>
      <c r="B509" s="17"/>
    </row>
    <row r="510">
      <c r="A510" s="17"/>
      <c r="B510" s="17"/>
    </row>
    <row r="511">
      <c r="A511" s="17"/>
      <c r="B511" s="17"/>
    </row>
    <row r="512">
      <c r="A512" s="17"/>
      <c r="B512" s="17"/>
    </row>
    <row r="513">
      <c r="A513" s="17"/>
      <c r="B513" s="17"/>
    </row>
    <row r="514">
      <c r="A514" s="17"/>
      <c r="B514" s="17"/>
    </row>
    <row r="515">
      <c r="A515" s="17"/>
      <c r="B515" s="17"/>
    </row>
    <row r="516">
      <c r="A516" s="17"/>
      <c r="B516" s="17"/>
    </row>
    <row r="517">
      <c r="A517" s="17"/>
      <c r="B517" s="17"/>
    </row>
    <row r="518">
      <c r="A518" s="17"/>
      <c r="B518" s="17"/>
    </row>
    <row r="519">
      <c r="A519" s="17"/>
      <c r="B519" s="17"/>
    </row>
    <row r="520">
      <c r="A520" s="17"/>
      <c r="B520" s="17"/>
    </row>
    <row r="521">
      <c r="A521" s="17"/>
      <c r="B521" s="17"/>
    </row>
    <row r="522">
      <c r="A522" s="17"/>
      <c r="B522" s="17"/>
    </row>
    <row r="523">
      <c r="A523" s="17"/>
      <c r="B523" s="17"/>
    </row>
    <row r="524">
      <c r="A524" s="17"/>
      <c r="B524" s="17"/>
    </row>
    <row r="525">
      <c r="A525" s="17"/>
      <c r="B525" s="17"/>
    </row>
    <row r="526">
      <c r="A526" s="17"/>
      <c r="B526" s="17"/>
    </row>
    <row r="527">
      <c r="A527" s="17"/>
      <c r="B527" s="17"/>
    </row>
    <row r="528">
      <c r="A528" s="17"/>
      <c r="B528" s="17"/>
    </row>
    <row r="529">
      <c r="A529" s="17"/>
      <c r="B529" s="17"/>
    </row>
    <row r="530">
      <c r="A530" s="17"/>
      <c r="B530" s="17"/>
    </row>
    <row r="531">
      <c r="A531" s="17"/>
      <c r="B531" s="17"/>
    </row>
    <row r="532">
      <c r="A532" s="17"/>
      <c r="B532" s="17"/>
    </row>
    <row r="533">
      <c r="A533" s="17"/>
      <c r="B533" s="17"/>
    </row>
    <row r="534">
      <c r="A534" s="17"/>
      <c r="B534" s="17"/>
    </row>
    <row r="535">
      <c r="A535" s="17"/>
      <c r="B535" s="17"/>
    </row>
    <row r="536">
      <c r="A536" s="17"/>
      <c r="B536" s="17"/>
    </row>
    <row r="537">
      <c r="A537" s="17"/>
      <c r="B537" s="17"/>
    </row>
    <row r="538">
      <c r="A538" s="17"/>
      <c r="B538" s="17"/>
    </row>
    <row r="539">
      <c r="A539" s="17"/>
      <c r="B539" s="17"/>
    </row>
    <row r="540">
      <c r="A540" s="17"/>
      <c r="B540" s="17"/>
    </row>
    <row r="541">
      <c r="A541" s="17"/>
      <c r="B541" s="17"/>
    </row>
    <row r="542">
      <c r="A542" s="17"/>
      <c r="B542" s="17"/>
    </row>
    <row r="543">
      <c r="A543" s="17"/>
      <c r="B543" s="17"/>
    </row>
    <row r="544">
      <c r="A544" s="17"/>
      <c r="B544" s="17"/>
    </row>
    <row r="545">
      <c r="A545" s="17"/>
      <c r="B545" s="17"/>
    </row>
    <row r="546">
      <c r="A546" s="17"/>
      <c r="B546" s="17"/>
    </row>
    <row r="547">
      <c r="A547" s="17"/>
      <c r="B547" s="17"/>
    </row>
    <row r="548">
      <c r="A548" s="17"/>
      <c r="B548" s="17"/>
    </row>
    <row r="549">
      <c r="A549" s="17"/>
      <c r="B549" s="17"/>
    </row>
    <row r="550">
      <c r="A550" s="17"/>
      <c r="B550" s="17"/>
    </row>
    <row r="551">
      <c r="A551" s="17"/>
      <c r="B551" s="17"/>
    </row>
    <row r="552">
      <c r="A552" s="17"/>
      <c r="B552" s="17"/>
    </row>
    <row r="553">
      <c r="A553" s="17"/>
      <c r="B553" s="17"/>
    </row>
    <row r="554">
      <c r="A554" s="17"/>
      <c r="B554" s="17"/>
    </row>
    <row r="555">
      <c r="A555" s="17"/>
      <c r="B555" s="17"/>
    </row>
    <row r="556">
      <c r="A556" s="17"/>
      <c r="B556" s="17"/>
    </row>
    <row r="557">
      <c r="A557" s="17"/>
      <c r="B557" s="17"/>
    </row>
    <row r="558">
      <c r="A558" s="17"/>
      <c r="B558" s="17"/>
    </row>
    <row r="559">
      <c r="A559" s="17"/>
      <c r="B559" s="17"/>
    </row>
    <row r="560">
      <c r="A560" s="17"/>
      <c r="B560" s="17"/>
    </row>
    <row r="561">
      <c r="A561" s="17"/>
      <c r="B561" s="17"/>
    </row>
    <row r="562">
      <c r="A562" s="17"/>
      <c r="B562" s="17"/>
    </row>
    <row r="563">
      <c r="A563" s="17"/>
      <c r="B563" s="17"/>
    </row>
    <row r="564">
      <c r="A564" s="17"/>
      <c r="B564" s="17"/>
    </row>
    <row r="565">
      <c r="A565" s="17"/>
      <c r="B565" s="17"/>
    </row>
    <row r="566">
      <c r="A566" s="17"/>
      <c r="B566" s="17"/>
    </row>
    <row r="567">
      <c r="A567" s="17"/>
      <c r="B567" s="17"/>
    </row>
    <row r="568">
      <c r="A568" s="17"/>
      <c r="B568" s="17"/>
    </row>
    <row r="569">
      <c r="A569" s="17"/>
      <c r="B569" s="17"/>
    </row>
    <row r="570">
      <c r="A570" s="17"/>
      <c r="B570" s="17"/>
    </row>
    <row r="571">
      <c r="A571" s="17"/>
      <c r="B571" s="17"/>
    </row>
    <row r="572">
      <c r="A572" s="17"/>
      <c r="B572" s="17"/>
    </row>
    <row r="573">
      <c r="A573" s="17"/>
      <c r="B573" s="17"/>
    </row>
    <row r="574">
      <c r="A574" s="17"/>
      <c r="B574" s="17"/>
    </row>
    <row r="575">
      <c r="A575" s="17"/>
      <c r="B575" s="17"/>
    </row>
    <row r="576">
      <c r="A576" s="17"/>
      <c r="B576" s="17"/>
    </row>
    <row r="577">
      <c r="A577" s="17"/>
      <c r="B577" s="17"/>
    </row>
    <row r="578">
      <c r="A578" s="17"/>
      <c r="B578" s="17"/>
    </row>
    <row r="579">
      <c r="A579" s="17"/>
      <c r="B579" s="17"/>
    </row>
    <row r="580">
      <c r="A580" s="17"/>
      <c r="B580" s="17"/>
    </row>
    <row r="581">
      <c r="A581" s="17"/>
      <c r="B581" s="17"/>
    </row>
    <row r="582">
      <c r="A582" s="17"/>
      <c r="B582" s="17"/>
    </row>
    <row r="583">
      <c r="A583" s="17"/>
      <c r="B583" s="17"/>
    </row>
    <row r="584">
      <c r="A584" s="17"/>
      <c r="B584" s="17"/>
    </row>
    <row r="585">
      <c r="A585" s="17"/>
      <c r="B585" s="17"/>
    </row>
    <row r="586">
      <c r="A586" s="17"/>
      <c r="B586" s="17"/>
    </row>
    <row r="587">
      <c r="A587" s="17"/>
      <c r="B587" s="17"/>
    </row>
    <row r="588">
      <c r="A588" s="17"/>
      <c r="B588" s="17"/>
    </row>
    <row r="589">
      <c r="A589" s="17"/>
      <c r="B589" s="17"/>
    </row>
    <row r="590">
      <c r="A590" s="17"/>
      <c r="B590" s="17"/>
    </row>
    <row r="591">
      <c r="A591" s="17"/>
      <c r="B591" s="17"/>
    </row>
    <row r="592">
      <c r="A592" s="17"/>
      <c r="B592" s="17"/>
    </row>
    <row r="593">
      <c r="A593" s="17"/>
      <c r="B593" s="17"/>
    </row>
    <row r="594">
      <c r="A594" s="17"/>
      <c r="B594" s="17"/>
    </row>
    <row r="595">
      <c r="A595" s="17"/>
      <c r="B595" s="17"/>
    </row>
    <row r="596">
      <c r="A596" s="17"/>
      <c r="B596" s="17"/>
    </row>
    <row r="597">
      <c r="A597" s="17"/>
      <c r="B597" s="17"/>
    </row>
    <row r="598">
      <c r="A598" s="17"/>
      <c r="B598" s="17"/>
    </row>
    <row r="599">
      <c r="A599" s="17"/>
      <c r="B599" s="17"/>
    </row>
    <row r="600">
      <c r="A600" s="17"/>
      <c r="B600" s="17"/>
    </row>
    <row r="601">
      <c r="A601" s="17"/>
      <c r="B601" s="17"/>
    </row>
    <row r="602">
      <c r="A602" s="17"/>
      <c r="B602" s="17"/>
    </row>
    <row r="603">
      <c r="A603" s="17"/>
      <c r="B603" s="17"/>
    </row>
    <row r="604">
      <c r="A604" s="17"/>
      <c r="B604" s="17"/>
    </row>
    <row r="605">
      <c r="A605" s="17"/>
      <c r="B605" s="17"/>
    </row>
    <row r="606">
      <c r="A606" s="17"/>
      <c r="B606" s="17"/>
    </row>
    <row r="607">
      <c r="A607" s="17"/>
      <c r="B607" s="17"/>
    </row>
    <row r="608">
      <c r="A608" s="17"/>
      <c r="B608" s="17"/>
    </row>
    <row r="609">
      <c r="A609" s="17"/>
      <c r="B609" s="17"/>
    </row>
    <row r="610">
      <c r="A610" s="17"/>
      <c r="B610" s="17"/>
    </row>
    <row r="611">
      <c r="A611" s="17"/>
      <c r="B611" s="17"/>
    </row>
    <row r="612">
      <c r="A612" s="17"/>
      <c r="B612" s="17"/>
    </row>
    <row r="613">
      <c r="A613" s="17"/>
      <c r="B613" s="17"/>
    </row>
    <row r="614">
      <c r="A614" s="17"/>
      <c r="B614" s="17"/>
    </row>
    <row r="615">
      <c r="A615" s="17"/>
      <c r="B615" s="17"/>
    </row>
    <row r="616">
      <c r="A616" s="17"/>
      <c r="B616" s="17"/>
    </row>
    <row r="617">
      <c r="A617" s="17"/>
      <c r="B617" s="17"/>
    </row>
    <row r="618">
      <c r="A618" s="17"/>
      <c r="B618" s="17"/>
    </row>
    <row r="619">
      <c r="A619" s="17"/>
      <c r="B619" s="17"/>
    </row>
    <row r="620">
      <c r="A620" s="17"/>
      <c r="B620" s="17"/>
    </row>
    <row r="621">
      <c r="A621" s="17"/>
      <c r="B621" s="17"/>
    </row>
    <row r="622">
      <c r="A622" s="17"/>
      <c r="B622" s="17"/>
    </row>
    <row r="623">
      <c r="A623" s="17"/>
      <c r="B623" s="17"/>
    </row>
    <row r="624">
      <c r="A624" s="17"/>
      <c r="B624" s="17"/>
    </row>
    <row r="625">
      <c r="A625" s="17"/>
      <c r="B625" s="17"/>
    </row>
    <row r="626">
      <c r="A626" s="17"/>
      <c r="B626" s="17"/>
    </row>
    <row r="627">
      <c r="A627" s="17"/>
      <c r="B627" s="17"/>
    </row>
    <row r="628">
      <c r="A628" s="17"/>
      <c r="B628" s="17"/>
    </row>
    <row r="629">
      <c r="A629" s="17"/>
      <c r="B629" s="17"/>
    </row>
    <row r="630">
      <c r="A630" s="17"/>
      <c r="B630" s="17"/>
    </row>
    <row r="631">
      <c r="A631" s="17"/>
      <c r="B631" s="17"/>
    </row>
    <row r="632">
      <c r="A632" s="17"/>
      <c r="B632" s="17"/>
    </row>
    <row r="633">
      <c r="A633" s="17"/>
      <c r="B633" s="17"/>
    </row>
    <row r="634">
      <c r="A634" s="17"/>
      <c r="B634" s="17"/>
    </row>
    <row r="635">
      <c r="A635" s="17"/>
      <c r="B635" s="17"/>
    </row>
    <row r="636">
      <c r="A636" s="17"/>
      <c r="B636" s="17"/>
    </row>
    <row r="637">
      <c r="A637" s="17"/>
      <c r="B637" s="17"/>
    </row>
    <row r="638">
      <c r="A638" s="17"/>
      <c r="B638" s="17"/>
    </row>
    <row r="639">
      <c r="A639" s="17"/>
      <c r="B639" s="17"/>
    </row>
    <row r="640">
      <c r="A640" s="17"/>
      <c r="B640" s="17"/>
    </row>
    <row r="641">
      <c r="A641" s="17"/>
      <c r="B641" s="17"/>
    </row>
    <row r="642">
      <c r="A642" s="17"/>
      <c r="B642" s="17"/>
    </row>
    <row r="643">
      <c r="A643" s="17"/>
      <c r="B643" s="17"/>
    </row>
    <row r="644">
      <c r="A644" s="17"/>
      <c r="B644" s="17"/>
    </row>
    <row r="645">
      <c r="A645" s="17"/>
      <c r="B645" s="17"/>
    </row>
    <row r="646">
      <c r="A646" s="17"/>
      <c r="B646" s="17"/>
    </row>
    <row r="647">
      <c r="A647" s="17"/>
      <c r="B647" s="17"/>
    </row>
    <row r="648">
      <c r="A648" s="17"/>
      <c r="B648" s="17"/>
    </row>
    <row r="649">
      <c r="A649" s="17"/>
      <c r="B649" s="17"/>
    </row>
    <row r="650">
      <c r="A650" s="17"/>
      <c r="B650" s="17"/>
    </row>
    <row r="651">
      <c r="A651" s="17"/>
      <c r="B651" s="17"/>
    </row>
    <row r="652">
      <c r="A652" s="17"/>
      <c r="B652" s="17"/>
    </row>
    <row r="653">
      <c r="A653" s="17"/>
      <c r="B653" s="17"/>
    </row>
    <row r="654">
      <c r="A654" s="17"/>
      <c r="B654" s="17"/>
    </row>
    <row r="655">
      <c r="A655" s="17"/>
      <c r="B655" s="17"/>
    </row>
    <row r="656">
      <c r="A656" s="17"/>
      <c r="B656" s="17"/>
    </row>
    <row r="657">
      <c r="A657" s="17"/>
      <c r="B657" s="17"/>
    </row>
    <row r="658">
      <c r="A658" s="17"/>
      <c r="B658" s="17"/>
    </row>
    <row r="659">
      <c r="A659" s="17"/>
      <c r="B659" s="17"/>
    </row>
    <row r="660">
      <c r="A660" s="17"/>
      <c r="B660" s="17"/>
    </row>
    <row r="661">
      <c r="A661" s="17"/>
      <c r="B661" s="17"/>
    </row>
    <row r="662">
      <c r="A662" s="17"/>
      <c r="B662" s="17"/>
    </row>
    <row r="663">
      <c r="A663" s="17"/>
      <c r="B663" s="17"/>
    </row>
    <row r="664">
      <c r="A664" s="17"/>
      <c r="B664" s="17"/>
    </row>
    <row r="665">
      <c r="A665" s="17"/>
      <c r="B665" s="17"/>
    </row>
    <row r="666">
      <c r="A666" s="17"/>
      <c r="B666" s="17"/>
    </row>
    <row r="667">
      <c r="A667" s="17"/>
      <c r="B667" s="17"/>
    </row>
    <row r="668">
      <c r="A668" s="17"/>
      <c r="B668" s="17"/>
    </row>
    <row r="669">
      <c r="A669" s="17"/>
      <c r="B669" s="17"/>
    </row>
    <row r="670">
      <c r="A670" s="17"/>
      <c r="B670" s="17"/>
    </row>
    <row r="671">
      <c r="A671" s="17"/>
      <c r="B671" s="17"/>
    </row>
    <row r="672">
      <c r="A672" s="17"/>
      <c r="B672" s="17"/>
    </row>
    <row r="673">
      <c r="A673" s="17"/>
      <c r="B673" s="17"/>
    </row>
    <row r="674">
      <c r="A674" s="17"/>
      <c r="B674" s="17"/>
    </row>
    <row r="675">
      <c r="A675" s="17"/>
      <c r="B675" s="17"/>
    </row>
    <row r="676">
      <c r="A676" s="17"/>
      <c r="B676" s="17"/>
    </row>
    <row r="677">
      <c r="A677" s="17"/>
      <c r="B677" s="17"/>
    </row>
    <row r="678">
      <c r="A678" s="17"/>
      <c r="B678" s="17"/>
    </row>
    <row r="679">
      <c r="A679" s="17"/>
      <c r="B679" s="17"/>
    </row>
    <row r="680">
      <c r="A680" s="17"/>
      <c r="B680" s="17"/>
    </row>
    <row r="681">
      <c r="A681" s="17"/>
      <c r="B681" s="17"/>
    </row>
    <row r="682">
      <c r="A682" s="17"/>
      <c r="B682" s="17"/>
    </row>
    <row r="683">
      <c r="A683" s="17"/>
      <c r="B683" s="17"/>
    </row>
    <row r="684">
      <c r="A684" s="17"/>
      <c r="B684" s="17"/>
    </row>
    <row r="685">
      <c r="A685" s="17"/>
      <c r="B685" s="17"/>
    </row>
    <row r="686">
      <c r="A686" s="17"/>
      <c r="B686" s="17"/>
    </row>
    <row r="687">
      <c r="A687" s="17"/>
      <c r="B687" s="17"/>
    </row>
    <row r="688">
      <c r="A688" s="17"/>
      <c r="B688" s="17"/>
    </row>
    <row r="689">
      <c r="A689" s="17"/>
      <c r="B689" s="17"/>
    </row>
    <row r="690">
      <c r="A690" s="17"/>
      <c r="B690" s="17"/>
    </row>
    <row r="691">
      <c r="A691" s="17"/>
      <c r="B691" s="17"/>
    </row>
    <row r="692">
      <c r="A692" s="17"/>
      <c r="B692" s="17"/>
    </row>
    <row r="693">
      <c r="A693" s="17"/>
      <c r="B693" s="17"/>
    </row>
    <row r="694">
      <c r="A694" s="17"/>
      <c r="B694" s="17"/>
    </row>
    <row r="695">
      <c r="A695" s="17"/>
      <c r="B695" s="17"/>
    </row>
    <row r="696">
      <c r="A696" s="17"/>
      <c r="B696" s="17"/>
    </row>
    <row r="697">
      <c r="A697" s="17"/>
      <c r="B697" s="17"/>
    </row>
    <row r="698">
      <c r="A698" s="17"/>
      <c r="B698" s="17"/>
    </row>
    <row r="699">
      <c r="A699" s="17"/>
      <c r="B699" s="17"/>
    </row>
    <row r="700">
      <c r="A700" s="17"/>
      <c r="B700" s="17"/>
    </row>
    <row r="701">
      <c r="A701" s="17"/>
      <c r="B701" s="17"/>
    </row>
    <row r="702">
      <c r="A702" s="17"/>
      <c r="B702" s="17"/>
    </row>
    <row r="703">
      <c r="A703" s="17"/>
      <c r="B703" s="17"/>
    </row>
    <row r="704">
      <c r="A704" s="17"/>
      <c r="B704" s="17"/>
    </row>
    <row r="705">
      <c r="A705" s="17"/>
      <c r="B705" s="17"/>
    </row>
    <row r="706">
      <c r="A706" s="17"/>
      <c r="B706" s="17"/>
    </row>
    <row r="707">
      <c r="A707" s="17"/>
      <c r="B707" s="17"/>
    </row>
    <row r="708">
      <c r="A708" s="17"/>
      <c r="B708" s="17"/>
    </row>
    <row r="709">
      <c r="A709" s="17"/>
      <c r="B709" s="17"/>
    </row>
    <row r="710">
      <c r="A710" s="17"/>
      <c r="B710" s="17"/>
    </row>
    <row r="711">
      <c r="A711" s="17"/>
      <c r="B711" s="17"/>
    </row>
    <row r="712">
      <c r="A712" s="17"/>
      <c r="B712" s="17"/>
    </row>
    <row r="713">
      <c r="A713" s="17"/>
      <c r="B713" s="17"/>
    </row>
    <row r="714">
      <c r="A714" s="17"/>
      <c r="B714" s="17"/>
    </row>
    <row r="715">
      <c r="A715" s="17"/>
      <c r="B715" s="17"/>
    </row>
    <row r="716">
      <c r="A716" s="17"/>
      <c r="B716" s="17"/>
    </row>
    <row r="717">
      <c r="A717" s="17"/>
      <c r="B717" s="17"/>
    </row>
    <row r="718">
      <c r="A718" s="17"/>
      <c r="B718" s="17"/>
    </row>
    <row r="719">
      <c r="A719" s="17"/>
      <c r="B719" s="17"/>
    </row>
    <row r="720">
      <c r="A720" s="17"/>
      <c r="B720" s="17"/>
    </row>
    <row r="721">
      <c r="A721" s="17"/>
      <c r="B721" s="17"/>
    </row>
    <row r="722">
      <c r="A722" s="17"/>
      <c r="B722" s="17"/>
    </row>
    <row r="723">
      <c r="A723" s="17"/>
      <c r="B723" s="17"/>
    </row>
    <row r="724">
      <c r="A724" s="17"/>
      <c r="B724" s="17"/>
    </row>
    <row r="725">
      <c r="A725" s="17"/>
      <c r="B725" s="17"/>
    </row>
    <row r="726">
      <c r="A726" s="17"/>
      <c r="B726" s="17"/>
    </row>
    <row r="727">
      <c r="A727" s="17"/>
      <c r="B727" s="17"/>
    </row>
    <row r="728">
      <c r="A728" s="17"/>
      <c r="B728" s="17"/>
    </row>
    <row r="729">
      <c r="A729" s="17"/>
      <c r="B729" s="17"/>
    </row>
    <row r="730">
      <c r="A730" s="17"/>
      <c r="B730" s="17"/>
    </row>
    <row r="731">
      <c r="A731" s="17"/>
      <c r="B731" s="17"/>
    </row>
    <row r="732">
      <c r="A732" s="17"/>
      <c r="B732" s="17"/>
    </row>
    <row r="733">
      <c r="A733" s="17"/>
      <c r="B733" s="17"/>
    </row>
    <row r="734">
      <c r="A734" s="17"/>
      <c r="B734" s="17"/>
    </row>
    <row r="735">
      <c r="A735" s="17"/>
      <c r="B735" s="17"/>
    </row>
    <row r="736">
      <c r="A736" s="17"/>
      <c r="B736" s="17"/>
    </row>
    <row r="737">
      <c r="A737" s="17"/>
      <c r="B737" s="17"/>
    </row>
    <row r="738">
      <c r="A738" s="17"/>
      <c r="B738" s="17"/>
    </row>
    <row r="739">
      <c r="A739" s="17"/>
      <c r="B739" s="17"/>
    </row>
    <row r="740">
      <c r="A740" s="17"/>
      <c r="B740" s="17"/>
    </row>
    <row r="741">
      <c r="A741" s="17"/>
      <c r="B741" s="17"/>
    </row>
    <row r="742">
      <c r="A742" s="17"/>
      <c r="B742" s="17"/>
    </row>
    <row r="743">
      <c r="A743" s="17"/>
      <c r="B743" s="17"/>
    </row>
    <row r="744">
      <c r="A744" s="17"/>
      <c r="B744" s="17"/>
    </row>
    <row r="745">
      <c r="A745" s="17"/>
      <c r="B745" s="17"/>
    </row>
    <row r="746">
      <c r="A746" s="17"/>
      <c r="B746" s="17"/>
    </row>
    <row r="747">
      <c r="A747" s="17"/>
      <c r="B747" s="17"/>
    </row>
    <row r="748">
      <c r="A748" s="17"/>
      <c r="B748" s="17"/>
    </row>
    <row r="749">
      <c r="A749" s="17"/>
      <c r="B749" s="17"/>
    </row>
    <row r="750">
      <c r="A750" s="17"/>
      <c r="B750" s="17"/>
    </row>
    <row r="751">
      <c r="A751" s="17"/>
      <c r="B751" s="17"/>
    </row>
    <row r="752">
      <c r="A752" s="17"/>
      <c r="B752" s="17"/>
    </row>
    <row r="753">
      <c r="A753" s="17"/>
      <c r="B753" s="17"/>
    </row>
    <row r="754">
      <c r="A754" s="17"/>
      <c r="B754" s="17"/>
    </row>
    <row r="755">
      <c r="A755" s="17"/>
      <c r="B755" s="17"/>
    </row>
    <row r="756">
      <c r="A756" s="17"/>
      <c r="B756" s="17"/>
    </row>
    <row r="757">
      <c r="A757" s="17"/>
      <c r="B757" s="17"/>
    </row>
    <row r="758">
      <c r="A758" s="17"/>
      <c r="B758" s="17"/>
    </row>
    <row r="759">
      <c r="A759" s="17"/>
      <c r="B759" s="17"/>
    </row>
    <row r="760">
      <c r="A760" s="17"/>
      <c r="B760" s="17"/>
    </row>
    <row r="761">
      <c r="A761" s="17"/>
      <c r="B761" s="17"/>
    </row>
    <row r="762">
      <c r="A762" s="17"/>
      <c r="B762" s="17"/>
    </row>
    <row r="763">
      <c r="A763" s="17"/>
      <c r="B763" s="17"/>
    </row>
    <row r="764">
      <c r="A764" s="17"/>
      <c r="B764" s="17"/>
    </row>
    <row r="765">
      <c r="A765" s="17"/>
      <c r="B765" s="17"/>
    </row>
    <row r="766">
      <c r="A766" s="17"/>
      <c r="B766" s="17"/>
    </row>
    <row r="767">
      <c r="A767" s="17"/>
      <c r="B767" s="17"/>
    </row>
    <row r="768">
      <c r="A768" s="17"/>
      <c r="B768" s="17"/>
    </row>
    <row r="769">
      <c r="A769" s="17"/>
      <c r="B769" s="17"/>
    </row>
    <row r="770">
      <c r="A770" s="17"/>
      <c r="B770" s="17"/>
    </row>
    <row r="771">
      <c r="A771" s="17"/>
      <c r="B771" s="17"/>
    </row>
    <row r="772">
      <c r="A772" s="17"/>
      <c r="B772" s="17"/>
    </row>
    <row r="773">
      <c r="A773" s="17"/>
      <c r="B773" s="17"/>
    </row>
    <row r="774">
      <c r="A774" s="17"/>
      <c r="B774" s="17"/>
    </row>
    <row r="775">
      <c r="A775" s="17"/>
      <c r="B775" s="17"/>
    </row>
    <row r="776">
      <c r="A776" s="17"/>
      <c r="B776" s="17"/>
    </row>
    <row r="777">
      <c r="A777" s="17"/>
      <c r="B777" s="17"/>
    </row>
    <row r="778">
      <c r="A778" s="17"/>
      <c r="B778" s="17"/>
    </row>
    <row r="779">
      <c r="A779" s="17"/>
      <c r="B779" s="17"/>
    </row>
    <row r="780">
      <c r="A780" s="17"/>
      <c r="B780" s="17"/>
    </row>
    <row r="781">
      <c r="A781" s="17"/>
      <c r="B781" s="17"/>
    </row>
    <row r="782">
      <c r="A782" s="17"/>
      <c r="B782" s="17"/>
    </row>
    <row r="783">
      <c r="A783" s="17"/>
      <c r="B783" s="17"/>
    </row>
    <row r="784">
      <c r="A784" s="17"/>
      <c r="B784" s="17"/>
    </row>
    <row r="785">
      <c r="A785" s="17"/>
      <c r="B785" s="17"/>
    </row>
    <row r="786">
      <c r="A786" s="17"/>
      <c r="B786" s="17"/>
    </row>
    <row r="787">
      <c r="A787" s="17"/>
      <c r="B787" s="17"/>
    </row>
    <row r="788">
      <c r="A788" s="17"/>
      <c r="B788" s="17"/>
    </row>
    <row r="789">
      <c r="A789" s="17"/>
      <c r="B789" s="17"/>
    </row>
    <row r="790">
      <c r="A790" s="17"/>
      <c r="B790" s="17"/>
    </row>
    <row r="791">
      <c r="A791" s="17"/>
      <c r="B791" s="17"/>
    </row>
    <row r="792">
      <c r="A792" s="17"/>
      <c r="B792" s="17"/>
    </row>
    <row r="793">
      <c r="A793" s="17"/>
      <c r="B793" s="17"/>
    </row>
    <row r="794">
      <c r="A794" s="17"/>
      <c r="B794" s="17"/>
    </row>
    <row r="795">
      <c r="A795" s="17"/>
      <c r="B795" s="17"/>
    </row>
    <row r="796">
      <c r="A796" s="17"/>
      <c r="B796" s="17"/>
    </row>
    <row r="797">
      <c r="A797" s="17"/>
      <c r="B797" s="17"/>
    </row>
    <row r="798">
      <c r="A798" s="17"/>
      <c r="B798" s="17"/>
    </row>
    <row r="799">
      <c r="A799" s="17"/>
      <c r="B799" s="17"/>
    </row>
    <row r="800">
      <c r="A800" s="17"/>
      <c r="B800" s="17"/>
    </row>
    <row r="801">
      <c r="A801" s="17"/>
      <c r="B801" s="17"/>
    </row>
    <row r="802">
      <c r="A802" s="17"/>
      <c r="B802" s="17"/>
    </row>
    <row r="803">
      <c r="A803" s="17"/>
      <c r="B803" s="17"/>
    </row>
    <row r="804">
      <c r="A804" s="17"/>
      <c r="B804" s="17"/>
    </row>
    <row r="805">
      <c r="A805" s="17"/>
      <c r="B805" s="17"/>
    </row>
    <row r="806">
      <c r="A806" s="17"/>
      <c r="B806" s="17"/>
    </row>
    <row r="807">
      <c r="A807" s="17"/>
      <c r="B807" s="17"/>
    </row>
    <row r="808">
      <c r="A808" s="17"/>
      <c r="B808" s="17"/>
    </row>
    <row r="809">
      <c r="A809" s="17"/>
      <c r="B809" s="17"/>
    </row>
    <row r="810">
      <c r="A810" s="17"/>
      <c r="B810" s="17"/>
    </row>
    <row r="811">
      <c r="A811" s="17"/>
      <c r="B811" s="17"/>
    </row>
    <row r="812">
      <c r="A812" s="17"/>
      <c r="B812" s="17"/>
    </row>
    <row r="813">
      <c r="A813" s="17"/>
      <c r="B813" s="17"/>
    </row>
    <row r="814">
      <c r="A814" s="17"/>
      <c r="B814" s="17"/>
    </row>
    <row r="815">
      <c r="A815" s="17"/>
      <c r="B815" s="17"/>
    </row>
    <row r="816">
      <c r="A816" s="17"/>
      <c r="B816" s="17"/>
    </row>
    <row r="817">
      <c r="A817" s="17"/>
      <c r="B817" s="17"/>
    </row>
    <row r="818">
      <c r="A818" s="17"/>
      <c r="B818" s="17"/>
    </row>
    <row r="819">
      <c r="A819" s="17"/>
      <c r="B819" s="17"/>
    </row>
    <row r="820">
      <c r="A820" s="17"/>
      <c r="B820" s="17"/>
    </row>
    <row r="821">
      <c r="A821" s="17"/>
      <c r="B821" s="17"/>
    </row>
    <row r="822">
      <c r="A822" s="17"/>
      <c r="B822" s="17"/>
    </row>
    <row r="823">
      <c r="A823" s="17"/>
      <c r="B823" s="17"/>
    </row>
    <row r="824">
      <c r="A824" s="17"/>
      <c r="B824" s="17"/>
    </row>
    <row r="825">
      <c r="A825" s="17"/>
      <c r="B825" s="17"/>
    </row>
    <row r="826">
      <c r="A826" s="17"/>
      <c r="B826" s="17"/>
    </row>
    <row r="827">
      <c r="A827" s="17"/>
      <c r="B827" s="17"/>
    </row>
    <row r="828">
      <c r="A828" s="17"/>
      <c r="B828" s="17"/>
    </row>
    <row r="829">
      <c r="A829" s="17"/>
      <c r="B829" s="17"/>
    </row>
    <row r="830">
      <c r="A830" s="17"/>
      <c r="B830" s="17"/>
    </row>
    <row r="831">
      <c r="A831" s="17"/>
      <c r="B831" s="17"/>
    </row>
    <row r="832">
      <c r="A832" s="17"/>
      <c r="B832" s="17"/>
    </row>
    <row r="833">
      <c r="A833" s="17"/>
      <c r="B833" s="17"/>
    </row>
    <row r="834">
      <c r="A834" s="17"/>
      <c r="B834" s="17"/>
    </row>
    <row r="835">
      <c r="A835" s="17"/>
      <c r="B835" s="17"/>
    </row>
    <row r="836">
      <c r="A836" s="17"/>
      <c r="B836" s="17"/>
    </row>
    <row r="837">
      <c r="A837" s="17"/>
      <c r="B837" s="17"/>
    </row>
    <row r="838">
      <c r="A838" s="17"/>
      <c r="B838" s="17"/>
    </row>
    <row r="839">
      <c r="A839" s="17"/>
      <c r="B839" s="17"/>
    </row>
    <row r="840">
      <c r="A840" s="17"/>
      <c r="B840" s="17"/>
    </row>
    <row r="841">
      <c r="A841" s="17"/>
      <c r="B841" s="17"/>
    </row>
    <row r="842">
      <c r="A842" s="17"/>
      <c r="B842" s="17"/>
    </row>
    <row r="843">
      <c r="A843" s="17"/>
      <c r="B843" s="17"/>
    </row>
    <row r="844">
      <c r="A844" s="17"/>
      <c r="B844" s="17"/>
    </row>
    <row r="845">
      <c r="A845" s="17"/>
      <c r="B845" s="17"/>
    </row>
    <row r="846">
      <c r="A846" s="17"/>
      <c r="B846" s="17"/>
    </row>
    <row r="847">
      <c r="A847" s="17"/>
      <c r="B847" s="17"/>
    </row>
    <row r="848">
      <c r="A848" s="17"/>
      <c r="B848" s="17"/>
    </row>
    <row r="849">
      <c r="A849" s="17"/>
      <c r="B849" s="17"/>
    </row>
    <row r="850">
      <c r="A850" s="17"/>
      <c r="B850" s="17"/>
    </row>
    <row r="851">
      <c r="A851" s="17"/>
      <c r="B851" s="17"/>
    </row>
    <row r="852">
      <c r="A852" s="17"/>
      <c r="B852" s="17"/>
    </row>
    <row r="853">
      <c r="A853" s="17"/>
      <c r="B853" s="17"/>
    </row>
    <row r="854">
      <c r="A854" s="17"/>
      <c r="B854" s="17"/>
    </row>
    <row r="855">
      <c r="A855" s="17"/>
      <c r="B855" s="17"/>
    </row>
    <row r="856">
      <c r="A856" s="17"/>
      <c r="B856" s="17"/>
    </row>
    <row r="857">
      <c r="A857" s="17"/>
      <c r="B857" s="17"/>
    </row>
    <row r="858">
      <c r="A858" s="17"/>
      <c r="B858" s="17"/>
    </row>
    <row r="859">
      <c r="A859" s="17"/>
      <c r="B859" s="17"/>
    </row>
    <row r="860">
      <c r="A860" s="17"/>
      <c r="B860" s="17"/>
    </row>
    <row r="861">
      <c r="A861" s="17"/>
      <c r="B861" s="17"/>
    </row>
    <row r="862">
      <c r="A862" s="17"/>
      <c r="B862" s="17"/>
    </row>
    <row r="863">
      <c r="A863" s="17"/>
      <c r="B863" s="17"/>
    </row>
    <row r="864">
      <c r="A864" s="17"/>
      <c r="B864" s="17"/>
    </row>
    <row r="865">
      <c r="A865" s="17"/>
      <c r="B865" s="17"/>
    </row>
    <row r="866">
      <c r="A866" s="17"/>
      <c r="B866" s="17"/>
    </row>
    <row r="867">
      <c r="A867" s="17"/>
      <c r="B867" s="17"/>
    </row>
    <row r="868">
      <c r="A868" s="17"/>
      <c r="B868" s="17"/>
    </row>
    <row r="869">
      <c r="A869" s="17"/>
      <c r="B869" s="17"/>
    </row>
    <row r="870">
      <c r="A870" s="17"/>
      <c r="B870" s="17"/>
    </row>
    <row r="871">
      <c r="A871" s="17"/>
      <c r="B871" s="17"/>
    </row>
    <row r="872">
      <c r="A872" s="17"/>
      <c r="B872" s="17"/>
    </row>
    <row r="873">
      <c r="A873" s="17"/>
      <c r="B873" s="17"/>
    </row>
    <row r="874">
      <c r="A874" s="17"/>
      <c r="B874" s="17"/>
    </row>
    <row r="875">
      <c r="A875" s="17"/>
      <c r="B875" s="17"/>
    </row>
    <row r="876">
      <c r="A876" s="17"/>
      <c r="B876" s="17"/>
    </row>
    <row r="877">
      <c r="A877" s="17"/>
      <c r="B877" s="17"/>
    </row>
    <row r="878">
      <c r="A878" s="17"/>
      <c r="B878" s="17"/>
    </row>
    <row r="879">
      <c r="A879" s="17"/>
      <c r="B879" s="17"/>
    </row>
    <row r="880">
      <c r="A880" s="17"/>
      <c r="B880" s="17"/>
    </row>
    <row r="881">
      <c r="A881" s="17"/>
      <c r="B881" s="17"/>
    </row>
    <row r="882">
      <c r="A882" s="17"/>
      <c r="B882" s="17"/>
    </row>
    <row r="883">
      <c r="A883" s="17"/>
      <c r="B883" s="17"/>
    </row>
    <row r="884">
      <c r="A884" s="17"/>
      <c r="B884" s="17"/>
    </row>
    <row r="885">
      <c r="A885" s="17"/>
      <c r="B885" s="17"/>
    </row>
    <row r="886">
      <c r="A886" s="17"/>
      <c r="B886" s="17"/>
    </row>
    <row r="887">
      <c r="A887" s="17"/>
      <c r="B887" s="17"/>
    </row>
    <row r="888">
      <c r="A888" s="17"/>
      <c r="B888" s="17"/>
    </row>
    <row r="889">
      <c r="A889" s="17"/>
      <c r="B889" s="17"/>
    </row>
    <row r="890">
      <c r="A890" s="17"/>
      <c r="B890" s="17"/>
    </row>
    <row r="891">
      <c r="A891" s="17"/>
      <c r="B891" s="17"/>
    </row>
    <row r="892">
      <c r="A892" s="17"/>
      <c r="B892" s="17"/>
    </row>
    <row r="893">
      <c r="A893" s="17"/>
      <c r="B893" s="17"/>
    </row>
    <row r="894">
      <c r="A894" s="17"/>
      <c r="B894" s="17"/>
    </row>
    <row r="895">
      <c r="A895" s="17"/>
      <c r="B895" s="17"/>
    </row>
    <row r="896">
      <c r="A896" s="17"/>
      <c r="B896" s="17"/>
    </row>
    <row r="897">
      <c r="A897" s="17"/>
      <c r="B897" s="17"/>
    </row>
    <row r="898">
      <c r="A898" s="17"/>
      <c r="B898" s="17"/>
    </row>
    <row r="899">
      <c r="A899" s="17"/>
      <c r="B899" s="17"/>
    </row>
    <row r="900">
      <c r="A900" s="17"/>
      <c r="B900" s="17"/>
    </row>
    <row r="901">
      <c r="A901" s="17"/>
      <c r="B901" s="17"/>
    </row>
    <row r="902">
      <c r="A902" s="17"/>
      <c r="B902" s="17"/>
    </row>
    <row r="903">
      <c r="A903" s="17"/>
      <c r="B903" s="17"/>
    </row>
    <row r="904">
      <c r="A904" s="17"/>
      <c r="B904" s="17"/>
    </row>
    <row r="905">
      <c r="A905" s="17"/>
      <c r="B905" s="17"/>
    </row>
    <row r="906">
      <c r="A906" s="17"/>
      <c r="B906" s="17"/>
    </row>
    <row r="907">
      <c r="A907" s="17"/>
      <c r="B907" s="17"/>
    </row>
    <row r="908">
      <c r="A908" s="17"/>
      <c r="B908" s="17"/>
    </row>
    <row r="909">
      <c r="A909" s="17"/>
      <c r="B909" s="17"/>
    </row>
    <row r="910">
      <c r="A910" s="17"/>
      <c r="B910" s="17"/>
    </row>
    <row r="911">
      <c r="A911" s="17"/>
      <c r="B911" s="17"/>
    </row>
    <row r="912">
      <c r="A912" s="17"/>
      <c r="B912" s="17"/>
    </row>
    <row r="913">
      <c r="A913" s="17"/>
      <c r="B913" s="17"/>
    </row>
    <row r="914">
      <c r="A914" s="17"/>
      <c r="B914" s="17"/>
    </row>
    <row r="915">
      <c r="A915" s="17"/>
      <c r="B915" s="17"/>
    </row>
    <row r="916">
      <c r="A916" s="17"/>
      <c r="B916" s="17"/>
    </row>
    <row r="917">
      <c r="A917" s="17"/>
      <c r="B917" s="17"/>
    </row>
    <row r="918">
      <c r="A918" s="17"/>
      <c r="B918" s="17"/>
    </row>
    <row r="919">
      <c r="A919" s="17"/>
      <c r="B919" s="17"/>
    </row>
    <row r="920">
      <c r="A920" s="17"/>
      <c r="B920" s="17"/>
    </row>
    <row r="921">
      <c r="A921" s="17"/>
      <c r="B921" s="17"/>
    </row>
    <row r="922">
      <c r="A922" s="17"/>
      <c r="B922" s="17"/>
    </row>
    <row r="923">
      <c r="A923" s="17"/>
      <c r="B923" s="17"/>
    </row>
    <row r="924">
      <c r="A924" s="17"/>
      <c r="B924" s="17"/>
    </row>
    <row r="925">
      <c r="A925" s="17"/>
      <c r="B925" s="17"/>
    </row>
    <row r="926">
      <c r="A926" s="17"/>
      <c r="B926" s="17"/>
    </row>
    <row r="927">
      <c r="A927" s="17"/>
      <c r="B927" s="17"/>
    </row>
    <row r="928">
      <c r="A928" s="17"/>
      <c r="B928" s="17"/>
    </row>
    <row r="929">
      <c r="A929" s="17"/>
      <c r="B929" s="17"/>
    </row>
    <row r="930">
      <c r="A930" s="17"/>
      <c r="B930" s="17"/>
    </row>
    <row r="931">
      <c r="A931" s="17"/>
      <c r="B931" s="17"/>
    </row>
    <row r="932">
      <c r="A932" s="17"/>
      <c r="B932" s="17"/>
    </row>
    <row r="933">
      <c r="A933" s="17"/>
      <c r="B933" s="17"/>
    </row>
    <row r="934">
      <c r="A934" s="17"/>
      <c r="B934" s="17"/>
    </row>
    <row r="935">
      <c r="A935" s="17"/>
      <c r="B935" s="17"/>
    </row>
    <row r="936">
      <c r="A936" s="17"/>
      <c r="B936" s="17"/>
    </row>
    <row r="937">
      <c r="A937" s="17"/>
      <c r="B937" s="17"/>
    </row>
    <row r="938">
      <c r="A938" s="17"/>
      <c r="B938" s="17"/>
    </row>
    <row r="939">
      <c r="A939" s="17"/>
      <c r="B939" s="17"/>
    </row>
    <row r="940">
      <c r="A940" s="17"/>
      <c r="B940" s="17"/>
    </row>
    <row r="941">
      <c r="A941" s="17"/>
      <c r="B941" s="17"/>
    </row>
    <row r="942">
      <c r="A942" s="17"/>
      <c r="B942" s="17"/>
    </row>
    <row r="943">
      <c r="A943" s="17"/>
      <c r="B943" s="17"/>
    </row>
    <row r="944">
      <c r="A944" s="17"/>
      <c r="B944" s="17"/>
    </row>
    <row r="945">
      <c r="A945" s="17"/>
      <c r="B945" s="17"/>
    </row>
    <row r="946">
      <c r="A946" s="17"/>
      <c r="B946" s="17"/>
    </row>
    <row r="947">
      <c r="A947" s="17"/>
      <c r="B947" s="17"/>
    </row>
    <row r="948">
      <c r="A948" s="17"/>
      <c r="B948" s="17"/>
    </row>
    <row r="949">
      <c r="A949" s="17"/>
      <c r="B949" s="17"/>
    </row>
    <row r="950">
      <c r="A950" s="17"/>
      <c r="B950" s="17"/>
    </row>
    <row r="951">
      <c r="A951" s="17"/>
      <c r="B951" s="17"/>
    </row>
    <row r="952">
      <c r="A952" s="17"/>
      <c r="B952" s="17"/>
    </row>
    <row r="953">
      <c r="A953" s="17"/>
      <c r="B953" s="17"/>
    </row>
    <row r="954">
      <c r="A954" s="17"/>
      <c r="B954" s="17"/>
    </row>
    <row r="955">
      <c r="A955" s="17"/>
      <c r="B955" s="17"/>
    </row>
    <row r="956">
      <c r="A956" s="17"/>
      <c r="B956" s="17"/>
    </row>
    <row r="957">
      <c r="A957" s="17"/>
      <c r="B957" s="17"/>
    </row>
    <row r="958">
      <c r="A958" s="17"/>
      <c r="B958" s="17"/>
    </row>
    <row r="959">
      <c r="A959" s="17"/>
      <c r="B959" s="17"/>
    </row>
    <row r="960">
      <c r="A960" s="17"/>
      <c r="B960" s="17"/>
    </row>
    <row r="961">
      <c r="A961" s="17"/>
      <c r="B961" s="17"/>
    </row>
    <row r="962">
      <c r="A962" s="17"/>
      <c r="B962" s="17"/>
    </row>
    <row r="963">
      <c r="A963" s="17"/>
      <c r="B963" s="17"/>
    </row>
    <row r="964">
      <c r="A964" s="17"/>
      <c r="B964" s="17"/>
    </row>
    <row r="965">
      <c r="A965" s="17"/>
      <c r="B965" s="17"/>
    </row>
    <row r="966">
      <c r="A966" s="17"/>
      <c r="B966" s="17"/>
    </row>
    <row r="967">
      <c r="A967" s="17"/>
      <c r="B967" s="17"/>
    </row>
    <row r="968">
      <c r="A968" s="17"/>
      <c r="B968" s="17"/>
    </row>
    <row r="969">
      <c r="A969" s="17"/>
      <c r="B969" s="17"/>
    </row>
    <row r="970">
      <c r="A970" s="17"/>
      <c r="B970" s="17"/>
    </row>
    <row r="971">
      <c r="A971" s="17"/>
      <c r="B971" s="17"/>
    </row>
    <row r="972">
      <c r="A972" s="17"/>
      <c r="B972" s="17"/>
    </row>
    <row r="973">
      <c r="A973" s="17"/>
      <c r="B973" s="17"/>
    </row>
    <row r="974">
      <c r="A974" s="17"/>
      <c r="B974" s="17"/>
    </row>
    <row r="975">
      <c r="A975" s="17"/>
      <c r="B975" s="17"/>
    </row>
    <row r="976">
      <c r="A976" s="17"/>
      <c r="B976" s="17"/>
    </row>
    <row r="977">
      <c r="A977" s="17"/>
      <c r="B977" s="17"/>
    </row>
    <row r="978">
      <c r="A978" s="17"/>
      <c r="B978" s="17"/>
    </row>
    <row r="979">
      <c r="A979" s="17"/>
      <c r="B979" s="17"/>
    </row>
    <row r="980">
      <c r="A980" s="17"/>
      <c r="B980" s="17"/>
    </row>
    <row r="981">
      <c r="A981" s="17"/>
      <c r="B981" s="17"/>
    </row>
    <row r="982">
      <c r="A982" s="17"/>
      <c r="B982" s="17"/>
    </row>
    <row r="983">
      <c r="A983" s="17"/>
      <c r="B983" s="17"/>
    </row>
    <row r="984">
      <c r="A984" s="17"/>
      <c r="B984" s="17"/>
    </row>
    <row r="985">
      <c r="A985" s="17"/>
      <c r="B985" s="17"/>
    </row>
    <row r="986">
      <c r="A986" s="17"/>
      <c r="B986" s="17"/>
    </row>
    <row r="987">
      <c r="A987" s="17"/>
      <c r="B987" s="17"/>
    </row>
    <row r="988">
      <c r="A988" s="17"/>
      <c r="B988" s="17"/>
    </row>
    <row r="989">
      <c r="A989" s="17"/>
      <c r="B989" s="17"/>
    </row>
    <row r="990">
      <c r="A990" s="17"/>
      <c r="B990" s="17"/>
    </row>
    <row r="991">
      <c r="A991" s="17"/>
      <c r="B991" s="17"/>
    </row>
    <row r="992">
      <c r="A992" s="17"/>
      <c r="B992" s="17"/>
    </row>
    <row r="993">
      <c r="A993" s="17"/>
      <c r="B993" s="17"/>
    </row>
    <row r="994">
      <c r="A994" s="17"/>
      <c r="B994" s="17"/>
    </row>
    <row r="995">
      <c r="A995" s="17"/>
      <c r="B995" s="17"/>
    </row>
    <row r="996">
      <c r="A996" s="17"/>
      <c r="B996" s="17"/>
    </row>
    <row r="997">
      <c r="A997" s="17"/>
      <c r="B997" s="17"/>
    </row>
    <row r="998">
      <c r="A998" s="17"/>
      <c r="B998" s="17"/>
    </row>
    <row r="999">
      <c r="A999" s="17"/>
      <c r="B999" s="17"/>
    </row>
    <row r="1000">
      <c r="A1000" s="17"/>
      <c r="B1000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91">
        <f>IFERROR(__xludf.DUMMYFUNCTION("QUERY(Issue!A2:U299,""SELECT A,D WHERE T &lt;&gt; 'Recovery' ORDER BY A DESC"")"),9.0)</f>
        <v>9</v>
      </c>
      <c r="B3" s="17" t="str">
        <f>IFERROR(__xludf.DUMMYFUNCTION("""COMPUTED_VALUE"""),"Testing12345")</f>
        <v>Testing12345</v>
      </c>
    </row>
    <row r="4">
      <c r="A4" s="92">
        <f>IFERROR(__xludf.DUMMYFUNCTION("""COMPUTED_VALUE"""),8.0)</f>
        <v>8</v>
      </c>
      <c r="B4" s="17" t="str">
        <f>IFERROR(__xludf.DUMMYFUNCTION("""COMPUTED_VALUE"""),"LIFE is down")</f>
        <v>LIFE is down</v>
      </c>
    </row>
    <row r="5">
      <c r="A5" s="17">
        <f>IFERROR(__xludf.DUMMYFUNCTION("""COMPUTED_VALUE"""),4.0)</f>
        <v>4</v>
      </c>
      <c r="B5" s="17" t="str">
        <f>IFERROR(__xludf.DUMMYFUNCTION("""COMPUTED_VALUE"""),"T-One JDE is Down due to Database Issue")</f>
        <v>T-One JDE is Down due to Database Issue</v>
      </c>
    </row>
    <row r="6">
      <c r="A6" s="17">
        <f>IFERROR(__xludf.DUMMYFUNCTION("""COMPUTED_VALUE"""),3.0)</f>
        <v>3</v>
      </c>
      <c r="B6" s="17" t="str">
        <f>IFERROR(__xludf.DUMMYFUNCTION("""COMPUTED_VALUE"""),"Testing")</f>
        <v>Testing</v>
      </c>
    </row>
    <row r="7">
      <c r="A7" s="17">
        <f>IFERROR(__xludf.DUMMYFUNCTION("""COMPUTED_VALUE"""),2.0)</f>
        <v>2</v>
      </c>
      <c r="B7" s="17" t="str">
        <f>IFERROR(__xludf.DUMMYFUNCTION("""COMPUTED_VALUE"""),"T-One BI Data Warehouse affected due to Dataguard")</f>
        <v>T-One BI Data Warehouse affected due to Dataguard</v>
      </c>
    </row>
    <row r="8">
      <c r="A8" s="17">
        <f>IFERROR(__xludf.DUMMYFUNCTION("""COMPUTED_VALUE"""),1.0)</f>
        <v>1</v>
      </c>
      <c r="B8" s="17" t="str">
        <f>IFERROR(__xludf.DUMMYFUNCTION("""COMPUTED_VALUE"""),"Test1")</f>
        <v>Test1</v>
      </c>
    </row>
    <row r="9">
      <c r="A9" s="17"/>
      <c r="B9" s="17"/>
    </row>
    <row r="10">
      <c r="A10" s="17"/>
      <c r="B10" s="17"/>
    </row>
    <row r="11">
      <c r="A11" s="17"/>
      <c r="B11" s="17"/>
    </row>
    <row r="12">
      <c r="A12" s="17"/>
      <c r="B12" s="17"/>
    </row>
    <row r="13">
      <c r="A13" s="17"/>
      <c r="B13" s="17"/>
    </row>
    <row r="14">
      <c r="A14" s="17"/>
      <c r="B14" s="17"/>
    </row>
    <row r="15">
      <c r="A15" s="17"/>
      <c r="B15" s="17"/>
    </row>
    <row r="16">
      <c r="A16" s="17"/>
      <c r="B16" s="17"/>
    </row>
    <row r="17">
      <c r="A17" s="17"/>
      <c r="B17" s="17"/>
    </row>
    <row r="18">
      <c r="A18" s="17"/>
      <c r="B18" s="17"/>
    </row>
    <row r="19">
      <c r="A19" s="17"/>
      <c r="B19" s="17"/>
    </row>
    <row r="20">
      <c r="A20" s="17"/>
      <c r="B20" s="17"/>
    </row>
    <row r="21">
      <c r="A21" s="17"/>
      <c r="B21" s="17"/>
    </row>
    <row r="22">
      <c r="A22" s="17"/>
      <c r="B22" s="17"/>
    </row>
    <row r="23">
      <c r="A23" s="17"/>
      <c r="B23" s="17"/>
    </row>
    <row r="24">
      <c r="A24" s="17"/>
      <c r="B24" s="17"/>
    </row>
    <row r="25">
      <c r="A25" s="17"/>
      <c r="B25" s="17"/>
    </row>
    <row r="26">
      <c r="A26" s="17"/>
      <c r="B26" s="17"/>
    </row>
    <row r="27">
      <c r="A27" s="17"/>
      <c r="B27" s="17"/>
    </row>
    <row r="28">
      <c r="A28" s="17"/>
      <c r="B28" s="17"/>
    </row>
    <row r="29">
      <c r="A29" s="17"/>
      <c r="B29" s="17"/>
    </row>
    <row r="30">
      <c r="A30" s="17"/>
      <c r="B30" s="17"/>
    </row>
    <row r="31">
      <c r="A31" s="17"/>
      <c r="B31" s="17"/>
    </row>
    <row r="32">
      <c r="A32" s="17"/>
      <c r="B32" s="17"/>
    </row>
    <row r="33">
      <c r="A33" s="17"/>
      <c r="B33" s="17"/>
    </row>
    <row r="34">
      <c r="A34" s="17"/>
      <c r="B34" s="17"/>
    </row>
    <row r="35">
      <c r="A35" s="17"/>
      <c r="B35" s="17"/>
    </row>
    <row r="36">
      <c r="A36" s="17"/>
      <c r="B36" s="17"/>
    </row>
    <row r="37">
      <c r="A37" s="17"/>
      <c r="B37" s="17"/>
    </row>
    <row r="38">
      <c r="A38" s="17"/>
      <c r="B38" s="17"/>
    </row>
    <row r="39">
      <c r="A39" s="17"/>
      <c r="B39" s="17"/>
    </row>
    <row r="40">
      <c r="A40" s="17"/>
      <c r="B40" s="17"/>
    </row>
    <row r="41">
      <c r="A41" s="17"/>
      <c r="B41" s="17"/>
    </row>
    <row r="42">
      <c r="A42" s="17"/>
      <c r="B42" s="17"/>
    </row>
    <row r="43">
      <c r="A43" s="17"/>
      <c r="B43" s="17"/>
    </row>
    <row r="44">
      <c r="A44" s="17"/>
      <c r="B44" s="17"/>
    </row>
    <row r="45">
      <c r="A45" s="17"/>
      <c r="B45" s="17"/>
    </row>
    <row r="46">
      <c r="A46" s="17"/>
      <c r="B46" s="17"/>
    </row>
    <row r="47">
      <c r="A47" s="17"/>
      <c r="B47" s="17"/>
    </row>
    <row r="48">
      <c r="A48" s="17"/>
      <c r="B48" s="17"/>
    </row>
    <row r="49">
      <c r="A49" s="17"/>
      <c r="B49" s="17"/>
    </row>
    <row r="50">
      <c r="A50" s="17"/>
      <c r="B50" s="17"/>
    </row>
    <row r="51">
      <c r="A51" s="17"/>
      <c r="B51" s="17"/>
    </row>
    <row r="52">
      <c r="A52" s="17"/>
      <c r="B52" s="17"/>
    </row>
    <row r="53">
      <c r="A53" s="17"/>
      <c r="B53" s="17"/>
    </row>
    <row r="54">
      <c r="A54" s="17"/>
      <c r="B54" s="17"/>
    </row>
    <row r="55">
      <c r="A55" s="17"/>
      <c r="B55" s="17"/>
    </row>
    <row r="56">
      <c r="A56" s="17"/>
      <c r="B56" s="17"/>
    </row>
    <row r="57">
      <c r="A57" s="17"/>
      <c r="B57" s="17"/>
    </row>
    <row r="58">
      <c r="A58" s="17"/>
      <c r="B58" s="17"/>
    </row>
    <row r="59">
      <c r="A59" s="17"/>
      <c r="B59" s="17"/>
    </row>
    <row r="60">
      <c r="A60" s="17"/>
      <c r="B60" s="17"/>
    </row>
    <row r="61">
      <c r="A61" s="17"/>
      <c r="B61" s="17"/>
    </row>
    <row r="62">
      <c r="A62" s="17"/>
      <c r="B62" s="17"/>
    </row>
    <row r="63">
      <c r="A63" s="17"/>
      <c r="B63" s="17"/>
    </row>
    <row r="64">
      <c r="A64" s="17"/>
      <c r="B64" s="17"/>
    </row>
    <row r="65">
      <c r="A65" s="17"/>
      <c r="B65" s="17"/>
    </row>
    <row r="66">
      <c r="A66" s="17"/>
      <c r="B66" s="17"/>
    </row>
    <row r="67">
      <c r="A67" s="17"/>
      <c r="B67" s="17"/>
    </row>
    <row r="68">
      <c r="A68" s="17"/>
      <c r="B68" s="17"/>
    </row>
    <row r="69">
      <c r="A69" s="17"/>
      <c r="B69" s="17"/>
    </row>
    <row r="70">
      <c r="A70" s="17"/>
      <c r="B70" s="17"/>
    </row>
    <row r="71">
      <c r="A71" s="17"/>
      <c r="B71" s="17"/>
    </row>
    <row r="72">
      <c r="A72" s="17"/>
      <c r="B72" s="17"/>
    </row>
    <row r="73">
      <c r="A73" s="17"/>
      <c r="B73" s="17"/>
    </row>
    <row r="74">
      <c r="A74" s="17"/>
      <c r="B74" s="17"/>
    </row>
    <row r="75">
      <c r="A75" s="17"/>
      <c r="B75" s="17"/>
    </row>
    <row r="76">
      <c r="A76" s="17"/>
      <c r="B76" s="17"/>
    </row>
    <row r="77">
      <c r="A77" s="17"/>
      <c r="B77" s="17"/>
    </row>
    <row r="78">
      <c r="A78" s="17"/>
      <c r="B78" s="17"/>
    </row>
    <row r="79">
      <c r="A79" s="17"/>
      <c r="B79" s="17"/>
    </row>
    <row r="80">
      <c r="A80" s="17"/>
      <c r="B80" s="17"/>
    </row>
    <row r="81">
      <c r="A81" s="17"/>
      <c r="B81" s="17"/>
    </row>
    <row r="82">
      <c r="A82" s="17"/>
      <c r="B82" s="17"/>
    </row>
    <row r="83">
      <c r="A83" s="17"/>
      <c r="B83" s="17"/>
    </row>
    <row r="84">
      <c r="A84" s="17"/>
      <c r="B84" s="17"/>
    </row>
    <row r="85">
      <c r="A85" s="17"/>
      <c r="B85" s="17"/>
    </row>
    <row r="86">
      <c r="A86" s="17"/>
      <c r="B86" s="17"/>
    </row>
    <row r="87">
      <c r="A87" s="17"/>
      <c r="B87" s="17"/>
    </row>
    <row r="88">
      <c r="A88" s="17"/>
      <c r="B88" s="17"/>
    </row>
    <row r="89">
      <c r="A89" s="17"/>
      <c r="B89" s="17"/>
    </row>
    <row r="90">
      <c r="A90" s="17"/>
      <c r="B90" s="17"/>
    </row>
    <row r="91">
      <c r="A91" s="17"/>
      <c r="B91" s="17"/>
    </row>
    <row r="92">
      <c r="A92" s="17"/>
      <c r="B92" s="17"/>
    </row>
    <row r="93">
      <c r="A93" s="17"/>
      <c r="B93" s="17"/>
    </row>
    <row r="94">
      <c r="A94" s="17"/>
      <c r="B94" s="17"/>
    </row>
    <row r="95">
      <c r="A95" s="17"/>
      <c r="B95" s="17"/>
    </row>
    <row r="96">
      <c r="A96" s="17"/>
      <c r="B96" s="17"/>
    </row>
    <row r="97">
      <c r="A97" s="17"/>
      <c r="B97" s="17"/>
    </row>
    <row r="98">
      <c r="A98" s="17"/>
      <c r="B98" s="17"/>
    </row>
    <row r="99">
      <c r="A99" s="17"/>
      <c r="B99" s="17"/>
    </row>
    <row r="100">
      <c r="A100" s="17"/>
      <c r="B100" s="17"/>
    </row>
    <row r="101">
      <c r="A101" s="17"/>
      <c r="B101" s="17"/>
    </row>
    <row r="102">
      <c r="A102" s="17"/>
      <c r="B102" s="17"/>
    </row>
    <row r="103">
      <c r="A103" s="17"/>
      <c r="B103" s="17"/>
    </row>
    <row r="104">
      <c r="A104" s="17"/>
      <c r="B104" s="17"/>
    </row>
    <row r="105">
      <c r="A105" s="17"/>
      <c r="B105" s="17"/>
    </row>
    <row r="106">
      <c r="A106" s="17"/>
      <c r="B106" s="17"/>
    </row>
    <row r="107">
      <c r="A107" s="17"/>
      <c r="B107" s="17"/>
    </row>
    <row r="108">
      <c r="A108" s="17"/>
      <c r="B108" s="17"/>
    </row>
    <row r="109">
      <c r="A109" s="17"/>
      <c r="B109" s="17"/>
    </row>
    <row r="110">
      <c r="A110" s="17"/>
      <c r="B110" s="17"/>
    </row>
    <row r="111">
      <c r="A111" s="17"/>
      <c r="B111" s="17"/>
    </row>
    <row r="112">
      <c r="A112" s="17"/>
      <c r="B112" s="17"/>
    </row>
    <row r="113">
      <c r="A113" s="17"/>
      <c r="B113" s="17"/>
    </row>
    <row r="114">
      <c r="A114" s="17"/>
      <c r="B114" s="17"/>
    </row>
    <row r="115">
      <c r="A115" s="17"/>
      <c r="B115" s="17"/>
    </row>
    <row r="116">
      <c r="A116" s="17"/>
      <c r="B116" s="17"/>
    </row>
    <row r="117">
      <c r="A117" s="17"/>
      <c r="B117" s="17"/>
    </row>
    <row r="118">
      <c r="A118" s="17"/>
      <c r="B118" s="17"/>
    </row>
    <row r="119">
      <c r="A119" s="17"/>
      <c r="B119" s="17"/>
    </row>
    <row r="120">
      <c r="A120" s="17"/>
      <c r="B120" s="17"/>
    </row>
    <row r="121">
      <c r="A121" s="17"/>
      <c r="B121" s="17"/>
    </row>
    <row r="122">
      <c r="A122" s="17"/>
      <c r="B122" s="17"/>
    </row>
    <row r="123">
      <c r="A123" s="17"/>
      <c r="B123" s="17"/>
    </row>
    <row r="124">
      <c r="A124" s="17"/>
      <c r="B124" s="17"/>
    </row>
    <row r="125">
      <c r="A125" s="17"/>
      <c r="B125" s="17"/>
    </row>
    <row r="126">
      <c r="A126" s="17"/>
      <c r="B126" s="17"/>
    </row>
    <row r="127">
      <c r="A127" s="17"/>
      <c r="B127" s="17"/>
    </row>
    <row r="128">
      <c r="A128" s="17"/>
      <c r="B128" s="17"/>
    </row>
    <row r="129">
      <c r="A129" s="17"/>
      <c r="B129" s="17"/>
    </row>
    <row r="130">
      <c r="A130" s="17"/>
      <c r="B130" s="17"/>
    </row>
    <row r="131">
      <c r="A131" s="17"/>
      <c r="B131" s="17"/>
    </row>
    <row r="132">
      <c r="A132" s="17"/>
      <c r="B132" s="17"/>
    </row>
    <row r="133">
      <c r="A133" s="17"/>
      <c r="B133" s="17"/>
    </row>
    <row r="134">
      <c r="A134" s="17"/>
      <c r="B134" s="17"/>
    </row>
    <row r="135">
      <c r="A135" s="17"/>
      <c r="B135" s="17"/>
    </row>
    <row r="136">
      <c r="A136" s="17"/>
      <c r="B136" s="17"/>
    </row>
    <row r="137">
      <c r="A137" s="17"/>
      <c r="B137" s="17"/>
    </row>
    <row r="138">
      <c r="A138" s="17"/>
      <c r="B138" s="17"/>
    </row>
    <row r="139">
      <c r="A139" s="17"/>
      <c r="B139" s="17"/>
    </row>
    <row r="140">
      <c r="A140" s="17"/>
      <c r="B140" s="17"/>
    </row>
    <row r="141">
      <c r="A141" s="17"/>
      <c r="B141" s="17"/>
    </row>
    <row r="142">
      <c r="A142" s="17"/>
      <c r="B142" s="17"/>
    </row>
    <row r="143">
      <c r="A143" s="17"/>
      <c r="B143" s="17"/>
    </row>
    <row r="144">
      <c r="A144" s="17"/>
      <c r="B144" s="17"/>
    </row>
    <row r="145">
      <c r="A145" s="17"/>
      <c r="B145" s="17"/>
    </row>
    <row r="146">
      <c r="A146" s="17"/>
      <c r="B146" s="17"/>
    </row>
    <row r="147">
      <c r="A147" s="17"/>
      <c r="B147" s="17"/>
    </row>
    <row r="148">
      <c r="A148" s="17"/>
      <c r="B148" s="17"/>
    </row>
    <row r="149">
      <c r="A149" s="17"/>
      <c r="B149" s="17"/>
    </row>
    <row r="150">
      <c r="A150" s="17"/>
      <c r="B150" s="17"/>
    </row>
    <row r="151">
      <c r="A151" s="17"/>
      <c r="B151" s="17"/>
    </row>
    <row r="152">
      <c r="A152" s="17"/>
      <c r="B152" s="17"/>
    </row>
    <row r="153">
      <c r="A153" s="17"/>
      <c r="B153" s="17"/>
    </row>
    <row r="154">
      <c r="A154" s="17"/>
      <c r="B154" s="17"/>
    </row>
    <row r="155">
      <c r="A155" s="17"/>
      <c r="B155" s="17"/>
    </row>
    <row r="156">
      <c r="A156" s="17"/>
      <c r="B156" s="17"/>
    </row>
    <row r="157">
      <c r="A157" s="17"/>
      <c r="B157" s="17"/>
    </row>
    <row r="158">
      <c r="A158" s="17"/>
      <c r="B158" s="17"/>
    </row>
    <row r="159">
      <c r="A159" s="17"/>
      <c r="B159" s="17"/>
    </row>
    <row r="160">
      <c r="A160" s="17"/>
      <c r="B160" s="17"/>
    </row>
    <row r="161">
      <c r="A161" s="17"/>
      <c r="B161" s="17"/>
    </row>
    <row r="162">
      <c r="A162" s="17"/>
      <c r="B162" s="17"/>
    </row>
    <row r="163">
      <c r="A163" s="17"/>
      <c r="B163" s="17"/>
    </row>
    <row r="164">
      <c r="A164" s="17"/>
      <c r="B164" s="17"/>
    </row>
    <row r="165">
      <c r="A165" s="17"/>
      <c r="B165" s="17"/>
    </row>
    <row r="166">
      <c r="A166" s="17"/>
      <c r="B166" s="17"/>
    </row>
    <row r="167">
      <c r="A167" s="17"/>
      <c r="B167" s="17"/>
    </row>
    <row r="168">
      <c r="A168" s="17"/>
      <c r="B168" s="17"/>
    </row>
    <row r="169">
      <c r="A169" s="17"/>
      <c r="B169" s="17"/>
    </row>
    <row r="170">
      <c r="A170" s="17"/>
      <c r="B170" s="17"/>
    </row>
    <row r="171">
      <c r="A171" s="17"/>
      <c r="B171" s="17"/>
    </row>
    <row r="172">
      <c r="A172" s="17"/>
      <c r="B172" s="17"/>
    </row>
    <row r="173">
      <c r="A173" s="17"/>
      <c r="B173" s="17"/>
    </row>
    <row r="174">
      <c r="A174" s="17"/>
      <c r="B174" s="17"/>
    </row>
    <row r="175">
      <c r="A175" s="17"/>
      <c r="B175" s="17"/>
    </row>
    <row r="176">
      <c r="A176" s="17"/>
      <c r="B176" s="17"/>
    </row>
    <row r="177">
      <c r="A177" s="17"/>
      <c r="B177" s="17"/>
    </row>
    <row r="178">
      <c r="A178" s="17"/>
      <c r="B178" s="17"/>
    </row>
    <row r="179">
      <c r="A179" s="17"/>
      <c r="B179" s="17"/>
    </row>
    <row r="180">
      <c r="A180" s="17"/>
      <c r="B180" s="17"/>
    </row>
    <row r="181">
      <c r="A181" s="17"/>
      <c r="B181" s="17"/>
    </row>
    <row r="182">
      <c r="A182" s="17"/>
      <c r="B182" s="17"/>
    </row>
    <row r="183">
      <c r="A183" s="17"/>
      <c r="B183" s="17"/>
    </row>
    <row r="184">
      <c r="A184" s="17"/>
      <c r="B184" s="17"/>
    </row>
    <row r="185">
      <c r="A185" s="17"/>
      <c r="B185" s="17"/>
    </row>
    <row r="186">
      <c r="A186" s="17"/>
      <c r="B186" s="17"/>
    </row>
    <row r="187">
      <c r="A187" s="17"/>
      <c r="B187" s="17"/>
    </row>
    <row r="188">
      <c r="A188" s="17"/>
      <c r="B188" s="17"/>
    </row>
    <row r="189">
      <c r="A189" s="17"/>
      <c r="B189" s="17"/>
    </row>
    <row r="190">
      <c r="A190" s="17"/>
      <c r="B190" s="17"/>
    </row>
    <row r="191">
      <c r="A191" s="17"/>
      <c r="B191" s="17"/>
    </row>
    <row r="192">
      <c r="A192" s="17"/>
      <c r="B192" s="17"/>
    </row>
    <row r="193">
      <c r="A193" s="17"/>
      <c r="B193" s="17"/>
    </row>
    <row r="194">
      <c r="A194" s="17"/>
      <c r="B194" s="17"/>
    </row>
    <row r="195">
      <c r="A195" s="17"/>
      <c r="B195" s="17"/>
    </row>
    <row r="196">
      <c r="A196" s="17"/>
      <c r="B196" s="17"/>
    </row>
    <row r="197">
      <c r="A197" s="17"/>
      <c r="B197" s="17"/>
    </row>
    <row r="198">
      <c r="A198" s="17"/>
      <c r="B198" s="17"/>
    </row>
    <row r="199">
      <c r="A199" s="17"/>
      <c r="B199" s="17"/>
    </row>
    <row r="200">
      <c r="A200" s="17"/>
      <c r="B200" s="17"/>
    </row>
    <row r="201">
      <c r="A201" s="17"/>
      <c r="B201" s="17"/>
    </row>
    <row r="202">
      <c r="A202" s="17"/>
      <c r="B202" s="17"/>
    </row>
    <row r="203">
      <c r="A203" s="17"/>
      <c r="B203" s="17"/>
    </row>
    <row r="204">
      <c r="A204" s="17"/>
      <c r="B204" s="17"/>
    </row>
    <row r="205">
      <c r="A205" s="17"/>
      <c r="B205" s="17"/>
    </row>
    <row r="206">
      <c r="A206" s="17"/>
      <c r="B206" s="17"/>
    </row>
    <row r="207">
      <c r="A207" s="17"/>
      <c r="B207" s="17"/>
    </row>
    <row r="208">
      <c r="A208" s="17"/>
      <c r="B208" s="17"/>
    </row>
    <row r="209">
      <c r="A209" s="17"/>
      <c r="B209" s="17"/>
    </row>
    <row r="210">
      <c r="A210" s="17"/>
      <c r="B210" s="17"/>
    </row>
    <row r="211">
      <c r="A211" s="17"/>
      <c r="B211" s="17"/>
    </row>
    <row r="212">
      <c r="A212" s="17"/>
      <c r="B212" s="17"/>
    </row>
    <row r="213">
      <c r="A213" s="17"/>
      <c r="B213" s="17"/>
    </row>
    <row r="214">
      <c r="A214" s="17"/>
      <c r="B214" s="17"/>
    </row>
    <row r="215">
      <c r="A215" s="17"/>
      <c r="B215" s="17"/>
    </row>
    <row r="216">
      <c r="A216" s="17"/>
      <c r="B216" s="17"/>
    </row>
    <row r="217">
      <c r="A217" s="17"/>
      <c r="B217" s="17"/>
    </row>
    <row r="218">
      <c r="A218" s="17"/>
      <c r="B218" s="17"/>
    </row>
    <row r="219">
      <c r="A219" s="17"/>
      <c r="B219" s="17"/>
    </row>
    <row r="220">
      <c r="A220" s="17"/>
      <c r="B220" s="17"/>
    </row>
    <row r="221">
      <c r="A221" s="17"/>
      <c r="B221" s="17"/>
    </row>
    <row r="222">
      <c r="A222" s="17"/>
      <c r="B222" s="17"/>
    </row>
    <row r="223">
      <c r="A223" s="17"/>
      <c r="B223" s="17"/>
    </row>
    <row r="224">
      <c r="A224" s="17"/>
      <c r="B224" s="17"/>
    </row>
    <row r="225">
      <c r="A225" s="17"/>
      <c r="B225" s="17"/>
    </row>
    <row r="226">
      <c r="A226" s="17"/>
      <c r="B226" s="17"/>
    </row>
    <row r="227">
      <c r="A227" s="17"/>
      <c r="B227" s="17"/>
    </row>
    <row r="228">
      <c r="A228" s="17"/>
      <c r="B228" s="17"/>
    </row>
    <row r="229">
      <c r="A229" s="17"/>
      <c r="B229" s="17"/>
    </row>
    <row r="230">
      <c r="A230" s="17"/>
      <c r="B230" s="17"/>
    </row>
    <row r="231">
      <c r="A231" s="17"/>
      <c r="B231" s="17"/>
    </row>
    <row r="232">
      <c r="A232" s="17"/>
      <c r="B232" s="17"/>
    </row>
    <row r="233">
      <c r="A233" s="17"/>
      <c r="B233" s="17"/>
    </row>
    <row r="234">
      <c r="A234" s="17"/>
      <c r="B234" s="17"/>
    </row>
    <row r="235">
      <c r="A235" s="17"/>
      <c r="B235" s="17"/>
    </row>
    <row r="236">
      <c r="A236" s="17"/>
      <c r="B236" s="17"/>
    </row>
    <row r="237">
      <c r="A237" s="17"/>
      <c r="B237" s="17"/>
    </row>
    <row r="238">
      <c r="A238" s="17"/>
      <c r="B238" s="17"/>
    </row>
    <row r="239">
      <c r="A239" s="17"/>
      <c r="B239" s="17"/>
    </row>
    <row r="240">
      <c r="A240" s="17"/>
      <c r="B240" s="17"/>
    </row>
    <row r="241">
      <c r="A241" s="17"/>
      <c r="B241" s="17"/>
    </row>
    <row r="242">
      <c r="A242" s="17"/>
      <c r="B242" s="17"/>
    </row>
    <row r="243">
      <c r="A243" s="17"/>
      <c r="B243" s="17"/>
    </row>
    <row r="244">
      <c r="A244" s="17"/>
      <c r="B244" s="17"/>
    </row>
    <row r="245">
      <c r="A245" s="17"/>
      <c r="B245" s="17"/>
    </row>
    <row r="246">
      <c r="A246" s="17"/>
      <c r="B246" s="17"/>
    </row>
    <row r="247">
      <c r="A247" s="17"/>
      <c r="B247" s="17"/>
    </row>
    <row r="248">
      <c r="A248" s="17"/>
      <c r="B248" s="17"/>
    </row>
    <row r="249">
      <c r="A249" s="17"/>
      <c r="B249" s="17"/>
    </row>
    <row r="250">
      <c r="A250" s="17"/>
      <c r="B250" s="17"/>
    </row>
    <row r="251">
      <c r="A251" s="17"/>
      <c r="B251" s="17"/>
    </row>
    <row r="252">
      <c r="A252" s="17"/>
      <c r="B252" s="17"/>
    </row>
    <row r="253">
      <c r="A253" s="17"/>
      <c r="B253" s="17"/>
    </row>
    <row r="254">
      <c r="A254" s="17"/>
      <c r="B254" s="17"/>
    </row>
    <row r="255">
      <c r="A255" s="17"/>
      <c r="B255" s="17"/>
    </row>
    <row r="256">
      <c r="A256" s="17"/>
      <c r="B256" s="17"/>
    </row>
    <row r="257">
      <c r="A257" s="17"/>
      <c r="B257" s="17"/>
    </row>
    <row r="258">
      <c r="A258" s="17"/>
      <c r="B258" s="17"/>
    </row>
    <row r="259">
      <c r="A259" s="17"/>
      <c r="B259" s="17"/>
    </row>
    <row r="260">
      <c r="A260" s="17"/>
      <c r="B260" s="17"/>
    </row>
    <row r="261">
      <c r="A261" s="17"/>
      <c r="B261" s="17"/>
    </row>
    <row r="262">
      <c r="A262" s="17"/>
      <c r="B262" s="17"/>
    </row>
    <row r="263">
      <c r="A263" s="17"/>
      <c r="B263" s="17"/>
    </row>
    <row r="264">
      <c r="A264" s="17"/>
      <c r="B264" s="17"/>
    </row>
    <row r="265">
      <c r="A265" s="17"/>
      <c r="B265" s="17"/>
    </row>
    <row r="266">
      <c r="A266" s="17"/>
      <c r="B266" s="17"/>
    </row>
    <row r="267">
      <c r="A267" s="17"/>
      <c r="B267" s="17"/>
    </row>
    <row r="268">
      <c r="A268" s="17"/>
      <c r="B268" s="17"/>
    </row>
    <row r="269">
      <c r="A269" s="17"/>
      <c r="B269" s="17"/>
    </row>
    <row r="270">
      <c r="A270" s="17"/>
      <c r="B270" s="17"/>
    </row>
    <row r="271">
      <c r="A271" s="17"/>
      <c r="B271" s="17"/>
    </row>
    <row r="272">
      <c r="A272" s="17"/>
      <c r="B272" s="17"/>
    </row>
    <row r="273">
      <c r="A273" s="17"/>
      <c r="B273" s="17"/>
    </row>
    <row r="274">
      <c r="A274" s="17"/>
      <c r="B274" s="17"/>
    </row>
    <row r="275">
      <c r="A275" s="17"/>
      <c r="B275" s="17"/>
    </row>
    <row r="276">
      <c r="A276" s="17"/>
      <c r="B276" s="17"/>
    </row>
    <row r="277">
      <c r="A277" s="17"/>
      <c r="B277" s="17"/>
    </row>
    <row r="278">
      <c r="A278" s="17"/>
      <c r="B278" s="17"/>
    </row>
    <row r="279">
      <c r="A279" s="17"/>
      <c r="B279" s="17"/>
    </row>
    <row r="280">
      <c r="A280" s="17"/>
      <c r="B280" s="17"/>
    </row>
    <row r="281">
      <c r="A281" s="17"/>
      <c r="B281" s="17"/>
    </row>
    <row r="282">
      <c r="A282" s="17"/>
      <c r="B282" s="17"/>
    </row>
    <row r="283">
      <c r="A283" s="17"/>
      <c r="B283" s="17"/>
    </row>
    <row r="284">
      <c r="A284" s="17"/>
      <c r="B284" s="17"/>
    </row>
    <row r="285">
      <c r="A285" s="17"/>
      <c r="B285" s="17"/>
    </row>
    <row r="286">
      <c r="A286" s="17"/>
      <c r="B286" s="17"/>
    </row>
    <row r="287">
      <c r="A287" s="17"/>
      <c r="B287" s="17"/>
    </row>
    <row r="288">
      <c r="A288" s="17"/>
      <c r="B288" s="17"/>
    </row>
    <row r="289">
      <c r="A289" s="17"/>
      <c r="B289" s="17"/>
    </row>
    <row r="290">
      <c r="A290" s="17"/>
      <c r="B290" s="17"/>
    </row>
    <row r="291">
      <c r="A291" s="17"/>
      <c r="B291" s="17"/>
    </row>
    <row r="292">
      <c r="A292" s="17"/>
      <c r="B292" s="17"/>
    </row>
    <row r="293">
      <c r="A293" s="17"/>
      <c r="B293" s="17"/>
    </row>
    <row r="294">
      <c r="A294" s="17"/>
      <c r="B294" s="17"/>
    </row>
    <row r="295">
      <c r="A295" s="17"/>
      <c r="B295" s="17"/>
    </row>
    <row r="296">
      <c r="A296" s="17"/>
      <c r="B296" s="17"/>
    </row>
    <row r="297">
      <c r="A297" s="17"/>
      <c r="B297" s="1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3" t="s">
        <v>205</v>
      </c>
      <c r="B1" s="94"/>
      <c r="C1" s="93" t="s">
        <v>206</v>
      </c>
      <c r="D1" s="94"/>
    </row>
    <row r="2">
      <c r="A2" s="9"/>
      <c r="B2" s="9"/>
      <c r="C2" s="9"/>
      <c r="D2" s="9"/>
    </row>
    <row r="3">
      <c r="A3" s="9"/>
      <c r="B3" s="95" t="s">
        <v>116</v>
      </c>
      <c r="C3" s="96"/>
      <c r="D3" s="9"/>
    </row>
    <row r="4">
      <c r="A4" s="9"/>
      <c r="B4" s="97"/>
      <c r="C4" s="96"/>
      <c r="D4" s="9"/>
    </row>
    <row r="5">
      <c r="A5" s="9"/>
      <c r="B5" s="97"/>
      <c r="C5" s="96"/>
      <c r="D5" s="9"/>
    </row>
    <row r="6">
      <c r="A6" s="9"/>
      <c r="B6" s="97"/>
      <c r="C6" s="96"/>
      <c r="D6" s="9"/>
    </row>
    <row r="7">
      <c r="A7" s="9"/>
      <c r="B7" s="97"/>
      <c r="C7" s="96"/>
      <c r="D7" s="9"/>
    </row>
    <row r="8">
      <c r="A8" s="9"/>
      <c r="B8" s="97"/>
      <c r="C8" s="96"/>
      <c r="D8" s="9"/>
    </row>
    <row r="9">
      <c r="A9" s="9"/>
      <c r="B9" s="97"/>
      <c r="C9" s="96"/>
      <c r="D9" s="9"/>
    </row>
    <row r="10">
      <c r="A10" s="9"/>
      <c r="B10" s="97"/>
      <c r="C10" s="96"/>
      <c r="D10" s="9"/>
    </row>
    <row r="11">
      <c r="A11" s="9"/>
      <c r="B11" s="97"/>
      <c r="C11" s="96"/>
      <c r="D11" s="9"/>
    </row>
    <row r="12">
      <c r="A12" s="9"/>
      <c r="B12" s="97"/>
      <c r="C12" s="96"/>
      <c r="D12" s="9"/>
    </row>
    <row r="13">
      <c r="A13" s="9"/>
      <c r="B13" s="97"/>
      <c r="C13" s="96"/>
      <c r="D13" s="9"/>
    </row>
    <row r="14">
      <c r="A14" s="9"/>
      <c r="B14" s="97"/>
      <c r="C14" s="96"/>
      <c r="D14" s="9"/>
    </row>
    <row r="15">
      <c r="A15" s="9"/>
      <c r="B15" s="97"/>
      <c r="C15" s="96"/>
      <c r="D15" s="9"/>
    </row>
    <row r="16">
      <c r="A16" s="9"/>
      <c r="B16" s="9"/>
      <c r="C16" s="9"/>
      <c r="D16" s="9"/>
    </row>
  </sheetData>
  <mergeCells count="2">
    <mergeCell ref="A1:B1"/>
    <mergeCell ref="C1:D1"/>
  </mergeCells>
  <dataValidations>
    <dataValidation type="list" allowBlank="1" showErrorMessage="1" sqref="B3:B15">
      <formula1>Applications!$A$4:$A$80</formula1>
    </dataValidation>
    <dataValidation type="list" allowBlank="1" showErrorMessage="1" sqref="C3:C15">
      <formula1>Applications!$B$4:$B$80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13</v>
      </c>
      <c r="B1" s="10" t="s">
        <v>14</v>
      </c>
      <c r="C1" s="10" t="s">
        <v>15</v>
      </c>
    </row>
    <row r="2">
      <c r="A2" s="31">
        <v>15.0</v>
      </c>
      <c r="B2" s="10" t="s">
        <v>16</v>
      </c>
      <c r="C2" s="10" t="s">
        <v>17</v>
      </c>
      <c r="D2" s="10" t="s">
        <v>18</v>
      </c>
      <c r="E2" s="10" t="s">
        <v>19</v>
      </c>
      <c r="F2" s="10" t="s">
        <v>20</v>
      </c>
    </row>
    <row r="3">
      <c r="A3" s="31">
        <v>16.0</v>
      </c>
      <c r="B3" s="10" t="s">
        <v>21</v>
      </c>
      <c r="C3" s="10" t="s">
        <v>22</v>
      </c>
    </row>
    <row r="4">
      <c r="A4" s="31">
        <v>17.0</v>
      </c>
      <c r="B4" s="10" t="s">
        <v>23</v>
      </c>
      <c r="C4" s="10" t="s">
        <v>24</v>
      </c>
      <c r="D4" s="10" t="s">
        <v>25</v>
      </c>
    </row>
    <row r="5">
      <c r="A5" s="31">
        <v>18.0</v>
      </c>
      <c r="B5" s="10" t="s">
        <v>26</v>
      </c>
      <c r="C5" s="10" t="s">
        <v>27</v>
      </c>
      <c r="D5" s="10" t="s">
        <v>28</v>
      </c>
    </row>
    <row r="6">
      <c r="A6" s="31">
        <v>19.0</v>
      </c>
      <c r="B6" s="10" t="s">
        <v>29</v>
      </c>
      <c r="C6" s="10" t="s">
        <v>30</v>
      </c>
      <c r="D6" s="10" t="s">
        <v>31</v>
      </c>
    </row>
    <row r="7">
      <c r="A7" s="31">
        <v>20.0</v>
      </c>
      <c r="B7" s="10" t="s">
        <v>32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</row>
    <row r="8">
      <c r="A8" s="31">
        <v>21.0</v>
      </c>
      <c r="B8" s="10" t="s">
        <v>38</v>
      </c>
      <c r="C8" s="10" t="s">
        <v>39</v>
      </c>
      <c r="D8" s="10" t="s">
        <v>40</v>
      </c>
      <c r="E8" s="10" t="s">
        <v>41</v>
      </c>
      <c r="F8" s="10" t="s">
        <v>42</v>
      </c>
      <c r="G8" s="10" t="s">
        <v>43</v>
      </c>
    </row>
    <row r="9">
      <c r="A9" s="31">
        <v>22.0</v>
      </c>
      <c r="B9" s="10" t="s">
        <v>44</v>
      </c>
      <c r="C9" s="10" t="s">
        <v>39</v>
      </c>
      <c r="D9" s="10" t="s">
        <v>45</v>
      </c>
      <c r="E9" s="10" t="s">
        <v>46</v>
      </c>
      <c r="F9" s="10" t="s">
        <v>47</v>
      </c>
      <c r="G9" s="10" t="s">
        <v>48</v>
      </c>
    </row>
    <row r="10">
      <c r="A10" s="31">
        <v>23.0</v>
      </c>
      <c r="B10" s="10" t="s">
        <v>49</v>
      </c>
      <c r="C10" s="10" t="s">
        <v>50</v>
      </c>
      <c r="D10" s="10" t="s">
        <v>51</v>
      </c>
      <c r="E10" s="10" t="s">
        <v>52</v>
      </c>
      <c r="F10" s="10" t="s">
        <v>53</v>
      </c>
      <c r="G10" s="10" t="s">
        <v>54</v>
      </c>
    </row>
    <row r="11">
      <c r="A11" s="31">
        <v>24.0</v>
      </c>
      <c r="B11" s="10" t="s">
        <v>55</v>
      </c>
      <c r="C11" s="10" t="s">
        <v>50</v>
      </c>
      <c r="D11" s="10" t="s">
        <v>56</v>
      </c>
      <c r="E11" s="10" t="s">
        <v>57</v>
      </c>
      <c r="F11" s="10" t="s">
        <v>58</v>
      </c>
      <c r="G11" s="10" t="s">
        <v>59</v>
      </c>
      <c r="H11" s="10" t="s">
        <v>60</v>
      </c>
    </row>
    <row r="12">
      <c r="A12" s="31">
        <v>25.0</v>
      </c>
      <c r="B12" s="10" t="s">
        <v>61</v>
      </c>
      <c r="C12" s="10" t="s">
        <v>62</v>
      </c>
      <c r="D12" s="10" t="s">
        <v>63</v>
      </c>
      <c r="E12" s="10" t="s">
        <v>64</v>
      </c>
      <c r="F12" s="10" t="s">
        <v>65</v>
      </c>
    </row>
    <row r="13">
      <c r="A13" s="31">
        <v>26.0</v>
      </c>
      <c r="B13" s="10" t="s">
        <v>66</v>
      </c>
      <c r="C13" s="10" t="s">
        <v>67</v>
      </c>
      <c r="D13" s="10" t="s">
        <v>68</v>
      </c>
      <c r="E13" s="10" t="s">
        <v>69</v>
      </c>
      <c r="F13" s="10" t="s">
        <v>70</v>
      </c>
    </row>
    <row r="14">
      <c r="A14" s="31">
        <v>27.0</v>
      </c>
      <c r="B14" s="10" t="s">
        <v>71</v>
      </c>
      <c r="C14" s="10" t="s">
        <v>72</v>
      </c>
    </row>
    <row r="15">
      <c r="A15" s="31">
        <v>28.0</v>
      </c>
      <c r="B15" s="10" t="s">
        <v>73</v>
      </c>
      <c r="C15" s="10" t="s">
        <v>74</v>
      </c>
    </row>
    <row r="16">
      <c r="A16" s="31">
        <v>29.0</v>
      </c>
      <c r="B16" s="10" t="s">
        <v>75</v>
      </c>
      <c r="C16" s="10" t="s">
        <v>76</v>
      </c>
      <c r="D16" s="10" t="s">
        <v>77</v>
      </c>
      <c r="E16" s="10" t="s">
        <v>78</v>
      </c>
    </row>
    <row r="17">
      <c r="A17" s="31">
        <v>30.0</v>
      </c>
      <c r="B17" s="10" t="s">
        <v>79</v>
      </c>
      <c r="C17" s="10" t="s">
        <v>80</v>
      </c>
    </row>
    <row r="18">
      <c r="A18" s="31">
        <v>31.0</v>
      </c>
      <c r="B18" s="10" t="s">
        <v>81</v>
      </c>
      <c r="C18" s="10" t="s">
        <v>82</v>
      </c>
    </row>
    <row r="19">
      <c r="A19" s="31">
        <v>31.0</v>
      </c>
      <c r="B19" s="10" t="s">
        <v>81</v>
      </c>
      <c r="C19" s="10" t="s">
        <v>83</v>
      </c>
    </row>
    <row r="20">
      <c r="A20" s="31">
        <v>32.0</v>
      </c>
      <c r="B20" s="10" t="s">
        <v>84</v>
      </c>
      <c r="C20" s="10" t="s">
        <v>85</v>
      </c>
    </row>
    <row r="21">
      <c r="A21" s="31">
        <v>33.0</v>
      </c>
      <c r="B21" s="10" t="s">
        <v>86</v>
      </c>
      <c r="C21" s="10" t="s">
        <v>87</v>
      </c>
    </row>
    <row r="22">
      <c r="A22" s="31">
        <v>34.0</v>
      </c>
      <c r="B22" s="10" t="s">
        <v>88</v>
      </c>
      <c r="C22" s="10" t="s">
        <v>89</v>
      </c>
    </row>
    <row r="23">
      <c r="A23" s="31">
        <v>34.0</v>
      </c>
      <c r="B23" s="10" t="s">
        <v>90</v>
      </c>
      <c r="C23" s="10" t="s">
        <v>91</v>
      </c>
    </row>
    <row r="24">
      <c r="A24" s="31">
        <v>35.0</v>
      </c>
      <c r="B24" s="10" t="s">
        <v>92</v>
      </c>
      <c r="C24" s="10" t="s">
        <v>93</v>
      </c>
    </row>
    <row r="25">
      <c r="A25" s="31">
        <v>36.0</v>
      </c>
      <c r="B25" s="10" t="s">
        <v>92</v>
      </c>
      <c r="C25" s="10" t="s">
        <v>94</v>
      </c>
    </row>
    <row r="26">
      <c r="A26" s="31">
        <v>37.0</v>
      </c>
      <c r="B26" s="10" t="s">
        <v>95</v>
      </c>
      <c r="C26" s="10" t="s">
        <v>96</v>
      </c>
    </row>
    <row r="27">
      <c r="A27" s="31">
        <v>38.0</v>
      </c>
      <c r="B27" s="10" t="s">
        <v>97</v>
      </c>
      <c r="C27" s="10" t="s">
        <v>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99</v>
      </c>
      <c r="B1" s="10" t="s">
        <v>100</v>
      </c>
      <c r="C1" s="10" t="s">
        <v>101</v>
      </c>
      <c r="D1" s="10" t="s">
        <v>102</v>
      </c>
    </row>
    <row r="2">
      <c r="A2" s="10" t="s">
        <v>103</v>
      </c>
    </row>
    <row r="3">
      <c r="A3" s="10" t="s">
        <v>103</v>
      </c>
    </row>
    <row r="4">
      <c r="A4" s="10" t="s">
        <v>103</v>
      </c>
    </row>
    <row r="5">
      <c r="A5" s="10" t="s">
        <v>104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75"/>
    <col customWidth="1" min="2" max="2" width="36.0"/>
    <col customWidth="1" min="3" max="3" width="6.0"/>
    <col customWidth="1" min="4" max="4" width="37.25"/>
    <col customWidth="1" min="5" max="5" width="7.25"/>
    <col customWidth="1" min="6" max="6" width="9.88"/>
    <col customWidth="1" min="7" max="7" width="23.88"/>
  </cols>
  <sheetData>
    <row r="1" ht="32.25" customHeight="1">
      <c r="A1" s="32"/>
      <c r="B1" s="32"/>
      <c r="C1" s="32"/>
      <c r="D1" s="32"/>
      <c r="E1" s="32"/>
      <c r="F1" s="33"/>
      <c r="G1" s="33"/>
      <c r="H1" s="34"/>
      <c r="I1" s="34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32.25" customHeight="1">
      <c r="A2" s="4"/>
      <c r="B2" s="4" t="s">
        <v>1</v>
      </c>
    </row>
    <row r="3">
      <c r="A3" s="8"/>
      <c r="B3" s="8"/>
      <c r="C3" s="8"/>
      <c r="D3" s="8"/>
      <c r="E3" s="8"/>
      <c r="G3" s="23" t="s">
        <v>11</v>
      </c>
      <c r="H3" s="35"/>
      <c r="I3" s="36"/>
      <c r="J3" s="36"/>
      <c r="K3" s="36"/>
      <c r="L3" s="37"/>
    </row>
    <row r="4">
      <c r="A4" s="8"/>
      <c r="B4" s="8"/>
      <c r="C4" s="8"/>
      <c r="D4" s="9"/>
      <c r="E4" s="9"/>
      <c r="H4" s="38"/>
      <c r="L4" s="39"/>
    </row>
    <row r="5" ht="25.5" customHeight="1">
      <c r="A5" s="8"/>
      <c r="B5" s="14" t="s">
        <v>3</v>
      </c>
      <c r="C5" s="8"/>
      <c r="D5" s="40" t="s">
        <v>105</v>
      </c>
      <c r="E5" s="9"/>
      <c r="H5" s="38"/>
      <c r="L5" s="39"/>
    </row>
    <row r="6">
      <c r="A6" s="8"/>
      <c r="B6" s="8"/>
      <c r="C6" s="8"/>
      <c r="D6" s="9"/>
      <c r="E6" s="9"/>
      <c r="H6" s="38"/>
      <c r="L6" s="39"/>
    </row>
    <row r="7" ht="30.0" customHeight="1">
      <c r="A7" s="41"/>
      <c r="B7" s="23" t="s">
        <v>106</v>
      </c>
      <c r="C7" s="8"/>
      <c r="D7" s="42" t="s">
        <v>107</v>
      </c>
      <c r="E7" s="9"/>
      <c r="H7" s="43"/>
      <c r="I7" s="44"/>
      <c r="J7" s="44"/>
      <c r="K7" s="44"/>
      <c r="L7" s="45"/>
    </row>
    <row r="8">
      <c r="A8" s="8"/>
      <c r="B8" s="8"/>
      <c r="C8" s="8"/>
      <c r="D8" s="8" t="s">
        <v>8</v>
      </c>
      <c r="E8" s="9"/>
    </row>
    <row r="9" ht="24.75" customHeight="1">
      <c r="A9" s="41"/>
      <c r="B9" s="14" t="s">
        <v>7</v>
      </c>
      <c r="C9" s="8" t="s">
        <v>8</v>
      </c>
      <c r="D9" s="46" t="s">
        <v>49</v>
      </c>
      <c r="E9" s="9"/>
    </row>
    <row r="10">
      <c r="A10" s="41"/>
      <c r="B10" s="41"/>
      <c r="C10" s="8"/>
      <c r="E10" s="9"/>
      <c r="G10" s="23" t="s">
        <v>12</v>
      </c>
      <c r="H10" s="35"/>
      <c r="I10" s="36"/>
      <c r="J10" s="36"/>
      <c r="K10" s="36"/>
      <c r="L10" s="37"/>
    </row>
    <row r="11">
      <c r="A11" s="41"/>
      <c r="B11" s="41"/>
      <c r="C11" s="8"/>
      <c r="E11" s="9"/>
      <c r="H11" s="38"/>
      <c r="L11" s="39"/>
    </row>
    <row r="12">
      <c r="A12" s="41"/>
      <c r="B12" s="41"/>
      <c r="C12" s="8"/>
      <c r="D12" s="47"/>
      <c r="E12" s="9"/>
      <c r="H12" s="38"/>
      <c r="L12" s="39"/>
    </row>
    <row r="13" ht="26.25" customHeight="1">
      <c r="A13" s="41"/>
      <c r="B13" s="14" t="s">
        <v>10</v>
      </c>
      <c r="C13" s="8"/>
      <c r="D13" s="48" t="s">
        <v>49</v>
      </c>
      <c r="E13" s="9"/>
      <c r="H13" s="38"/>
      <c r="L13" s="39"/>
    </row>
    <row r="14">
      <c r="A14" s="41"/>
      <c r="B14" s="41"/>
      <c r="C14" s="8"/>
      <c r="E14" s="9"/>
      <c r="H14" s="43"/>
      <c r="I14" s="44"/>
      <c r="J14" s="44"/>
      <c r="K14" s="44"/>
      <c r="L14" s="45"/>
    </row>
    <row r="15">
      <c r="A15" s="41"/>
      <c r="B15" s="41"/>
      <c r="C15" s="8"/>
      <c r="E15" s="9"/>
    </row>
    <row r="16">
      <c r="A16" s="41"/>
      <c r="B16" s="41"/>
      <c r="C16" s="8"/>
      <c r="D16" s="8"/>
      <c r="E16" s="9"/>
      <c r="F16" s="49"/>
      <c r="G16" s="49"/>
      <c r="H16" s="34"/>
      <c r="I16" s="50"/>
      <c r="J16" s="33"/>
      <c r="K16" s="49"/>
      <c r="L16" s="49"/>
      <c r="M16" s="34"/>
      <c r="N16" s="50"/>
      <c r="O16" s="33"/>
      <c r="P16" s="49"/>
      <c r="Q16" s="49"/>
      <c r="R16" s="34"/>
      <c r="S16" s="50"/>
      <c r="T16" s="33"/>
      <c r="U16" s="49"/>
      <c r="V16" s="49"/>
      <c r="W16" s="34"/>
      <c r="X16" s="50"/>
      <c r="Y16" s="33"/>
      <c r="Z16" s="33"/>
    </row>
    <row r="17" ht="27.0" customHeight="1">
      <c r="A17" s="41"/>
      <c r="B17" s="23" t="s">
        <v>108</v>
      </c>
      <c r="C17" s="8"/>
      <c r="D17" s="51" t="s">
        <v>49</v>
      </c>
      <c r="E17" s="9"/>
    </row>
    <row r="18">
      <c r="A18" s="9"/>
      <c r="B18" s="9"/>
      <c r="C18" s="8"/>
      <c r="E18" s="9"/>
      <c r="F18" s="52"/>
    </row>
    <row r="19">
      <c r="A19" s="9"/>
      <c r="B19" s="9"/>
      <c r="C19" s="8"/>
      <c r="E19" s="9"/>
    </row>
    <row r="20">
      <c r="A20" s="9"/>
      <c r="B20" s="9"/>
      <c r="C20" s="8"/>
      <c r="D20" s="9"/>
      <c r="E20" s="9"/>
    </row>
    <row r="21">
      <c r="A21" s="9"/>
      <c r="B21" s="23" t="s">
        <v>109</v>
      </c>
      <c r="C21" s="8"/>
      <c r="D21" s="51"/>
      <c r="E21" s="9"/>
    </row>
    <row r="22">
      <c r="A22" s="9"/>
      <c r="B22" s="9"/>
      <c r="C22" s="9"/>
      <c r="D22" s="9"/>
      <c r="E22" s="9"/>
    </row>
    <row r="23">
      <c r="A23" s="9"/>
      <c r="B23" s="9"/>
      <c r="C23" s="9"/>
      <c r="D23" s="9"/>
      <c r="E23" s="9"/>
    </row>
    <row r="24">
      <c r="A24" s="9"/>
      <c r="B24" s="9"/>
      <c r="C24" s="9"/>
      <c r="D24" s="9"/>
      <c r="E24" s="9"/>
    </row>
    <row r="25">
      <c r="A25" s="9"/>
      <c r="B25" s="9"/>
      <c r="C25" s="9"/>
      <c r="D25" s="9"/>
      <c r="E25" s="9"/>
    </row>
    <row r="26">
      <c r="A26" s="9"/>
      <c r="B26" s="9"/>
      <c r="C26" s="9"/>
      <c r="D26" s="9"/>
      <c r="E26" s="9"/>
    </row>
    <row r="27">
      <c r="A27" s="9"/>
      <c r="B27" s="9"/>
      <c r="C27" s="9"/>
      <c r="D27" s="9"/>
      <c r="E27" s="9"/>
    </row>
  </sheetData>
  <mergeCells count="6">
    <mergeCell ref="B2:E2"/>
    <mergeCell ref="H3:L7"/>
    <mergeCell ref="D9:D11"/>
    <mergeCell ref="H10:L14"/>
    <mergeCell ref="D13:D15"/>
    <mergeCell ref="D17:D19"/>
  </mergeCells>
  <conditionalFormatting sqref="B21">
    <cfRule type="expression" dxfId="1" priority="1">
      <formula>OR(D8="Alert", D8="Warning")</formula>
    </cfRule>
  </conditionalFormatting>
  <conditionalFormatting sqref="B21">
    <cfRule type="expression" dxfId="1" priority="2">
      <formula>OR(D5="Alert", D5="Warning")</formula>
    </cfRule>
  </conditionalFormatting>
  <conditionalFormatting sqref="D21">
    <cfRule type="expression" dxfId="1" priority="3">
      <formula>OR(D5="Alert", D5="Warning")</formula>
    </cfRule>
  </conditionalFormatting>
  <conditionalFormatting sqref="F7">
    <cfRule type="notContainsBlanks" dxfId="2" priority="4">
      <formula>LEN(TRIM(F7))&gt;0</formula>
    </cfRule>
  </conditionalFormatting>
  <conditionalFormatting sqref="D5">
    <cfRule type="notContainsBlanks" dxfId="2" priority="5">
      <formula>LEN(TRIM(D5))&gt;0</formula>
    </cfRule>
  </conditionalFormatting>
  <dataValidations>
    <dataValidation type="list" allowBlank="1" showErrorMessage="1" sqref="D7">
      <formula1>'Active Issues'!$B:$B</formula1>
    </dataValidation>
    <dataValidation type="list" allowBlank="1" showErrorMessage="1" sqref="D5">
      <formula1>"Alert,Warning,Recovery"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5.0"/>
    <col customWidth="1" min="3" max="3" width="30.25"/>
    <col customWidth="1" min="4" max="4" width="6.25"/>
    <col customWidth="1" min="5" max="5" width="44.5"/>
    <col customWidth="1" min="6" max="6" width="8.75"/>
    <col customWidth="1" min="9" max="9" width="32.38"/>
  </cols>
  <sheetData>
    <row r="3">
      <c r="B3" s="4" t="s">
        <v>110</v>
      </c>
      <c r="I3" s="53" t="s">
        <v>111</v>
      </c>
    </row>
    <row r="4">
      <c r="I4" s="54" t="s">
        <v>112</v>
      </c>
    </row>
    <row r="5">
      <c r="B5" s="8"/>
      <c r="C5" s="8"/>
      <c r="D5" s="8"/>
      <c r="E5" s="9"/>
      <c r="F5" s="8"/>
      <c r="I5" s="54" t="s">
        <v>113</v>
      </c>
    </row>
    <row r="6">
      <c r="B6" s="8"/>
      <c r="C6" s="18"/>
      <c r="D6" s="9"/>
      <c r="E6" s="19"/>
      <c r="F6" s="8"/>
      <c r="I6" s="54" t="s">
        <v>114</v>
      </c>
    </row>
    <row r="7">
      <c r="B7" s="8"/>
      <c r="C7" s="14" t="s">
        <v>4</v>
      </c>
      <c r="D7" s="9"/>
      <c r="E7" s="55" t="s">
        <v>115</v>
      </c>
      <c r="F7" s="8"/>
      <c r="I7" s="54" t="s">
        <v>116</v>
      </c>
    </row>
    <row r="8">
      <c r="B8" s="8"/>
      <c r="D8" s="9"/>
      <c r="F8" s="8"/>
      <c r="I8" s="54" t="s">
        <v>117</v>
      </c>
    </row>
    <row r="9">
      <c r="B9" s="9"/>
      <c r="C9" s="18"/>
      <c r="D9" s="9"/>
      <c r="F9" s="9"/>
      <c r="I9" s="54" t="s">
        <v>118</v>
      </c>
    </row>
    <row r="10">
      <c r="B10" s="9"/>
      <c r="C10" s="18"/>
      <c r="D10" s="9"/>
      <c r="F10" s="9"/>
      <c r="I10" s="54" t="s">
        <v>119</v>
      </c>
    </row>
    <row r="11">
      <c r="B11" s="9"/>
      <c r="C11" s="18"/>
      <c r="D11" s="9"/>
      <c r="E11" s="9"/>
      <c r="F11" s="9"/>
      <c r="I11" s="54"/>
    </row>
    <row r="12">
      <c r="B12" s="9"/>
      <c r="C12" s="14" t="s">
        <v>120</v>
      </c>
      <c r="D12" s="9"/>
      <c r="E12" s="56">
        <v>44772.30023148148</v>
      </c>
      <c r="F12" s="9"/>
      <c r="I12" s="54"/>
    </row>
    <row r="13">
      <c r="B13" s="9"/>
      <c r="D13" s="9"/>
      <c r="F13" s="9"/>
      <c r="I13" s="54"/>
    </row>
    <row r="14">
      <c r="B14" s="9"/>
      <c r="C14" s="9"/>
      <c r="D14" s="9"/>
      <c r="E14" s="9"/>
      <c r="F14" s="9"/>
    </row>
    <row r="15">
      <c r="B15" s="9"/>
      <c r="C15" s="14" t="s">
        <v>121</v>
      </c>
      <c r="D15" s="9"/>
      <c r="E15" s="57">
        <v>44773.716898148145</v>
      </c>
      <c r="F15" s="9"/>
      <c r="I15" s="53" t="s">
        <v>122</v>
      </c>
    </row>
    <row r="16">
      <c r="B16" s="9"/>
      <c r="D16" s="9"/>
      <c r="F16" s="9"/>
      <c r="I16" s="58" t="s">
        <v>123</v>
      </c>
    </row>
    <row r="17">
      <c r="B17" s="9"/>
      <c r="C17" s="9"/>
      <c r="D17" s="9"/>
      <c r="E17" s="9"/>
      <c r="F17" s="9"/>
      <c r="I17" s="59" t="s">
        <v>124</v>
      </c>
    </row>
    <row r="18">
      <c r="B18" s="9"/>
      <c r="C18" s="9"/>
      <c r="D18" s="9"/>
      <c r="E18" s="9"/>
      <c r="F18" s="9"/>
      <c r="I18" s="60"/>
    </row>
    <row r="19">
      <c r="B19" s="9"/>
      <c r="C19" s="23" t="s">
        <v>11</v>
      </c>
      <c r="D19" s="9"/>
      <c r="E19" s="27" t="s">
        <v>125</v>
      </c>
      <c r="F19" s="9"/>
      <c r="I19" s="61"/>
    </row>
    <row r="20">
      <c r="B20" s="9"/>
      <c r="C20" s="9"/>
      <c r="D20" s="9"/>
      <c r="F20" s="9"/>
      <c r="I20" s="61"/>
    </row>
    <row r="21">
      <c r="B21" s="9"/>
      <c r="C21" s="9"/>
      <c r="D21" s="9"/>
      <c r="F21" s="9"/>
      <c r="I21" s="61"/>
    </row>
    <row r="22">
      <c r="B22" s="9"/>
      <c r="C22" s="9"/>
      <c r="D22" s="9"/>
      <c r="E22" s="9"/>
      <c r="F22" s="9"/>
      <c r="I22" s="61"/>
    </row>
    <row r="23">
      <c r="B23" s="9"/>
      <c r="C23" s="23" t="s">
        <v>12</v>
      </c>
      <c r="D23" s="9"/>
      <c r="E23" s="28"/>
      <c r="F23" s="9"/>
    </row>
    <row r="24">
      <c r="B24" s="9"/>
      <c r="C24" s="9"/>
      <c r="D24" s="9"/>
      <c r="F24" s="9"/>
    </row>
    <row r="25">
      <c r="B25" s="9"/>
      <c r="C25" s="9"/>
      <c r="D25" s="9"/>
      <c r="F25" s="9"/>
    </row>
    <row r="26">
      <c r="B26" s="9"/>
      <c r="C26" s="9"/>
      <c r="D26" s="9"/>
      <c r="E26" s="9"/>
      <c r="F26" s="9"/>
    </row>
    <row r="27">
      <c r="B27" s="9"/>
      <c r="C27" s="9"/>
      <c r="D27" s="9"/>
      <c r="E27" s="9"/>
      <c r="F27" s="9"/>
    </row>
    <row r="28">
      <c r="B28" s="9"/>
      <c r="C28" s="9"/>
      <c r="D28" s="9"/>
      <c r="E28" s="9"/>
      <c r="F28" s="9"/>
    </row>
    <row r="29">
      <c r="B29" s="9"/>
      <c r="C29" s="9"/>
      <c r="D29" s="9"/>
      <c r="E29" s="9"/>
      <c r="F29" s="9"/>
    </row>
    <row r="30">
      <c r="B30" s="9"/>
      <c r="C30" s="9"/>
      <c r="D30" s="9"/>
      <c r="E30" s="9"/>
      <c r="F30" s="9"/>
      <c r="G30" s="62"/>
    </row>
    <row r="31">
      <c r="B31" s="9"/>
      <c r="C31" s="9"/>
      <c r="D31" s="9"/>
      <c r="E31" s="9"/>
      <c r="F31" s="9"/>
      <c r="G31" s="63"/>
    </row>
    <row r="32">
      <c r="B32" s="9"/>
      <c r="C32" s="9"/>
      <c r="D32" s="9"/>
      <c r="E32" s="9"/>
      <c r="F32" s="9"/>
    </row>
  </sheetData>
  <mergeCells count="9">
    <mergeCell ref="E19:E21"/>
    <mergeCell ref="E23:E25"/>
    <mergeCell ref="B3:F4"/>
    <mergeCell ref="C7:C8"/>
    <mergeCell ref="E7:E10"/>
    <mergeCell ref="C12:C13"/>
    <mergeCell ref="E12:E13"/>
    <mergeCell ref="C15:C16"/>
    <mergeCell ref="E15:E16"/>
  </mergeCells>
  <dataValidations>
    <dataValidation type="list" allowBlank="1" showErrorMessage="1" sqref="I4">
      <formula1>Applications!$A$4:$A$100</formula1>
    </dataValidation>
    <dataValidation type="list" allowBlank="1" showErrorMessage="1" sqref="I5:I13">
      <formula1>Applications!$A$4:$A$80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6" max="6" width="5.38"/>
  </cols>
  <sheetData>
    <row r="2">
      <c r="B2" s="64" t="s">
        <v>126</v>
      </c>
      <c r="C2" s="64"/>
      <c r="D2" s="64"/>
      <c r="E2" s="64"/>
      <c r="G2" s="65" t="s">
        <v>127</v>
      </c>
      <c r="H2" s="36"/>
      <c r="I2" s="36"/>
      <c r="J2" s="36"/>
      <c r="K2" s="36"/>
      <c r="L2" s="36"/>
      <c r="M2" s="36"/>
      <c r="N2" s="37"/>
    </row>
    <row r="3">
      <c r="B3" s="66" t="s">
        <v>128</v>
      </c>
      <c r="C3" s="67"/>
      <c r="D3" s="67"/>
      <c r="E3" s="68"/>
      <c r="G3" s="38"/>
      <c r="N3" s="39"/>
    </row>
    <row r="4">
      <c r="B4" s="69" t="s">
        <v>4</v>
      </c>
      <c r="C4" s="67"/>
      <c r="D4" s="67"/>
      <c r="E4" s="68"/>
      <c r="G4" s="38"/>
      <c r="N4" s="39"/>
    </row>
    <row r="5">
      <c r="B5" s="69" t="s">
        <v>129</v>
      </c>
      <c r="C5" s="68"/>
      <c r="D5" s="61"/>
      <c r="E5" s="61"/>
      <c r="G5" s="38"/>
      <c r="N5" s="39"/>
    </row>
    <row r="6">
      <c r="B6" s="69" t="s">
        <v>130</v>
      </c>
      <c r="C6" s="67"/>
      <c r="D6" s="67"/>
      <c r="E6" s="68"/>
      <c r="G6" s="38"/>
      <c r="N6" s="39"/>
    </row>
    <row r="7">
      <c r="B7" s="35" t="s">
        <v>6</v>
      </c>
      <c r="C7" s="36"/>
      <c r="D7" s="36"/>
      <c r="E7" s="37"/>
      <c r="G7" s="43"/>
      <c r="H7" s="44"/>
      <c r="I7" s="44"/>
      <c r="J7" s="44"/>
      <c r="K7" s="44"/>
      <c r="L7" s="44"/>
      <c r="M7" s="44"/>
      <c r="N7" s="45"/>
    </row>
    <row r="8">
      <c r="B8" s="38"/>
      <c r="E8" s="39"/>
    </row>
    <row r="9">
      <c r="B9" s="43"/>
      <c r="C9" s="44"/>
      <c r="D9" s="44"/>
      <c r="E9" s="45"/>
      <c r="G9" s="65" t="s">
        <v>131</v>
      </c>
      <c r="H9" s="36"/>
      <c r="I9" s="36"/>
      <c r="J9" s="36"/>
      <c r="K9" s="36"/>
      <c r="L9" s="36"/>
      <c r="M9" s="36"/>
      <c r="N9" s="37"/>
    </row>
    <row r="10">
      <c r="B10" s="35" t="s">
        <v>9</v>
      </c>
      <c r="C10" s="36"/>
      <c r="D10" s="36"/>
      <c r="E10" s="37"/>
      <c r="G10" s="38"/>
      <c r="N10" s="39"/>
    </row>
    <row r="11">
      <c r="B11" s="38"/>
      <c r="E11" s="39"/>
      <c r="G11" s="38"/>
      <c r="N11" s="39"/>
    </row>
    <row r="12">
      <c r="B12" s="43"/>
      <c r="C12" s="44"/>
      <c r="D12" s="44"/>
      <c r="E12" s="45"/>
      <c r="G12" s="38"/>
      <c r="N12" s="39"/>
    </row>
    <row r="13">
      <c r="B13" s="35" t="s">
        <v>132</v>
      </c>
      <c r="C13" s="36"/>
      <c r="D13" s="36"/>
      <c r="E13" s="37"/>
      <c r="G13" s="38"/>
      <c r="N13" s="39"/>
    </row>
    <row r="14">
      <c r="B14" s="43"/>
      <c r="C14" s="44"/>
      <c r="D14" s="44"/>
      <c r="E14" s="45"/>
      <c r="G14" s="38"/>
      <c r="N14" s="39"/>
    </row>
    <row r="15">
      <c r="B15" s="69" t="s">
        <v>133</v>
      </c>
      <c r="C15" s="67"/>
      <c r="D15" s="67"/>
      <c r="E15" s="68"/>
      <c r="G15" s="38"/>
      <c r="N15" s="39"/>
    </row>
    <row r="16">
      <c r="G16" s="38"/>
      <c r="N16" s="39"/>
    </row>
    <row r="17">
      <c r="E17" s="59" t="s">
        <v>134</v>
      </c>
      <c r="G17" s="38"/>
      <c r="N17" s="39"/>
    </row>
    <row r="18">
      <c r="G18" s="38"/>
      <c r="N18" s="39"/>
    </row>
    <row r="19">
      <c r="G19" s="38"/>
      <c r="N19" s="39"/>
    </row>
    <row r="20">
      <c r="G20" s="38"/>
      <c r="N20" s="39"/>
    </row>
    <row r="21">
      <c r="G21" s="43"/>
      <c r="H21" s="44"/>
      <c r="I21" s="44"/>
      <c r="J21" s="44"/>
      <c r="K21" s="44"/>
      <c r="L21" s="44"/>
      <c r="M21" s="44"/>
      <c r="N21" s="45"/>
    </row>
  </sheetData>
  <mergeCells count="10">
    <mergeCell ref="B10:E12"/>
    <mergeCell ref="B13:E14"/>
    <mergeCell ref="G2:N7"/>
    <mergeCell ref="B3:E3"/>
    <mergeCell ref="B4:E4"/>
    <mergeCell ref="B5:C5"/>
    <mergeCell ref="B6:E6"/>
    <mergeCell ref="B7:E9"/>
    <mergeCell ref="G9:N21"/>
    <mergeCell ref="B15:E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0" t="s">
        <v>135</v>
      </c>
    </row>
    <row r="3">
      <c r="A3" s="10" t="s">
        <v>136</v>
      </c>
    </row>
    <row r="4">
      <c r="A4" s="10" t="s">
        <v>137</v>
      </c>
    </row>
    <row r="5">
      <c r="C5" s="70"/>
    </row>
    <row r="58">
      <c r="C58" s="17"/>
    </row>
  </sheetData>
  <conditionalFormatting sqref="C58">
    <cfRule type="expression" dxfId="0" priority="1">
      <formula>ISBLANK(D58)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6" max="6" width="4.63"/>
    <col customWidth="1" min="12" max="12" width="18.63"/>
  </cols>
  <sheetData>
    <row r="2">
      <c r="B2" s="64" t="s">
        <v>126</v>
      </c>
      <c r="C2" s="64"/>
      <c r="D2" s="64"/>
      <c r="E2" s="64"/>
      <c r="G2" s="71" t="s">
        <v>138</v>
      </c>
      <c r="H2" s="36"/>
      <c r="I2" s="36"/>
      <c r="J2" s="36"/>
      <c r="K2" s="36"/>
      <c r="L2" s="37"/>
    </row>
    <row r="3">
      <c r="B3" s="64" t="s">
        <v>128</v>
      </c>
      <c r="C3" s="64"/>
      <c r="D3" s="64"/>
      <c r="E3" s="64"/>
      <c r="G3" s="38"/>
      <c r="L3" s="39"/>
    </row>
    <row r="4">
      <c r="B4" s="69" t="s">
        <v>130</v>
      </c>
      <c r="C4" s="67"/>
      <c r="D4" s="67"/>
      <c r="E4" s="68"/>
      <c r="G4" s="38"/>
      <c r="L4" s="39"/>
    </row>
    <row r="5">
      <c r="B5" s="69" t="s">
        <v>4</v>
      </c>
      <c r="C5" s="67"/>
      <c r="D5" s="67"/>
      <c r="E5" s="68"/>
      <c r="G5" s="38"/>
      <c r="L5" s="39"/>
    </row>
    <row r="6">
      <c r="B6" s="69" t="s">
        <v>129</v>
      </c>
      <c r="C6" s="68"/>
      <c r="D6" s="61"/>
      <c r="E6" s="61"/>
      <c r="G6" s="38"/>
      <c r="L6" s="39"/>
    </row>
    <row r="7">
      <c r="B7" s="72" t="s">
        <v>139</v>
      </c>
      <c r="C7" s="68"/>
      <c r="D7" s="72" t="s">
        <v>14</v>
      </c>
      <c r="E7" s="68"/>
      <c r="G7" s="43"/>
      <c r="H7" s="44"/>
      <c r="I7" s="44"/>
      <c r="J7" s="44"/>
      <c r="K7" s="44"/>
      <c r="L7" s="45"/>
    </row>
    <row r="8">
      <c r="B8" s="59" t="s">
        <v>140</v>
      </c>
      <c r="C8" s="61"/>
      <c r="D8" s="61"/>
      <c r="E8" s="61"/>
    </row>
    <row r="9">
      <c r="G9" s="71" t="s">
        <v>141</v>
      </c>
      <c r="H9" s="36"/>
      <c r="I9" s="36"/>
      <c r="J9" s="36"/>
      <c r="K9" s="36"/>
      <c r="L9" s="37"/>
    </row>
    <row r="10">
      <c r="E10" s="59" t="s">
        <v>134</v>
      </c>
      <c r="G10" s="38"/>
      <c r="L10" s="39"/>
    </row>
    <row r="11">
      <c r="G11" s="38"/>
      <c r="L11" s="39"/>
    </row>
    <row r="12">
      <c r="G12" s="38"/>
      <c r="L12" s="39"/>
    </row>
    <row r="13">
      <c r="G13" s="38"/>
      <c r="L13" s="39"/>
    </row>
    <row r="14">
      <c r="G14" s="38"/>
      <c r="L14" s="39"/>
    </row>
    <row r="15">
      <c r="G15" s="38"/>
      <c r="L15" s="39"/>
    </row>
    <row r="16">
      <c r="G16" s="38"/>
      <c r="L16" s="39"/>
    </row>
    <row r="17">
      <c r="G17" s="43"/>
      <c r="H17" s="44"/>
      <c r="I17" s="44"/>
      <c r="J17" s="44"/>
      <c r="K17" s="44"/>
      <c r="L17" s="45"/>
    </row>
  </sheetData>
  <mergeCells count="7">
    <mergeCell ref="G2:L7"/>
    <mergeCell ref="B4:E4"/>
    <mergeCell ref="B5:E5"/>
    <mergeCell ref="B6:C6"/>
    <mergeCell ref="B7:C7"/>
    <mergeCell ref="D7:E7"/>
    <mergeCell ref="G9:L1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4" max="4" width="24.25"/>
    <col customWidth="1" min="5" max="5" width="28.75"/>
    <col customWidth="1" min="6" max="6" width="33.75"/>
    <col customWidth="1" min="7" max="7" width="23.88"/>
    <col customWidth="1" min="8" max="8" width="27.63"/>
    <col customWidth="1" min="9" max="9" width="41.63"/>
    <col customWidth="1" min="11" max="11" width="18.63"/>
    <col customWidth="1" min="13" max="13" width="15.63"/>
    <col customWidth="1" min="19" max="19" width="34.88"/>
    <col customWidth="1" min="22" max="22" width="26.5"/>
  </cols>
  <sheetData>
    <row r="1" ht="25.5" customHeight="1">
      <c r="A1" s="73" t="s">
        <v>142</v>
      </c>
      <c r="B1" s="73" t="s">
        <v>143</v>
      </c>
      <c r="C1" s="73" t="s">
        <v>144</v>
      </c>
      <c r="D1" s="73" t="s">
        <v>4</v>
      </c>
      <c r="E1" s="74" t="s">
        <v>145</v>
      </c>
      <c r="F1" s="74" t="s">
        <v>6</v>
      </c>
      <c r="G1" s="73" t="s">
        <v>7</v>
      </c>
      <c r="H1" s="74" t="s">
        <v>9</v>
      </c>
      <c r="I1" s="74" t="s">
        <v>10</v>
      </c>
      <c r="J1" s="73" t="s">
        <v>146</v>
      </c>
      <c r="K1" s="73" t="s">
        <v>147</v>
      </c>
      <c r="L1" s="73" t="s">
        <v>148</v>
      </c>
      <c r="M1" s="73" t="s">
        <v>149</v>
      </c>
      <c r="N1" s="73" t="s">
        <v>150</v>
      </c>
      <c r="O1" s="73" t="s">
        <v>151</v>
      </c>
      <c r="P1" s="73" t="s">
        <v>152</v>
      </c>
      <c r="Q1" s="73" t="s">
        <v>153</v>
      </c>
      <c r="R1" s="73" t="s">
        <v>154</v>
      </c>
      <c r="S1" s="73" t="s">
        <v>155</v>
      </c>
      <c r="T1" s="73" t="s">
        <v>156</v>
      </c>
      <c r="U1" s="73" t="s">
        <v>157</v>
      </c>
      <c r="V1" s="73" t="s">
        <v>158</v>
      </c>
      <c r="W1" s="73"/>
      <c r="X1" s="75"/>
      <c r="Y1" s="73"/>
      <c r="Z1" s="76"/>
      <c r="AA1" s="76"/>
      <c r="AB1" s="76"/>
      <c r="AC1" s="76"/>
      <c r="AD1" s="76"/>
      <c r="AE1" s="76"/>
    </row>
    <row r="2">
      <c r="A2" s="77">
        <v>1.0</v>
      </c>
      <c r="B2" s="78">
        <v>44733.68481481481</v>
      </c>
      <c r="C2" s="10" t="s">
        <v>128</v>
      </c>
      <c r="D2" s="10" t="s">
        <v>159</v>
      </c>
      <c r="E2" s="79">
        <v>44733.625</v>
      </c>
      <c r="F2" s="10" t="s">
        <v>159</v>
      </c>
      <c r="G2" s="10" t="s">
        <v>159</v>
      </c>
      <c r="H2" s="10" t="s">
        <v>159</v>
      </c>
      <c r="I2" s="10" t="s">
        <v>159</v>
      </c>
      <c r="J2" s="10" t="s">
        <v>119</v>
      </c>
      <c r="K2" s="10" t="s">
        <v>160</v>
      </c>
      <c r="L2" s="80"/>
      <c r="M2" s="80"/>
      <c r="N2" s="80"/>
      <c r="O2" s="80"/>
      <c r="P2" s="80"/>
      <c r="Q2" s="80"/>
      <c r="R2" s="80"/>
      <c r="S2" s="80"/>
      <c r="T2" s="10" t="s">
        <v>105</v>
      </c>
      <c r="U2" s="77">
        <v>4.0</v>
      </c>
      <c r="V2" s="77">
        <v>1.0</v>
      </c>
      <c r="W2" s="80"/>
      <c r="X2" s="80"/>
      <c r="Y2" s="73"/>
      <c r="Z2" s="80"/>
      <c r="AA2" s="80"/>
      <c r="AB2" s="80"/>
      <c r="AC2" s="80"/>
      <c r="AD2" s="80"/>
      <c r="AE2" s="80"/>
    </row>
    <row r="3">
      <c r="A3" s="77">
        <v>2.0</v>
      </c>
      <c r="B3" s="78">
        <v>44833.55741898148</v>
      </c>
      <c r="C3" s="10" t="s">
        <v>128</v>
      </c>
      <c r="D3" s="10" t="s">
        <v>161</v>
      </c>
      <c r="E3" s="79">
        <v>44833.40625</v>
      </c>
      <c r="F3" s="10" t="s">
        <v>162</v>
      </c>
      <c r="G3" s="10" t="s">
        <v>163</v>
      </c>
      <c r="H3" s="10" t="s">
        <v>164</v>
      </c>
      <c r="I3" s="10" t="s">
        <v>165</v>
      </c>
      <c r="J3" s="10" t="s">
        <v>166</v>
      </c>
      <c r="K3" s="10" t="s">
        <v>167</v>
      </c>
      <c r="P3" s="80"/>
      <c r="Q3" s="80"/>
      <c r="R3" s="77"/>
      <c r="S3" s="80"/>
      <c r="T3" s="10" t="s">
        <v>105</v>
      </c>
      <c r="U3" s="77">
        <v>1.0</v>
      </c>
      <c r="V3" s="77">
        <v>1.0</v>
      </c>
      <c r="W3" s="80"/>
      <c r="X3" s="80"/>
      <c r="Y3" s="77"/>
      <c r="Z3" s="80"/>
      <c r="AA3" s="80"/>
      <c r="AB3" s="80"/>
      <c r="AC3" s="80"/>
      <c r="AD3" s="80"/>
      <c r="AE3" s="80"/>
    </row>
    <row r="4">
      <c r="A4" s="77">
        <v>3.0</v>
      </c>
      <c r="B4" s="78">
        <v>44834.86736111111</v>
      </c>
      <c r="C4" s="10" t="s">
        <v>128</v>
      </c>
      <c r="D4" s="10" t="s">
        <v>29</v>
      </c>
      <c r="E4" s="79">
        <v>44594.416666666664</v>
      </c>
      <c r="F4" s="10" t="s">
        <v>168</v>
      </c>
      <c r="G4" s="10" t="s">
        <v>168</v>
      </c>
      <c r="H4" s="10" t="s">
        <v>169</v>
      </c>
      <c r="I4" s="10" t="s">
        <v>170</v>
      </c>
      <c r="J4" s="10" t="s">
        <v>119</v>
      </c>
      <c r="K4" s="10" t="s">
        <v>171</v>
      </c>
      <c r="L4" s="80"/>
      <c r="M4" s="80"/>
      <c r="N4" s="80"/>
      <c r="O4" s="80"/>
      <c r="P4" s="80"/>
      <c r="Q4" s="80"/>
      <c r="R4" s="80"/>
      <c r="S4" s="80"/>
      <c r="T4" s="10" t="s">
        <v>105</v>
      </c>
      <c r="U4" s="77">
        <v>1.0</v>
      </c>
      <c r="V4" s="77">
        <v>1.0</v>
      </c>
      <c r="W4" s="80"/>
      <c r="X4" s="80"/>
      <c r="Y4" s="77"/>
      <c r="Z4" s="80"/>
      <c r="AA4" s="80"/>
      <c r="AB4" s="80"/>
      <c r="AC4" s="80"/>
      <c r="AD4" s="80"/>
      <c r="AE4" s="80"/>
    </row>
    <row r="5">
      <c r="A5" s="77">
        <v>4.0</v>
      </c>
      <c r="B5" s="81">
        <v>44844.71797453704</v>
      </c>
      <c r="C5" s="10" t="s">
        <v>128</v>
      </c>
      <c r="D5" s="10" t="s">
        <v>172</v>
      </c>
      <c r="E5" s="82">
        <v>44844.50844907408</v>
      </c>
      <c r="F5" s="10" t="s">
        <v>173</v>
      </c>
      <c r="G5" s="10" t="s">
        <v>174</v>
      </c>
      <c r="H5" s="10" t="s">
        <v>175</v>
      </c>
      <c r="I5" s="10" t="s">
        <v>165</v>
      </c>
      <c r="J5" s="10" t="s">
        <v>113</v>
      </c>
      <c r="K5" s="10" t="s">
        <v>167</v>
      </c>
      <c r="L5" s="80"/>
      <c r="M5" s="80"/>
      <c r="N5" s="80"/>
      <c r="O5" s="80"/>
      <c r="P5" s="80"/>
      <c r="Q5" s="80"/>
      <c r="R5" s="80"/>
      <c r="S5" s="80"/>
      <c r="T5" s="10" t="s">
        <v>105</v>
      </c>
      <c r="U5" s="77">
        <v>1.0</v>
      </c>
      <c r="V5" s="77">
        <v>1.0</v>
      </c>
      <c r="W5" s="80"/>
      <c r="X5" s="80"/>
      <c r="Y5" s="77"/>
      <c r="Z5" s="80"/>
      <c r="AA5" s="80"/>
      <c r="AB5" s="80"/>
      <c r="AC5" s="80"/>
      <c r="AD5" s="80"/>
      <c r="AE5" s="80"/>
    </row>
    <row r="6">
      <c r="A6" s="77">
        <v>5.0</v>
      </c>
      <c r="B6" s="81">
        <v>44846.67118055555</v>
      </c>
      <c r="C6" s="10" t="s">
        <v>128</v>
      </c>
      <c r="D6" s="10" t="s">
        <v>0</v>
      </c>
      <c r="E6" s="82">
        <v>44540.16458333333</v>
      </c>
      <c r="F6" s="10" t="s">
        <v>162</v>
      </c>
      <c r="G6" s="10" t="s">
        <v>163</v>
      </c>
      <c r="H6" s="10" t="s">
        <v>176</v>
      </c>
      <c r="I6" s="10" t="s">
        <v>165</v>
      </c>
      <c r="J6" s="10" t="s">
        <v>166</v>
      </c>
      <c r="K6" s="10" t="s">
        <v>177</v>
      </c>
      <c r="N6" s="80"/>
      <c r="O6" s="80"/>
      <c r="P6" s="80"/>
      <c r="Q6" s="80"/>
      <c r="R6" s="80"/>
      <c r="S6" s="80"/>
      <c r="T6" s="10" t="s">
        <v>178</v>
      </c>
      <c r="U6" s="77">
        <v>2.0</v>
      </c>
      <c r="V6" s="77">
        <v>0.0</v>
      </c>
      <c r="W6" s="80"/>
      <c r="X6" s="80"/>
      <c r="Y6" s="77"/>
      <c r="Z6" s="80"/>
      <c r="AA6" s="80"/>
      <c r="AB6" s="80"/>
      <c r="AC6" s="80"/>
      <c r="AD6" s="80"/>
      <c r="AE6" s="80"/>
    </row>
    <row r="7">
      <c r="A7" s="77">
        <v>6.0</v>
      </c>
      <c r="B7" s="81">
        <v>44846.80811342593</v>
      </c>
      <c r="C7" s="10" t="s">
        <v>128</v>
      </c>
      <c r="D7" s="10" t="s">
        <v>0</v>
      </c>
      <c r="E7" s="83">
        <v>44846.30416666667</v>
      </c>
      <c r="F7" s="10" t="s">
        <v>179</v>
      </c>
      <c r="G7" s="10" t="s">
        <v>163</v>
      </c>
      <c r="H7" s="10" t="s">
        <v>176</v>
      </c>
      <c r="I7" s="10" t="s">
        <v>165</v>
      </c>
      <c r="J7" s="10" t="s">
        <v>113</v>
      </c>
      <c r="K7" s="10" t="s">
        <v>167</v>
      </c>
      <c r="L7" s="80"/>
      <c r="M7" s="80"/>
      <c r="N7" s="80"/>
      <c r="O7" s="80"/>
      <c r="P7" s="80"/>
      <c r="Q7" s="80"/>
      <c r="R7" s="80"/>
      <c r="S7" s="80"/>
      <c r="T7" s="10" t="s">
        <v>178</v>
      </c>
      <c r="U7" s="77">
        <v>1.0</v>
      </c>
      <c r="V7" s="77">
        <v>0.0</v>
      </c>
      <c r="W7" s="80"/>
      <c r="X7" s="80"/>
      <c r="Y7" s="77"/>
      <c r="Z7" s="80"/>
      <c r="AA7" s="80"/>
      <c r="AB7" s="80"/>
      <c r="AC7" s="80"/>
      <c r="AD7" s="80"/>
      <c r="AE7" s="80"/>
    </row>
    <row r="8">
      <c r="A8" s="77">
        <v>7.0</v>
      </c>
      <c r="B8" s="81">
        <v>44895.77402777778</v>
      </c>
      <c r="C8" s="10" t="s">
        <v>128</v>
      </c>
      <c r="D8" s="10" t="s">
        <v>71</v>
      </c>
      <c r="E8" s="79">
        <v>44896.416666666664</v>
      </c>
      <c r="F8" s="10" t="s">
        <v>180</v>
      </c>
      <c r="G8" s="10" t="s">
        <v>181</v>
      </c>
      <c r="H8" s="10" t="s">
        <v>182</v>
      </c>
      <c r="I8" s="10" t="s">
        <v>183</v>
      </c>
      <c r="J8" s="10" t="s">
        <v>119</v>
      </c>
      <c r="K8" s="10" t="s">
        <v>184</v>
      </c>
      <c r="L8" s="80"/>
      <c r="M8" s="80"/>
      <c r="N8" s="80"/>
      <c r="O8" s="80"/>
      <c r="P8" s="80"/>
      <c r="Q8" s="80"/>
      <c r="R8" s="80"/>
      <c r="S8" s="80"/>
      <c r="T8" s="10" t="s">
        <v>178</v>
      </c>
      <c r="U8" s="77">
        <v>1.0</v>
      </c>
      <c r="V8" s="77">
        <v>0.0</v>
      </c>
      <c r="W8" s="80"/>
      <c r="X8" s="80"/>
      <c r="Y8" s="77"/>
      <c r="Z8" s="80"/>
      <c r="AA8" s="80"/>
      <c r="AB8" s="80"/>
      <c r="AC8" s="80"/>
      <c r="AD8" s="80"/>
      <c r="AE8" s="80"/>
    </row>
    <row r="9">
      <c r="A9" s="77">
        <v>8.0</v>
      </c>
      <c r="B9" s="81">
        <v>44895.81633101852</v>
      </c>
      <c r="C9" s="10" t="s">
        <v>128</v>
      </c>
      <c r="D9" s="10" t="s">
        <v>73</v>
      </c>
      <c r="E9" s="84">
        <v>44907.0</v>
      </c>
      <c r="F9" s="10" t="s">
        <v>185</v>
      </c>
      <c r="G9" s="10" t="s">
        <v>186</v>
      </c>
      <c r="H9" s="10" t="s">
        <v>187</v>
      </c>
      <c r="I9" s="10" t="s">
        <v>188</v>
      </c>
      <c r="J9" s="10" t="s">
        <v>119</v>
      </c>
      <c r="K9" s="10" t="s">
        <v>184</v>
      </c>
      <c r="L9" s="80"/>
      <c r="M9" s="80"/>
      <c r="N9" s="80"/>
      <c r="O9" s="80"/>
      <c r="P9" s="80"/>
      <c r="Q9" s="80"/>
      <c r="R9" s="80"/>
      <c r="S9" s="80"/>
      <c r="T9" s="10" t="s">
        <v>128</v>
      </c>
      <c r="U9" s="77">
        <v>0.0</v>
      </c>
      <c r="V9" s="77">
        <v>0.0</v>
      </c>
      <c r="W9" s="80"/>
      <c r="X9" s="80"/>
      <c r="Y9" s="77"/>
      <c r="Z9" s="80"/>
      <c r="AA9" s="80"/>
      <c r="AB9" s="80"/>
      <c r="AC9" s="80"/>
      <c r="AD9" s="80"/>
      <c r="AE9" s="80"/>
    </row>
    <row r="10">
      <c r="A10" s="77">
        <v>9.0</v>
      </c>
      <c r="B10" s="78">
        <v>44991.64351851852</v>
      </c>
      <c r="C10" s="10" t="s">
        <v>128</v>
      </c>
      <c r="D10" s="10" t="s">
        <v>107</v>
      </c>
      <c r="E10" s="79">
        <v>44991.125</v>
      </c>
      <c r="F10" s="10" t="s">
        <v>189</v>
      </c>
      <c r="G10" s="10" t="s">
        <v>190</v>
      </c>
      <c r="H10" s="10" t="s">
        <v>191</v>
      </c>
      <c r="I10" s="10" t="s">
        <v>192</v>
      </c>
      <c r="J10" s="10" t="s">
        <v>119</v>
      </c>
      <c r="K10" s="10" t="s">
        <v>193</v>
      </c>
      <c r="L10" s="80"/>
      <c r="M10" s="80"/>
      <c r="N10" s="80"/>
      <c r="O10" s="80"/>
      <c r="P10" s="80"/>
      <c r="Q10" s="80"/>
      <c r="R10" s="80"/>
      <c r="S10" s="80"/>
      <c r="T10" s="10" t="s">
        <v>105</v>
      </c>
      <c r="U10" s="77">
        <v>1.0</v>
      </c>
      <c r="V10" s="77">
        <v>1.0</v>
      </c>
      <c r="W10" s="80"/>
      <c r="X10" s="80"/>
      <c r="Y10" s="77"/>
      <c r="Z10" s="80"/>
      <c r="AA10" s="80"/>
      <c r="AB10" s="80"/>
      <c r="AC10" s="80"/>
      <c r="AD10" s="80"/>
      <c r="AE10" s="80"/>
    </row>
    <row r="11">
      <c r="A11" s="77"/>
      <c r="B11" s="78"/>
      <c r="E11" s="79"/>
      <c r="L11" s="80"/>
      <c r="M11" s="80"/>
      <c r="N11" s="80"/>
      <c r="O11" s="80"/>
      <c r="P11" s="80"/>
      <c r="Q11" s="80"/>
      <c r="R11" s="80"/>
      <c r="S11" s="80"/>
      <c r="U11" s="77"/>
      <c r="V11" s="77"/>
      <c r="W11" s="80"/>
      <c r="X11" s="80"/>
      <c r="Y11" s="77"/>
      <c r="Z11" s="80"/>
      <c r="AA11" s="80"/>
      <c r="AB11" s="80"/>
      <c r="AC11" s="80"/>
      <c r="AD11" s="80"/>
      <c r="AE11" s="80"/>
    </row>
    <row r="12">
      <c r="A12" s="77"/>
      <c r="B12" s="78"/>
      <c r="E12" s="79"/>
      <c r="P12" s="80"/>
      <c r="Q12" s="80"/>
      <c r="R12" s="80"/>
      <c r="S12" s="80"/>
      <c r="U12" s="77"/>
      <c r="V12" s="77"/>
      <c r="W12" s="80"/>
      <c r="X12" s="80"/>
      <c r="Y12" s="77"/>
      <c r="Z12" s="80"/>
      <c r="AA12" s="80"/>
      <c r="AB12" s="80"/>
      <c r="AC12" s="80"/>
      <c r="AD12" s="80"/>
      <c r="AE12" s="80"/>
    </row>
    <row r="13">
      <c r="A13" s="77"/>
      <c r="B13" s="78"/>
      <c r="E13" s="85"/>
      <c r="L13" s="80"/>
      <c r="M13" s="80"/>
      <c r="N13" s="80"/>
      <c r="O13" s="80"/>
      <c r="P13" s="80"/>
      <c r="Q13" s="80"/>
      <c r="R13" s="80"/>
      <c r="S13" s="80"/>
      <c r="U13" s="77"/>
      <c r="V13" s="77"/>
      <c r="W13" s="80"/>
      <c r="X13" s="80"/>
      <c r="Y13" s="77"/>
      <c r="Z13" s="80"/>
      <c r="AA13" s="80"/>
      <c r="AB13" s="80"/>
      <c r="AC13" s="80"/>
      <c r="AD13" s="80"/>
      <c r="AE13" s="80"/>
    </row>
    <row r="14">
      <c r="A14" s="77"/>
      <c r="B14" s="78"/>
      <c r="E14" s="85"/>
      <c r="L14" s="80"/>
      <c r="M14" s="80"/>
      <c r="N14" s="80"/>
      <c r="O14" s="80"/>
      <c r="P14" s="80"/>
      <c r="Q14" s="80"/>
      <c r="R14" s="80"/>
      <c r="S14" s="80"/>
      <c r="U14" s="77"/>
      <c r="V14" s="77"/>
      <c r="W14" s="80"/>
      <c r="X14" s="80"/>
      <c r="Y14" s="77"/>
      <c r="Z14" s="80"/>
      <c r="AA14" s="80"/>
      <c r="AB14" s="80"/>
      <c r="AC14" s="80"/>
      <c r="AD14" s="80"/>
      <c r="AE14" s="80"/>
    </row>
    <row r="15">
      <c r="A15" s="77"/>
      <c r="B15" s="78"/>
      <c r="E15" s="79"/>
      <c r="L15" s="80"/>
      <c r="M15" s="80"/>
      <c r="N15" s="80"/>
      <c r="O15" s="80"/>
      <c r="P15" s="80"/>
      <c r="Q15" s="80"/>
      <c r="R15" s="80"/>
      <c r="S15" s="80"/>
      <c r="U15" s="77"/>
      <c r="V15" s="77"/>
      <c r="W15" s="80"/>
      <c r="X15" s="80"/>
      <c r="Y15" s="77"/>
      <c r="Z15" s="80"/>
      <c r="AA15" s="80"/>
      <c r="AB15" s="80"/>
      <c r="AC15" s="80"/>
      <c r="AD15" s="80"/>
      <c r="AE15" s="80"/>
    </row>
    <row r="16">
      <c r="A16" s="77"/>
      <c r="B16" s="78"/>
      <c r="E16" s="79"/>
      <c r="L16" s="80"/>
      <c r="M16" s="80"/>
      <c r="N16" s="80"/>
      <c r="O16" s="80"/>
      <c r="P16" s="80"/>
      <c r="Q16" s="80"/>
      <c r="R16" s="80"/>
      <c r="S16" s="80"/>
      <c r="U16" s="77"/>
      <c r="V16" s="77"/>
      <c r="W16" s="80"/>
      <c r="X16" s="80"/>
      <c r="Y16" s="77"/>
      <c r="Z16" s="80"/>
      <c r="AA16" s="80"/>
      <c r="AB16" s="80"/>
      <c r="AC16" s="80"/>
      <c r="AD16" s="80"/>
      <c r="AE16" s="80"/>
    </row>
    <row r="17">
      <c r="A17" s="77"/>
      <c r="B17" s="78"/>
      <c r="E17" s="79"/>
      <c r="L17" s="80"/>
      <c r="M17" s="80"/>
      <c r="N17" s="80"/>
      <c r="O17" s="80"/>
      <c r="P17" s="80"/>
      <c r="Q17" s="80"/>
      <c r="R17" s="80"/>
      <c r="S17" s="80"/>
      <c r="U17" s="77"/>
      <c r="V17" s="77"/>
      <c r="W17" s="80"/>
      <c r="X17" s="80"/>
      <c r="Y17" s="77"/>
      <c r="Z17" s="80"/>
      <c r="AA17" s="80"/>
      <c r="AB17" s="80"/>
      <c r="AC17" s="80"/>
      <c r="AD17" s="80"/>
      <c r="AE17" s="80"/>
    </row>
    <row r="18">
      <c r="A18" s="77"/>
      <c r="B18" s="78"/>
      <c r="E18" s="79"/>
      <c r="L18" s="80"/>
      <c r="M18" s="80"/>
      <c r="N18" s="80"/>
      <c r="O18" s="80"/>
      <c r="P18" s="80"/>
      <c r="Q18" s="80"/>
      <c r="R18" s="80"/>
      <c r="S18" s="80"/>
      <c r="U18" s="77"/>
      <c r="V18" s="80"/>
      <c r="W18" s="80"/>
      <c r="X18" s="80"/>
      <c r="Y18" s="80"/>
      <c r="Z18" s="80"/>
      <c r="AA18" s="80"/>
      <c r="AB18" s="80"/>
      <c r="AC18" s="80"/>
      <c r="AD18" s="80"/>
      <c r="AE18" s="80"/>
    </row>
    <row r="19">
      <c r="A19" s="77"/>
      <c r="B19" s="78"/>
      <c r="E19" s="79"/>
      <c r="L19" s="80"/>
      <c r="M19" s="80"/>
      <c r="N19" s="80"/>
      <c r="O19" s="80"/>
      <c r="P19" s="80"/>
      <c r="Q19" s="80"/>
      <c r="R19" s="80"/>
      <c r="S19" s="80"/>
      <c r="U19" s="77"/>
      <c r="V19" s="80"/>
      <c r="W19" s="80"/>
      <c r="X19" s="80"/>
      <c r="Y19" s="77"/>
      <c r="Z19" s="80"/>
      <c r="AA19" s="80"/>
      <c r="AB19" s="80"/>
      <c r="AC19" s="80"/>
      <c r="AD19" s="80"/>
      <c r="AE19" s="80"/>
    </row>
    <row r="20">
      <c r="A20" s="77"/>
      <c r="B20" s="78"/>
      <c r="E20" s="79"/>
      <c r="L20" s="80"/>
      <c r="M20" s="80"/>
      <c r="N20" s="80"/>
      <c r="O20" s="80"/>
      <c r="P20" s="80"/>
      <c r="Q20" s="80"/>
      <c r="R20" s="80"/>
      <c r="S20" s="80"/>
      <c r="U20" s="77"/>
      <c r="V20" s="80"/>
      <c r="W20" s="80"/>
      <c r="X20" s="80"/>
      <c r="Y20" s="77"/>
      <c r="Z20" s="80"/>
      <c r="AA20" s="80"/>
      <c r="AB20" s="80"/>
      <c r="AC20" s="80"/>
      <c r="AD20" s="80"/>
      <c r="AE20" s="80"/>
    </row>
    <row r="21">
      <c r="A21" s="77"/>
      <c r="B21" s="78"/>
      <c r="E21" s="79"/>
      <c r="L21" s="80"/>
      <c r="M21" s="80"/>
      <c r="N21" s="80"/>
      <c r="O21" s="80"/>
      <c r="P21" s="80"/>
      <c r="Q21" s="80"/>
      <c r="R21" s="80"/>
      <c r="S21" s="80"/>
      <c r="U21" s="77"/>
      <c r="V21" s="80"/>
      <c r="W21" s="80"/>
      <c r="X21" s="80"/>
      <c r="Y21" s="77"/>
      <c r="Z21" s="80"/>
      <c r="AA21" s="80"/>
      <c r="AB21" s="80"/>
      <c r="AC21" s="80"/>
      <c r="AD21" s="80"/>
      <c r="AE21" s="80"/>
    </row>
    <row r="22">
      <c r="A22" s="77"/>
      <c r="B22" s="78"/>
      <c r="E22" s="79"/>
      <c r="L22" s="80"/>
      <c r="M22" s="80"/>
      <c r="N22" s="80"/>
      <c r="O22" s="80"/>
      <c r="P22" s="80"/>
      <c r="Q22" s="80"/>
      <c r="R22" s="80"/>
      <c r="S22" s="80"/>
      <c r="U22" s="77"/>
      <c r="V22" s="80"/>
      <c r="W22" s="80"/>
      <c r="X22" s="80"/>
      <c r="Y22" s="77"/>
      <c r="Z22" s="80"/>
      <c r="AA22" s="80"/>
      <c r="AB22" s="80"/>
      <c r="AC22" s="80"/>
      <c r="AD22" s="80"/>
      <c r="AE22" s="80"/>
    </row>
    <row r="23">
      <c r="A23" s="77"/>
      <c r="B23" s="78"/>
      <c r="E23" s="79"/>
      <c r="L23" s="80"/>
      <c r="M23" s="80"/>
      <c r="N23" s="80"/>
      <c r="O23" s="80"/>
      <c r="P23" s="80"/>
      <c r="Q23" s="80"/>
      <c r="R23" s="80"/>
      <c r="S23" s="80"/>
      <c r="U23" s="77"/>
      <c r="V23" s="80"/>
      <c r="W23" s="80"/>
      <c r="X23" s="80"/>
      <c r="Y23" s="77"/>
      <c r="Z23" s="80"/>
      <c r="AA23" s="80"/>
      <c r="AB23" s="80"/>
      <c r="AC23" s="80"/>
      <c r="AD23" s="80"/>
      <c r="AE23" s="80"/>
    </row>
    <row r="24">
      <c r="A24" s="77"/>
      <c r="B24" s="78"/>
      <c r="E24" s="79"/>
      <c r="L24" s="80"/>
      <c r="M24" s="80"/>
      <c r="N24" s="80"/>
      <c r="O24" s="80"/>
      <c r="P24" s="80"/>
      <c r="Q24" s="80"/>
      <c r="R24" s="80"/>
      <c r="S24" s="80"/>
      <c r="U24" s="77"/>
      <c r="V24" s="80"/>
      <c r="W24" s="80"/>
      <c r="X24" s="80"/>
      <c r="Y24" s="77"/>
      <c r="Z24" s="80"/>
      <c r="AA24" s="80"/>
      <c r="AB24" s="80"/>
      <c r="AC24" s="80"/>
      <c r="AD24" s="80"/>
      <c r="AE24" s="80"/>
    </row>
    <row r="25">
      <c r="A25" s="77"/>
      <c r="B25" s="78"/>
      <c r="E25" s="79"/>
      <c r="L25" s="80"/>
      <c r="M25" s="80"/>
      <c r="N25" s="80"/>
      <c r="O25" s="80"/>
      <c r="P25" s="80"/>
      <c r="Q25" s="80"/>
      <c r="R25" s="80"/>
      <c r="S25" s="80"/>
      <c r="U25" s="77"/>
      <c r="V25" s="80"/>
      <c r="W25" s="80"/>
      <c r="X25" s="80"/>
      <c r="Y25" s="77"/>
      <c r="Z25" s="80"/>
      <c r="AA25" s="80"/>
      <c r="AB25" s="80"/>
      <c r="AC25" s="80"/>
      <c r="AD25" s="80"/>
      <c r="AE25" s="80"/>
    </row>
    <row r="26">
      <c r="A26" s="77"/>
      <c r="B26" s="78"/>
      <c r="E26" s="79"/>
      <c r="L26" s="80"/>
      <c r="M26" s="80"/>
      <c r="N26" s="80"/>
      <c r="O26" s="80"/>
      <c r="P26" s="80"/>
      <c r="Q26" s="80"/>
      <c r="R26" s="80"/>
      <c r="S26" s="80"/>
      <c r="U26" s="77"/>
      <c r="V26" s="80"/>
      <c r="W26" s="80"/>
      <c r="X26" s="80"/>
      <c r="Y26" s="77"/>
      <c r="Z26" s="80"/>
      <c r="AA26" s="80"/>
      <c r="AB26" s="80"/>
      <c r="AC26" s="80"/>
      <c r="AD26" s="80"/>
      <c r="AE26" s="80"/>
    </row>
    <row r="27">
      <c r="A27" s="77"/>
      <c r="B27" s="78"/>
      <c r="E27" s="79"/>
      <c r="L27" s="80"/>
      <c r="M27" s="80"/>
      <c r="N27" s="80"/>
      <c r="O27" s="80"/>
      <c r="P27" s="80"/>
      <c r="Q27" s="80"/>
      <c r="R27" s="80"/>
      <c r="S27" s="80"/>
      <c r="U27" s="77"/>
      <c r="V27" s="80"/>
      <c r="W27" s="80"/>
      <c r="X27" s="80"/>
      <c r="Y27" s="77"/>
      <c r="Z27" s="80"/>
      <c r="AA27" s="80"/>
      <c r="AB27" s="80"/>
      <c r="AC27" s="80"/>
      <c r="AD27" s="80"/>
      <c r="AE27" s="80"/>
    </row>
    <row r="28">
      <c r="A28" s="77"/>
      <c r="B28" s="78"/>
      <c r="E28" s="79"/>
      <c r="J28" s="80"/>
      <c r="K28" s="80"/>
      <c r="L28" s="80"/>
      <c r="M28" s="80"/>
      <c r="N28" s="80"/>
      <c r="O28" s="80"/>
      <c r="P28" s="80"/>
      <c r="Q28" s="80"/>
      <c r="R28" s="80"/>
      <c r="S28" s="80"/>
      <c r="U28" s="77"/>
      <c r="V28" s="80"/>
      <c r="W28" s="80"/>
      <c r="X28" s="80"/>
      <c r="Y28" s="77"/>
      <c r="Z28" s="80"/>
      <c r="AA28" s="80"/>
      <c r="AB28" s="80"/>
      <c r="AC28" s="80"/>
      <c r="AD28" s="80"/>
      <c r="AE28" s="80"/>
    </row>
    <row r="29">
      <c r="A29" s="77"/>
      <c r="B29" s="78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U29" s="77"/>
      <c r="V29" s="80"/>
      <c r="W29" s="80"/>
      <c r="X29" s="80"/>
      <c r="Y29" s="77"/>
      <c r="Z29" s="80"/>
      <c r="AA29" s="80"/>
      <c r="AB29" s="80"/>
      <c r="AC29" s="80"/>
      <c r="AD29" s="80"/>
      <c r="AE29" s="80"/>
    </row>
    <row r="30">
      <c r="A30" s="77"/>
      <c r="B30" s="78"/>
      <c r="E30" s="79"/>
      <c r="L30" s="80"/>
      <c r="M30" s="80"/>
      <c r="N30" s="80"/>
      <c r="O30" s="80"/>
      <c r="P30" s="80"/>
      <c r="Q30" s="80"/>
      <c r="R30" s="80"/>
      <c r="S30" s="80"/>
      <c r="U30" s="77"/>
      <c r="V30" s="80"/>
      <c r="W30" s="80"/>
      <c r="X30" s="80"/>
      <c r="Y30" s="77"/>
      <c r="Z30" s="80"/>
      <c r="AA30" s="80"/>
      <c r="AB30" s="80"/>
      <c r="AC30" s="80"/>
      <c r="AD30" s="80"/>
      <c r="AE30" s="80"/>
    </row>
    <row r="31">
      <c r="A31" s="77"/>
      <c r="B31" s="78"/>
      <c r="L31" s="80"/>
      <c r="M31" s="80"/>
      <c r="N31" s="80"/>
      <c r="O31" s="80"/>
      <c r="P31" s="80"/>
      <c r="Q31" s="80"/>
      <c r="R31" s="80"/>
      <c r="S31" s="80"/>
      <c r="U31" s="77"/>
      <c r="V31" s="80"/>
      <c r="W31" s="80"/>
      <c r="X31" s="80"/>
      <c r="Y31" s="77"/>
      <c r="Z31" s="80"/>
      <c r="AA31" s="80"/>
      <c r="AB31" s="80"/>
      <c r="AC31" s="80"/>
      <c r="AD31" s="80"/>
      <c r="AE31" s="80"/>
    </row>
    <row r="32">
      <c r="A32" s="77"/>
      <c r="B32" s="78"/>
      <c r="E32" s="82"/>
      <c r="L32" s="80"/>
      <c r="M32" s="80"/>
      <c r="N32" s="80"/>
      <c r="O32" s="80"/>
      <c r="P32" s="80"/>
      <c r="Q32" s="80"/>
      <c r="R32" s="80"/>
      <c r="S32" s="80"/>
      <c r="U32" s="77"/>
      <c r="V32" s="80"/>
      <c r="W32" s="80"/>
      <c r="X32" s="80"/>
      <c r="Y32" s="77"/>
      <c r="Z32" s="80"/>
      <c r="AA32" s="80"/>
      <c r="AB32" s="80"/>
      <c r="AC32" s="80"/>
      <c r="AD32" s="80"/>
      <c r="AE32" s="80"/>
    </row>
    <row r="33">
      <c r="A33" s="77"/>
      <c r="B33" s="78"/>
      <c r="E33" s="79"/>
      <c r="L33" s="80"/>
      <c r="M33" s="80"/>
      <c r="N33" s="80"/>
      <c r="O33" s="80"/>
      <c r="P33" s="80"/>
      <c r="Q33" s="80"/>
      <c r="R33" s="80"/>
      <c r="S33" s="80"/>
      <c r="U33" s="77"/>
      <c r="V33" s="80"/>
      <c r="W33" s="80"/>
      <c r="X33" s="80"/>
      <c r="Y33" s="77"/>
      <c r="Z33" s="80"/>
      <c r="AA33" s="80"/>
      <c r="AB33" s="80"/>
      <c r="AC33" s="80"/>
      <c r="AD33" s="80"/>
      <c r="AE33" s="80"/>
    </row>
    <row r="34">
      <c r="A34" s="77"/>
      <c r="B34" s="78"/>
      <c r="E34" s="86"/>
      <c r="L34" s="80"/>
      <c r="M34" s="80"/>
      <c r="N34" s="80"/>
      <c r="O34" s="80"/>
      <c r="P34" s="80"/>
      <c r="Q34" s="80"/>
      <c r="R34" s="80"/>
      <c r="S34" s="80"/>
      <c r="U34" s="77"/>
      <c r="V34" s="80"/>
      <c r="W34" s="80"/>
      <c r="X34" s="80"/>
      <c r="Y34" s="77"/>
      <c r="Z34" s="80"/>
      <c r="AA34" s="80"/>
      <c r="AB34" s="80"/>
      <c r="AC34" s="80"/>
      <c r="AD34" s="80"/>
      <c r="AE34" s="80"/>
    </row>
    <row r="35">
      <c r="A35" s="77"/>
      <c r="B35" s="78"/>
      <c r="E35" s="86"/>
      <c r="L35" s="80"/>
      <c r="M35" s="80"/>
      <c r="N35" s="80"/>
      <c r="O35" s="80"/>
      <c r="P35" s="80"/>
      <c r="Q35" s="80"/>
      <c r="R35" s="80"/>
      <c r="S35" s="80"/>
      <c r="U35" s="77"/>
      <c r="V35" s="80"/>
      <c r="W35" s="80"/>
      <c r="X35" s="80"/>
      <c r="Y35" s="77"/>
      <c r="Z35" s="80"/>
      <c r="AA35" s="80"/>
      <c r="AB35" s="80"/>
      <c r="AC35" s="80"/>
      <c r="AD35" s="80"/>
      <c r="AE35" s="80"/>
    </row>
    <row r="36">
      <c r="A36" s="77"/>
      <c r="B36" s="78"/>
      <c r="E36" s="79"/>
      <c r="L36" s="80"/>
      <c r="M36" s="80"/>
      <c r="N36" s="80"/>
      <c r="O36" s="80"/>
      <c r="P36" s="80"/>
      <c r="Q36" s="80"/>
      <c r="R36" s="80"/>
      <c r="S36" s="80"/>
      <c r="U36" s="77"/>
      <c r="V36" s="80"/>
      <c r="W36" s="80"/>
      <c r="X36" s="80"/>
      <c r="Y36" s="77"/>
      <c r="Z36" s="80"/>
      <c r="AA36" s="80"/>
      <c r="AB36" s="80"/>
      <c r="AC36" s="80"/>
      <c r="AD36" s="80"/>
      <c r="AE36" s="80"/>
    </row>
    <row r="37">
      <c r="A37" s="77"/>
      <c r="B37" s="78"/>
      <c r="E37" s="79"/>
      <c r="L37" s="80"/>
      <c r="M37" s="80"/>
      <c r="N37" s="80"/>
      <c r="O37" s="80"/>
      <c r="P37" s="80"/>
      <c r="Q37" s="80"/>
      <c r="R37" s="80"/>
      <c r="S37" s="80"/>
      <c r="U37" s="77"/>
      <c r="V37" s="80"/>
      <c r="W37" s="80"/>
      <c r="X37" s="80"/>
      <c r="Y37" s="77"/>
      <c r="Z37" s="80"/>
      <c r="AA37" s="80"/>
      <c r="AB37" s="80"/>
      <c r="AC37" s="80"/>
      <c r="AD37" s="80"/>
      <c r="AE37" s="80"/>
    </row>
    <row r="38">
      <c r="A38" s="77"/>
      <c r="B38" s="78"/>
      <c r="E38" s="79"/>
      <c r="L38" s="80"/>
      <c r="M38" s="80"/>
      <c r="N38" s="80"/>
      <c r="O38" s="80"/>
      <c r="P38" s="80"/>
      <c r="Q38" s="80"/>
      <c r="R38" s="80"/>
      <c r="S38" s="80"/>
      <c r="U38" s="77"/>
      <c r="V38" s="80"/>
      <c r="W38" s="80"/>
      <c r="X38" s="80"/>
      <c r="Y38" s="77"/>
      <c r="Z38" s="80"/>
      <c r="AA38" s="80"/>
      <c r="AB38" s="80"/>
      <c r="AC38" s="80"/>
      <c r="AD38" s="80"/>
      <c r="AE38" s="80"/>
    </row>
    <row r="39">
      <c r="A39" s="77"/>
      <c r="B39" s="78"/>
      <c r="E39" s="79"/>
      <c r="L39" s="80"/>
      <c r="M39" s="80"/>
      <c r="N39" s="80"/>
      <c r="O39" s="80"/>
      <c r="P39" s="80"/>
      <c r="Q39" s="80"/>
      <c r="R39" s="80"/>
      <c r="S39" s="80"/>
      <c r="U39" s="77"/>
      <c r="V39" s="80"/>
      <c r="W39" s="80"/>
      <c r="X39" s="80"/>
      <c r="Y39" s="77"/>
      <c r="Z39" s="80"/>
      <c r="AA39" s="80"/>
      <c r="AB39" s="80"/>
      <c r="AC39" s="80"/>
      <c r="AD39" s="80"/>
      <c r="AE39" s="80"/>
    </row>
    <row r="40">
      <c r="A40" s="77"/>
      <c r="B40" s="78"/>
      <c r="E40" s="79"/>
      <c r="N40" s="80"/>
      <c r="O40" s="80"/>
      <c r="P40" s="80"/>
      <c r="Q40" s="80"/>
      <c r="R40" s="80"/>
      <c r="S40" s="80"/>
      <c r="U40" s="77"/>
      <c r="V40" s="80"/>
      <c r="W40" s="80"/>
      <c r="X40" s="80"/>
      <c r="Y40" s="77"/>
      <c r="Z40" s="80"/>
      <c r="AA40" s="80"/>
      <c r="AB40" s="80"/>
      <c r="AC40" s="80"/>
      <c r="AD40" s="80"/>
      <c r="AE40" s="80"/>
    </row>
    <row r="41">
      <c r="A41" s="77"/>
      <c r="B41" s="78"/>
      <c r="E41" s="79"/>
      <c r="L41" s="80"/>
      <c r="M41" s="80"/>
      <c r="N41" s="80"/>
      <c r="O41" s="80"/>
      <c r="P41" s="80"/>
      <c r="Q41" s="80"/>
      <c r="R41" s="80"/>
      <c r="S41" s="80"/>
      <c r="U41" s="77"/>
      <c r="V41" s="80"/>
      <c r="W41" s="80"/>
      <c r="X41" s="80"/>
      <c r="Y41" s="77"/>
      <c r="Z41" s="80"/>
      <c r="AA41" s="80"/>
      <c r="AB41" s="80"/>
      <c r="AC41" s="80"/>
      <c r="AD41" s="80"/>
      <c r="AE41" s="80"/>
    </row>
    <row r="42">
      <c r="A42" s="77"/>
      <c r="B42" s="78"/>
      <c r="E42" s="79"/>
      <c r="L42" s="80"/>
      <c r="M42" s="80"/>
      <c r="N42" s="80"/>
      <c r="O42" s="80"/>
      <c r="P42" s="80"/>
      <c r="Q42" s="80"/>
      <c r="R42" s="80"/>
      <c r="S42" s="80"/>
      <c r="U42" s="77"/>
      <c r="V42" s="80"/>
      <c r="W42" s="80"/>
      <c r="X42" s="80"/>
      <c r="Y42" s="77"/>
      <c r="Z42" s="80"/>
      <c r="AA42" s="80"/>
      <c r="AB42" s="80"/>
      <c r="AC42" s="80"/>
      <c r="AD42" s="80"/>
      <c r="AE42" s="80"/>
    </row>
    <row r="43">
      <c r="A43" s="77"/>
      <c r="B43" s="78"/>
      <c r="E43" s="79"/>
      <c r="N43" s="80"/>
      <c r="O43" s="80"/>
      <c r="P43" s="80"/>
      <c r="Q43" s="80"/>
      <c r="R43" s="80"/>
      <c r="S43" s="80"/>
      <c r="U43" s="77"/>
      <c r="V43" s="80"/>
      <c r="W43" s="80"/>
      <c r="X43" s="80"/>
      <c r="Y43" s="77"/>
      <c r="Z43" s="80"/>
      <c r="AA43" s="80"/>
      <c r="AB43" s="80"/>
      <c r="AC43" s="80"/>
      <c r="AD43" s="80"/>
      <c r="AE43" s="80"/>
    </row>
    <row r="44">
      <c r="A44" s="77"/>
      <c r="B44" s="78"/>
      <c r="E44" s="82"/>
      <c r="L44" s="80"/>
      <c r="M44" s="80"/>
      <c r="N44" s="80"/>
      <c r="O44" s="80"/>
      <c r="P44" s="80"/>
      <c r="Q44" s="80"/>
      <c r="R44" s="80"/>
      <c r="S44" s="80"/>
      <c r="U44" s="77"/>
      <c r="V44" s="80"/>
      <c r="W44" s="80"/>
      <c r="X44" s="80"/>
      <c r="Y44" s="77"/>
      <c r="Z44" s="80"/>
      <c r="AA44" s="80"/>
      <c r="AB44" s="80"/>
      <c r="AC44" s="80"/>
      <c r="AD44" s="80"/>
      <c r="AE44" s="80"/>
    </row>
    <row r="45">
      <c r="A45" s="77"/>
      <c r="B45" s="78"/>
      <c r="E45" s="79"/>
      <c r="L45" s="80"/>
      <c r="M45" s="80"/>
      <c r="N45" s="80"/>
      <c r="O45" s="80"/>
      <c r="P45" s="80"/>
      <c r="Q45" s="80"/>
      <c r="R45" s="80"/>
      <c r="S45" s="80"/>
      <c r="U45" s="77"/>
      <c r="V45" s="80"/>
      <c r="W45" s="80"/>
      <c r="X45" s="80"/>
      <c r="Y45" s="77"/>
      <c r="Z45" s="80"/>
      <c r="AA45" s="80"/>
      <c r="AB45" s="80"/>
      <c r="AC45" s="80"/>
      <c r="AD45" s="80"/>
      <c r="AE45" s="80"/>
    </row>
    <row r="46">
      <c r="A46" s="77"/>
      <c r="B46" s="87"/>
      <c r="L46" s="80"/>
      <c r="M46" s="80"/>
      <c r="N46" s="80"/>
      <c r="O46" s="80"/>
      <c r="P46" s="80"/>
      <c r="Q46" s="80"/>
      <c r="R46" s="80"/>
      <c r="S46" s="80"/>
      <c r="U46" s="77"/>
      <c r="V46" s="80"/>
      <c r="W46" s="80"/>
      <c r="X46" s="80"/>
      <c r="Y46" s="77"/>
      <c r="Z46" s="80"/>
      <c r="AA46" s="80"/>
      <c r="AB46" s="80"/>
      <c r="AC46" s="80"/>
      <c r="AD46" s="80"/>
      <c r="AE46" s="80"/>
    </row>
    <row r="47">
      <c r="A47" s="77"/>
      <c r="B47" s="78"/>
      <c r="E47" s="88"/>
      <c r="L47" s="80"/>
      <c r="M47" s="80"/>
      <c r="N47" s="80"/>
      <c r="O47" s="80"/>
      <c r="P47" s="80"/>
      <c r="Q47" s="80"/>
      <c r="R47" s="80"/>
      <c r="S47" s="80"/>
      <c r="U47" s="77"/>
      <c r="V47" s="80"/>
      <c r="W47" s="80"/>
      <c r="X47" s="80"/>
      <c r="Y47" s="77"/>
      <c r="Z47" s="80"/>
      <c r="AA47" s="80"/>
      <c r="AB47" s="80"/>
      <c r="AC47" s="80"/>
      <c r="AD47" s="80"/>
      <c r="AE47" s="80"/>
    </row>
    <row r="48">
      <c r="A48" s="77"/>
      <c r="B48" s="78"/>
      <c r="E48" s="79"/>
      <c r="L48" s="80"/>
      <c r="M48" s="80"/>
      <c r="N48" s="80"/>
      <c r="O48" s="80"/>
      <c r="P48" s="80"/>
      <c r="Q48" s="80"/>
      <c r="R48" s="80"/>
      <c r="S48" s="80"/>
      <c r="U48" s="77"/>
      <c r="V48" s="80"/>
      <c r="W48" s="80"/>
      <c r="X48" s="80"/>
      <c r="Y48" s="77"/>
      <c r="Z48" s="80"/>
      <c r="AA48" s="80"/>
      <c r="AB48" s="80"/>
      <c r="AC48" s="80"/>
      <c r="AD48" s="80"/>
      <c r="AE48" s="80"/>
    </row>
    <row r="49">
      <c r="A49" s="77"/>
      <c r="B49" s="78"/>
      <c r="E49" s="79"/>
      <c r="L49" s="80"/>
      <c r="M49" s="80"/>
      <c r="N49" s="80"/>
      <c r="O49" s="80"/>
      <c r="P49" s="80"/>
      <c r="Q49" s="80"/>
      <c r="R49" s="80"/>
      <c r="S49" s="80"/>
      <c r="U49" s="77"/>
      <c r="V49" s="80"/>
      <c r="W49" s="80"/>
      <c r="X49" s="80"/>
      <c r="Y49" s="77"/>
      <c r="Z49" s="80"/>
      <c r="AA49" s="80"/>
      <c r="AB49" s="80"/>
      <c r="AC49" s="80"/>
      <c r="AD49" s="80"/>
      <c r="AE49" s="80"/>
    </row>
    <row r="50">
      <c r="A50" s="77"/>
      <c r="B50" s="78"/>
      <c r="E50" s="86"/>
      <c r="L50" s="80"/>
      <c r="M50" s="80"/>
      <c r="N50" s="80"/>
      <c r="O50" s="80"/>
      <c r="P50" s="80"/>
      <c r="Q50" s="80"/>
      <c r="R50" s="80"/>
      <c r="S50" s="80"/>
      <c r="U50" s="77"/>
      <c r="V50" s="80"/>
      <c r="W50" s="80"/>
      <c r="X50" s="80"/>
      <c r="Y50" s="77"/>
      <c r="Z50" s="80"/>
      <c r="AA50" s="80"/>
      <c r="AB50" s="80"/>
      <c r="AC50" s="80"/>
      <c r="AD50" s="80"/>
      <c r="AE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77"/>
      <c r="Z51" s="80"/>
      <c r="AA51" s="80"/>
      <c r="AB51" s="80"/>
      <c r="AC51" s="80"/>
      <c r="AD51" s="80"/>
      <c r="AE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77"/>
      <c r="Z52" s="80"/>
      <c r="AA52" s="80"/>
      <c r="AB52" s="80"/>
      <c r="AC52" s="80"/>
      <c r="AD52" s="80"/>
      <c r="AE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77"/>
      <c r="Z53" s="80"/>
      <c r="AA53" s="80"/>
      <c r="AB53" s="80"/>
      <c r="AC53" s="80"/>
      <c r="AD53" s="80"/>
      <c r="AE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77"/>
      <c r="Z54" s="80"/>
      <c r="AA54" s="80"/>
      <c r="AB54" s="80"/>
      <c r="AC54" s="80"/>
      <c r="AD54" s="80"/>
      <c r="AE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77"/>
      <c r="Z55" s="80"/>
      <c r="AA55" s="80"/>
      <c r="AB55" s="80"/>
      <c r="AC55" s="80"/>
      <c r="AD55" s="80"/>
      <c r="AE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77"/>
      <c r="Z56" s="80"/>
      <c r="AA56" s="80"/>
      <c r="AB56" s="80"/>
      <c r="AC56" s="80"/>
      <c r="AD56" s="80"/>
      <c r="AE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77"/>
      <c r="Z57" s="80"/>
      <c r="AA57" s="80"/>
      <c r="AB57" s="80"/>
      <c r="AC57" s="80"/>
      <c r="AD57" s="80"/>
      <c r="AE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77"/>
      <c r="Z58" s="80"/>
      <c r="AA58" s="80"/>
      <c r="AB58" s="80"/>
      <c r="AC58" s="80"/>
      <c r="AD58" s="80"/>
      <c r="AE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77"/>
      <c r="Z59" s="80"/>
      <c r="AA59" s="80"/>
      <c r="AB59" s="80"/>
      <c r="AC59" s="80"/>
      <c r="AD59" s="80"/>
      <c r="AE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77"/>
      <c r="Z60" s="80"/>
      <c r="AA60" s="80"/>
      <c r="AB60" s="80"/>
      <c r="AC60" s="80"/>
      <c r="AD60" s="80"/>
      <c r="AE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77"/>
      <c r="Z61" s="80"/>
      <c r="AA61" s="80"/>
      <c r="AB61" s="80"/>
      <c r="AC61" s="80"/>
      <c r="AD61" s="80"/>
      <c r="AE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77"/>
      <c r="Z62" s="80"/>
      <c r="AA62" s="80"/>
      <c r="AB62" s="80"/>
      <c r="AC62" s="80"/>
      <c r="AD62" s="80"/>
      <c r="AE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77"/>
      <c r="Z63" s="80"/>
      <c r="AA63" s="80"/>
      <c r="AB63" s="80"/>
      <c r="AC63" s="80"/>
      <c r="AD63" s="80"/>
      <c r="AE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77"/>
      <c r="Z64" s="80"/>
      <c r="AA64" s="80"/>
      <c r="AB64" s="80"/>
      <c r="AC64" s="80"/>
      <c r="AD64" s="80"/>
      <c r="AE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77"/>
      <c r="Z65" s="80"/>
      <c r="AA65" s="80"/>
      <c r="AB65" s="80"/>
      <c r="AC65" s="80"/>
      <c r="AD65" s="80"/>
      <c r="AE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77"/>
      <c r="Z66" s="80"/>
      <c r="AA66" s="80"/>
      <c r="AB66" s="80"/>
      <c r="AC66" s="80"/>
      <c r="AD66" s="80"/>
      <c r="AE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77"/>
      <c r="Z67" s="80"/>
      <c r="AA67" s="80"/>
      <c r="AB67" s="80"/>
      <c r="AC67" s="80"/>
      <c r="AD67" s="80"/>
      <c r="AE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77"/>
      <c r="Z68" s="80"/>
      <c r="AA68" s="80"/>
      <c r="AB68" s="80"/>
      <c r="AC68" s="80"/>
      <c r="AD68" s="80"/>
      <c r="AE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77"/>
      <c r="Z69" s="80"/>
      <c r="AA69" s="80"/>
      <c r="AB69" s="80"/>
      <c r="AC69" s="80"/>
      <c r="AD69" s="80"/>
      <c r="AE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77"/>
      <c r="Z70" s="80"/>
      <c r="AA70" s="80"/>
      <c r="AB70" s="80"/>
      <c r="AC70" s="80"/>
      <c r="AD70" s="80"/>
      <c r="AE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77"/>
      <c r="Z71" s="80"/>
      <c r="AA71" s="80"/>
      <c r="AB71" s="80"/>
      <c r="AC71" s="80"/>
      <c r="AD71" s="80"/>
      <c r="AE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77"/>
      <c r="Z72" s="80"/>
      <c r="AA72" s="80"/>
      <c r="AB72" s="80"/>
      <c r="AC72" s="80"/>
      <c r="AD72" s="80"/>
      <c r="AE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77"/>
      <c r="Z73" s="80"/>
      <c r="AA73" s="80"/>
      <c r="AB73" s="80"/>
      <c r="AC73" s="80"/>
      <c r="AD73" s="80"/>
      <c r="AE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77"/>
      <c r="Z74" s="80"/>
      <c r="AA74" s="80"/>
      <c r="AB74" s="80"/>
      <c r="AC74" s="80"/>
      <c r="AD74" s="80"/>
      <c r="AE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77"/>
      <c r="Z75" s="80"/>
      <c r="AA75" s="80"/>
      <c r="AB75" s="80"/>
      <c r="AC75" s="80"/>
      <c r="AD75" s="80"/>
      <c r="AE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77"/>
      <c r="Z76" s="80"/>
      <c r="AA76" s="80"/>
      <c r="AB76" s="80"/>
      <c r="AC76" s="80"/>
      <c r="AD76" s="80"/>
      <c r="AE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77"/>
      <c r="Z77" s="80"/>
      <c r="AA77" s="80"/>
      <c r="AB77" s="80"/>
      <c r="AC77" s="80"/>
      <c r="AD77" s="80"/>
      <c r="AE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77"/>
      <c r="Z78" s="80"/>
      <c r="AA78" s="80"/>
      <c r="AB78" s="80"/>
      <c r="AC78" s="80"/>
      <c r="AD78" s="80"/>
      <c r="AE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77"/>
      <c r="Z79" s="80"/>
      <c r="AA79" s="80"/>
      <c r="AB79" s="80"/>
      <c r="AC79" s="80"/>
      <c r="AD79" s="80"/>
      <c r="AE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77"/>
      <c r="Z80" s="80"/>
      <c r="AA80" s="80"/>
      <c r="AB80" s="80"/>
      <c r="AC80" s="80"/>
      <c r="AD80" s="80"/>
      <c r="AE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77"/>
      <c r="Z81" s="80"/>
      <c r="AA81" s="80"/>
      <c r="AB81" s="80"/>
      <c r="AC81" s="80"/>
      <c r="AD81" s="80"/>
      <c r="AE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77"/>
      <c r="Z82" s="80"/>
      <c r="AA82" s="80"/>
      <c r="AB82" s="80"/>
      <c r="AC82" s="80"/>
      <c r="AD82" s="80"/>
      <c r="AE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</row>
  </sheetData>
  <drawing r:id="rId1"/>
</worksheet>
</file>