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wnloads\"/>
    </mc:Choice>
  </mc:AlternateContent>
  <xr:revisionPtr revIDLastSave="0" documentId="13_ncr:1_{EFF2C334-D5A9-4FBC-B1FE-3EBAC6154B59}" xr6:coauthVersionLast="47" xr6:coauthVersionMax="47" xr10:uidLastSave="{00000000-0000-0000-0000-000000000000}"/>
  <bookViews>
    <workbookView xWindow="4680" yWindow="4680" windowWidth="32640" windowHeight="15615" xr2:uid="{D6F702BC-D843-4230-B868-3FA5C043B4E7}"/>
  </bookViews>
  <sheets>
    <sheet name="Totals" sheetId="1" r:id="rId1"/>
    <sheet name="EveryPart" sheetId="8" r:id="rId2"/>
    <sheet name="MKTNE_MODCON" sheetId="2" r:id="rId3"/>
    <sheet name="MKTNE_POWERCON" sheetId="3" r:id="rId4"/>
    <sheet name="MKTNE_RPICTRL" sheetId="4" r:id="rId5"/>
    <sheet name="OTS_Simon" sheetId="5" r:id="rId6"/>
    <sheet name="OTS_Button" sheetId="6" r:id="rId7"/>
    <sheet name="OTS_Wires" sheetId="7" r:id="rId8"/>
  </sheets>
  <definedNames>
    <definedName name="_xlnm._FilterDatabase" localSheetId="1" hidden="1">EveryPart!$A$1:$H$82</definedName>
    <definedName name="_xlnm._FilterDatabase" localSheetId="0" hidden="1">Totals!$A$1:$E$39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1" i="1"/>
  <c r="B1" i="1"/>
  <c r="C1" i="1"/>
  <c r="E1" i="1"/>
  <c r="D1" i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2" i="4"/>
  <c r="H2" i="3"/>
  <c r="H2" i="2"/>
  <c r="A68" i="8"/>
  <c r="B68" i="8"/>
  <c r="C68" i="8"/>
  <c r="D68" i="8"/>
  <c r="E68" i="8"/>
  <c r="F68" i="8"/>
  <c r="A69" i="8"/>
  <c r="B69" i="8"/>
  <c r="C69" i="8"/>
  <c r="D69" i="8"/>
  <c r="E69" i="8"/>
  <c r="F69" i="8"/>
  <c r="A70" i="8"/>
  <c r="B70" i="8"/>
  <c r="C70" i="8"/>
  <c r="D70" i="8"/>
  <c r="E70" i="8"/>
  <c r="F70" i="8"/>
  <c r="A71" i="8"/>
  <c r="B71" i="8"/>
  <c r="C71" i="8"/>
  <c r="D71" i="8"/>
  <c r="E71" i="8"/>
  <c r="F71" i="8"/>
  <c r="A72" i="8"/>
  <c r="B72" i="8"/>
  <c r="C72" i="8"/>
  <c r="D72" i="8"/>
  <c r="E72" i="8"/>
  <c r="F72" i="8"/>
  <c r="A73" i="8"/>
  <c r="B73" i="8"/>
  <c r="C73" i="8"/>
  <c r="D73" i="8"/>
  <c r="E73" i="8"/>
  <c r="F73" i="8"/>
  <c r="A74" i="8"/>
  <c r="B74" i="8"/>
  <c r="C74" i="8"/>
  <c r="D74" i="8"/>
  <c r="E74" i="8"/>
  <c r="F74" i="8"/>
  <c r="A75" i="8"/>
  <c r="B75" i="8"/>
  <c r="C75" i="8"/>
  <c r="D75" i="8"/>
  <c r="E75" i="8"/>
  <c r="F75" i="8"/>
  <c r="A76" i="8"/>
  <c r="B76" i="8"/>
  <c r="C76" i="8"/>
  <c r="D76" i="8"/>
  <c r="E76" i="8"/>
  <c r="F76" i="8"/>
  <c r="A77" i="8"/>
  <c r="B77" i="8"/>
  <c r="C77" i="8"/>
  <c r="D77" i="8"/>
  <c r="E77" i="8"/>
  <c r="F77" i="8"/>
  <c r="A78" i="8"/>
  <c r="B78" i="8"/>
  <c r="C78" i="8"/>
  <c r="D78" i="8"/>
  <c r="E78" i="8"/>
  <c r="F78" i="8"/>
  <c r="A79" i="8"/>
  <c r="B79" i="8"/>
  <c r="C79" i="8"/>
  <c r="D79" i="8"/>
  <c r="E79" i="8"/>
  <c r="F79" i="8"/>
  <c r="A80" i="8"/>
  <c r="B80" i="8"/>
  <c r="C80" i="8"/>
  <c r="D80" i="8"/>
  <c r="E80" i="8"/>
  <c r="F80" i="8"/>
  <c r="A81" i="8"/>
  <c r="B81" i="8"/>
  <c r="C81" i="8"/>
  <c r="D81" i="8"/>
  <c r="E81" i="8"/>
  <c r="F81" i="8"/>
  <c r="A82" i="8"/>
  <c r="B82" i="8"/>
  <c r="C82" i="8"/>
  <c r="D82" i="8"/>
  <c r="E82" i="8"/>
  <c r="F82" i="8"/>
  <c r="D66" i="8"/>
  <c r="E66" i="8"/>
  <c r="F66" i="8"/>
  <c r="D67" i="8"/>
  <c r="E67" i="8"/>
  <c r="F67" i="8"/>
  <c r="A67" i="8"/>
  <c r="B67" i="8"/>
  <c r="C67" i="8"/>
  <c r="B66" i="8"/>
  <c r="C66" i="8"/>
  <c r="A66" i="8"/>
  <c r="A50" i="8"/>
  <c r="B50" i="8"/>
  <c r="C50" i="8"/>
  <c r="D50" i="8"/>
  <c r="E50" i="8"/>
  <c r="F50" i="8"/>
  <c r="A51" i="8"/>
  <c r="B51" i="8"/>
  <c r="C51" i="8"/>
  <c r="D51" i="8"/>
  <c r="E51" i="8"/>
  <c r="F51" i="8"/>
  <c r="A52" i="8"/>
  <c r="B52" i="8"/>
  <c r="C52" i="8"/>
  <c r="D52" i="8"/>
  <c r="E52" i="8"/>
  <c r="F52" i="8"/>
  <c r="A53" i="8"/>
  <c r="B53" i="8"/>
  <c r="C53" i="8"/>
  <c r="D53" i="8"/>
  <c r="E53" i="8"/>
  <c r="F53" i="8"/>
  <c r="A54" i="8"/>
  <c r="B54" i="8"/>
  <c r="C54" i="8"/>
  <c r="D54" i="8"/>
  <c r="E54" i="8"/>
  <c r="F54" i="8"/>
  <c r="A55" i="8"/>
  <c r="B55" i="8"/>
  <c r="C55" i="8"/>
  <c r="D55" i="8"/>
  <c r="E55" i="8"/>
  <c r="F55" i="8"/>
  <c r="A56" i="8"/>
  <c r="B56" i="8"/>
  <c r="C56" i="8"/>
  <c r="D56" i="8"/>
  <c r="E56" i="8"/>
  <c r="F56" i="8"/>
  <c r="A57" i="8"/>
  <c r="B57" i="8"/>
  <c r="C57" i="8"/>
  <c r="D57" i="8"/>
  <c r="E57" i="8"/>
  <c r="F57" i="8"/>
  <c r="A58" i="8"/>
  <c r="B58" i="8"/>
  <c r="C58" i="8"/>
  <c r="D58" i="8"/>
  <c r="E58" i="8"/>
  <c r="F58" i="8"/>
  <c r="A59" i="8"/>
  <c r="B59" i="8"/>
  <c r="C59" i="8"/>
  <c r="D59" i="8"/>
  <c r="E59" i="8"/>
  <c r="F59" i="8"/>
  <c r="A60" i="8"/>
  <c r="B60" i="8"/>
  <c r="C60" i="8"/>
  <c r="D60" i="8"/>
  <c r="E60" i="8"/>
  <c r="F60" i="8"/>
  <c r="A61" i="8"/>
  <c r="B61" i="8"/>
  <c r="C61" i="8"/>
  <c r="D61" i="8"/>
  <c r="E61" i="8"/>
  <c r="F61" i="8"/>
  <c r="A62" i="8"/>
  <c r="B62" i="8"/>
  <c r="C62" i="8"/>
  <c r="D62" i="8"/>
  <c r="E62" i="8"/>
  <c r="F62" i="8"/>
  <c r="A63" i="8"/>
  <c r="B63" i="8"/>
  <c r="C63" i="8"/>
  <c r="D63" i="8"/>
  <c r="E63" i="8"/>
  <c r="F63" i="8"/>
  <c r="A64" i="8"/>
  <c r="B64" i="8"/>
  <c r="C64" i="8"/>
  <c r="D64" i="8"/>
  <c r="E64" i="8"/>
  <c r="F64" i="8"/>
  <c r="A65" i="8"/>
  <c r="B65" i="8"/>
  <c r="C65" i="8"/>
  <c r="D65" i="8"/>
  <c r="E65" i="8"/>
  <c r="F65" i="8"/>
  <c r="B49" i="8"/>
  <c r="C49" i="8"/>
  <c r="D49" i="8"/>
  <c r="E49" i="8"/>
  <c r="F49" i="8"/>
  <c r="A49" i="8"/>
  <c r="A48" i="8"/>
  <c r="B48" i="8"/>
  <c r="C48" i="8"/>
  <c r="D48" i="8"/>
  <c r="E48" i="8"/>
  <c r="F48" i="8"/>
  <c r="A21" i="8"/>
  <c r="B21" i="8"/>
  <c r="C21" i="8"/>
  <c r="D21" i="8"/>
  <c r="E21" i="8"/>
  <c r="F21" i="8"/>
  <c r="A22" i="8"/>
  <c r="B22" i="8"/>
  <c r="C22" i="8"/>
  <c r="D22" i="8"/>
  <c r="E22" i="8"/>
  <c r="F22" i="8"/>
  <c r="A23" i="8"/>
  <c r="B23" i="8"/>
  <c r="C23" i="8"/>
  <c r="D23" i="8"/>
  <c r="E23" i="8"/>
  <c r="F23" i="8"/>
  <c r="A24" i="8"/>
  <c r="B24" i="8"/>
  <c r="C24" i="8"/>
  <c r="D24" i="8"/>
  <c r="E24" i="8"/>
  <c r="F24" i="8"/>
  <c r="A25" i="8"/>
  <c r="B25" i="8"/>
  <c r="C25" i="8"/>
  <c r="D25" i="8"/>
  <c r="E25" i="8"/>
  <c r="F25" i="8"/>
  <c r="A26" i="8"/>
  <c r="B26" i="8"/>
  <c r="C26" i="8"/>
  <c r="D26" i="8"/>
  <c r="E26" i="8"/>
  <c r="F26" i="8"/>
  <c r="A27" i="8"/>
  <c r="B27" i="8"/>
  <c r="C27" i="8"/>
  <c r="D27" i="8"/>
  <c r="E27" i="8"/>
  <c r="F27" i="8"/>
  <c r="A28" i="8"/>
  <c r="B28" i="8"/>
  <c r="C28" i="8"/>
  <c r="D28" i="8"/>
  <c r="E28" i="8"/>
  <c r="F28" i="8"/>
  <c r="A29" i="8"/>
  <c r="B29" i="8"/>
  <c r="C29" i="8"/>
  <c r="D29" i="8"/>
  <c r="E29" i="8"/>
  <c r="F29" i="8"/>
  <c r="A30" i="8"/>
  <c r="B30" i="8"/>
  <c r="C30" i="8"/>
  <c r="D30" i="8"/>
  <c r="E30" i="8"/>
  <c r="F30" i="8"/>
  <c r="A31" i="8"/>
  <c r="B31" i="8"/>
  <c r="C31" i="8"/>
  <c r="D31" i="8"/>
  <c r="E31" i="8"/>
  <c r="F31" i="8"/>
  <c r="A32" i="8"/>
  <c r="B32" i="8"/>
  <c r="C32" i="8"/>
  <c r="D32" i="8"/>
  <c r="E32" i="8"/>
  <c r="F32" i="8"/>
  <c r="A33" i="8"/>
  <c r="B33" i="8"/>
  <c r="C33" i="8"/>
  <c r="D33" i="8"/>
  <c r="E33" i="8"/>
  <c r="F33" i="8"/>
  <c r="A34" i="8"/>
  <c r="B34" i="8"/>
  <c r="C34" i="8"/>
  <c r="D34" i="8"/>
  <c r="E34" i="8"/>
  <c r="F34" i="8"/>
  <c r="A35" i="8"/>
  <c r="B35" i="8"/>
  <c r="C35" i="8"/>
  <c r="D35" i="8"/>
  <c r="E35" i="8"/>
  <c r="F35" i="8"/>
  <c r="A36" i="8"/>
  <c r="B36" i="8"/>
  <c r="C36" i="8"/>
  <c r="D36" i="8"/>
  <c r="E36" i="8"/>
  <c r="F36" i="8"/>
  <c r="A37" i="8"/>
  <c r="B37" i="8"/>
  <c r="C37" i="8"/>
  <c r="D37" i="8"/>
  <c r="E37" i="8"/>
  <c r="F37" i="8"/>
  <c r="A38" i="8"/>
  <c r="B38" i="8"/>
  <c r="C38" i="8"/>
  <c r="D38" i="8"/>
  <c r="E38" i="8"/>
  <c r="F38" i="8"/>
  <c r="A39" i="8"/>
  <c r="B39" i="8"/>
  <c r="C39" i="8"/>
  <c r="D39" i="8"/>
  <c r="E39" i="8"/>
  <c r="F39" i="8"/>
  <c r="A40" i="8"/>
  <c r="B40" i="8"/>
  <c r="C40" i="8"/>
  <c r="D40" i="8"/>
  <c r="E40" i="8"/>
  <c r="F40" i="8"/>
  <c r="A41" i="8"/>
  <c r="B41" i="8"/>
  <c r="C41" i="8"/>
  <c r="D41" i="8"/>
  <c r="E41" i="8"/>
  <c r="F41" i="8"/>
  <c r="A42" i="8"/>
  <c r="B42" i="8"/>
  <c r="C42" i="8"/>
  <c r="D42" i="8"/>
  <c r="E42" i="8"/>
  <c r="F42" i="8"/>
  <c r="A43" i="8"/>
  <c r="B43" i="8"/>
  <c r="C43" i="8"/>
  <c r="D43" i="8"/>
  <c r="E43" i="8"/>
  <c r="F43" i="8"/>
  <c r="A44" i="8"/>
  <c r="B44" i="8"/>
  <c r="C44" i="8"/>
  <c r="D44" i="8"/>
  <c r="E44" i="8"/>
  <c r="F44" i="8"/>
  <c r="A45" i="8"/>
  <c r="B45" i="8"/>
  <c r="C45" i="8"/>
  <c r="D45" i="8"/>
  <c r="E45" i="8"/>
  <c r="F45" i="8"/>
  <c r="A46" i="8"/>
  <c r="B46" i="8"/>
  <c r="C46" i="8"/>
  <c r="D46" i="8"/>
  <c r="E46" i="8"/>
  <c r="F46" i="8"/>
  <c r="A47" i="8"/>
  <c r="B47" i="8"/>
  <c r="C47" i="8"/>
  <c r="D47" i="8"/>
  <c r="E47" i="8"/>
  <c r="F47" i="8"/>
  <c r="B20" i="8"/>
  <c r="C20" i="8"/>
  <c r="D20" i="8"/>
  <c r="E20" i="8"/>
  <c r="F20" i="8"/>
  <c r="A20" i="8"/>
  <c r="A5" i="8"/>
  <c r="B5" i="8"/>
  <c r="C5" i="8"/>
  <c r="D5" i="8"/>
  <c r="E5" i="8"/>
  <c r="F5" i="8"/>
  <c r="A6" i="8"/>
  <c r="B6" i="8"/>
  <c r="C6" i="8"/>
  <c r="D6" i="8"/>
  <c r="E6" i="8"/>
  <c r="F6" i="8"/>
  <c r="A7" i="8"/>
  <c r="B7" i="8"/>
  <c r="C7" i="8"/>
  <c r="D7" i="8"/>
  <c r="E7" i="8"/>
  <c r="F7" i="8"/>
  <c r="A8" i="8"/>
  <c r="B8" i="8"/>
  <c r="C8" i="8"/>
  <c r="D8" i="8"/>
  <c r="E8" i="8"/>
  <c r="F8" i="8"/>
  <c r="A9" i="8"/>
  <c r="B9" i="8"/>
  <c r="C9" i="8"/>
  <c r="D9" i="8"/>
  <c r="E9" i="8"/>
  <c r="F9" i="8"/>
  <c r="A10" i="8"/>
  <c r="B10" i="8"/>
  <c r="C10" i="8"/>
  <c r="D10" i="8"/>
  <c r="E10" i="8"/>
  <c r="F10" i="8"/>
  <c r="A11" i="8"/>
  <c r="B11" i="8"/>
  <c r="C11" i="8"/>
  <c r="D11" i="8"/>
  <c r="E11" i="8"/>
  <c r="F11" i="8"/>
  <c r="A12" i="8"/>
  <c r="B12" i="8"/>
  <c r="C12" i="8"/>
  <c r="D12" i="8"/>
  <c r="E12" i="8"/>
  <c r="F12" i="8"/>
  <c r="A13" i="8"/>
  <c r="B13" i="8"/>
  <c r="C13" i="8"/>
  <c r="D13" i="8"/>
  <c r="E13" i="8"/>
  <c r="F13" i="8"/>
  <c r="A14" i="8"/>
  <c r="B14" i="8"/>
  <c r="C14" i="8"/>
  <c r="D14" i="8"/>
  <c r="E14" i="8"/>
  <c r="F14" i="8"/>
  <c r="A15" i="8"/>
  <c r="B15" i="8"/>
  <c r="C15" i="8"/>
  <c r="D15" i="8"/>
  <c r="E15" i="8"/>
  <c r="F15" i="8"/>
  <c r="A16" i="8"/>
  <c r="B16" i="8"/>
  <c r="C16" i="8"/>
  <c r="D16" i="8"/>
  <c r="E16" i="8"/>
  <c r="F16" i="8"/>
  <c r="A17" i="8"/>
  <c r="B17" i="8"/>
  <c r="C17" i="8"/>
  <c r="D17" i="8"/>
  <c r="E17" i="8"/>
  <c r="F17" i="8"/>
  <c r="A18" i="8"/>
  <c r="B18" i="8"/>
  <c r="C18" i="8"/>
  <c r="D18" i="8"/>
  <c r="E18" i="8"/>
  <c r="F18" i="8"/>
  <c r="A19" i="8"/>
  <c r="B19" i="8"/>
  <c r="C19" i="8"/>
  <c r="D19" i="8"/>
  <c r="E19" i="8"/>
  <c r="F19" i="8"/>
  <c r="B4" i="8"/>
  <c r="C4" i="8"/>
  <c r="D4" i="8"/>
  <c r="E4" i="8"/>
  <c r="F4" i="8"/>
  <c r="A4" i="8"/>
  <c r="B3" i="8"/>
  <c r="C3" i="8"/>
  <c r="D3" i="8"/>
  <c r="E3" i="8"/>
  <c r="F3" i="8"/>
  <c r="A3" i="8"/>
  <c r="B2" i="8"/>
  <c r="C2" i="8"/>
  <c r="D2" i="8"/>
  <c r="E2" i="8"/>
  <c r="F2" i="8"/>
  <c r="A2" i="8"/>
  <c r="E18" i="1" l="1"/>
  <c r="E19" i="1"/>
  <c r="E20" i="1"/>
  <c r="E21" i="1"/>
  <c r="E22" i="1"/>
  <c r="E23" i="1"/>
  <c r="E24" i="1"/>
  <c r="E17" i="1"/>
  <c r="E25" i="1"/>
  <c r="E16" i="1"/>
  <c r="E26" i="1"/>
  <c r="E15" i="1"/>
  <c r="E3" i="1"/>
  <c r="E27" i="1"/>
  <c r="E4" i="1"/>
  <c r="E28" i="1"/>
  <c r="E5" i="1"/>
  <c r="E29" i="1"/>
  <c r="E6" i="1"/>
  <c r="E30" i="1"/>
  <c r="E7" i="1"/>
  <c r="E31" i="1"/>
  <c r="E8" i="1"/>
  <c r="E32" i="1"/>
  <c r="E9" i="1"/>
  <c r="E33" i="1"/>
  <c r="E10" i="1"/>
  <c r="E34" i="1"/>
  <c r="E11" i="1"/>
  <c r="E35" i="1"/>
  <c r="E12" i="1"/>
  <c r="E36" i="1"/>
  <c r="E13" i="1"/>
  <c r="E37" i="1"/>
  <c r="E14" i="1"/>
  <c r="E38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<sst xmlns="http://schemas.openxmlformats.org/spreadsheetml/2006/main" count="629" uniqueCount="208">
  <si>
    <t>Manufacturer Part Number</t>
  </si>
  <si>
    <t>Manufacturer Name</t>
  </si>
  <si>
    <t>Description</t>
  </si>
  <si>
    <t>Requested Quantity 1</t>
  </si>
  <si>
    <t>Digi-Key Part Number 1</t>
  </si>
  <si>
    <t>Unit Price 1</t>
  </si>
  <si>
    <t>Extended Price 1</t>
  </si>
  <si>
    <t>S05B-XASK-1(LF)(SN)</t>
  </si>
  <si>
    <t>JST Sales America Inc.</t>
  </si>
  <si>
    <t>CONN HEADER R/A 5POS 2.5MM</t>
  </si>
  <si>
    <t>455-4135-ND</t>
  </si>
  <si>
    <t>0.56000</t>
  </si>
  <si>
    <t>$1.12</t>
  </si>
  <si>
    <t>S04B-XASK-1(LF)(SN)</t>
  </si>
  <si>
    <t>CONN HEADER R/A 4POS 2.5MM</t>
  </si>
  <si>
    <t>455-4090-ND</t>
  </si>
  <si>
    <t>0.53000</t>
  </si>
  <si>
    <t>$0.53</t>
  </si>
  <si>
    <t>$2.24</t>
  </si>
  <si>
    <t>$1.06</t>
  </si>
  <si>
    <t>ADC144EUQ-13</t>
  </si>
  <si>
    <t>Diodes Incorporated</t>
  </si>
  <si>
    <t>IC TRANSISTOR SOT363</t>
  </si>
  <si>
    <t>ADC144EUQ-13DICT-ND</t>
  </si>
  <si>
    <t>0.39000</t>
  </si>
  <si>
    <t>$0.39</t>
  </si>
  <si>
    <t>SSM2305RMZ-R2</t>
  </si>
  <si>
    <t>Analog Devices Inc.</t>
  </si>
  <si>
    <t>IC AMP CLASS D MONO 2.8W 8MSOP</t>
  </si>
  <si>
    <t>SSM2305RMZ-R2CT-ND</t>
  </si>
  <si>
    <t>2.53000</t>
  </si>
  <si>
    <t>$2.53</t>
  </si>
  <si>
    <t>CMS0231KLX</t>
  </si>
  <si>
    <t>CUI Devices</t>
  </si>
  <si>
    <t>SPEAKER 8OHM 2W ENCLOSED 82DB</t>
  </si>
  <si>
    <t>102-1300-ND</t>
  </si>
  <si>
    <t>6.63000</t>
  </si>
  <si>
    <t>$6.63</t>
  </si>
  <si>
    <t>CL21B104KACNNNC</t>
  </si>
  <si>
    <t>Samsung Electro-Mechanics</t>
  </si>
  <si>
    <t>CAP CER 0.1UF 25V X7R 0805</t>
  </si>
  <si>
    <t>1276-1099-1-ND</t>
  </si>
  <si>
    <t>0.10000</t>
  </si>
  <si>
    <t>$0.10</t>
  </si>
  <si>
    <t>CL21A106KOQNNNE</t>
  </si>
  <si>
    <t>CAP CER 10UF 16V X5R 0805</t>
  </si>
  <si>
    <t>1276-1096-1-ND</t>
  </si>
  <si>
    <t>0.11000</t>
  </si>
  <si>
    <t>$0.11</t>
  </si>
  <si>
    <t>RK73H2ATTD2700F</t>
  </si>
  <si>
    <t>KOA Speer Electronics, Inc.</t>
  </si>
  <si>
    <t>RES 270 OHM 1% 1/4W 0805</t>
  </si>
  <si>
    <t>2019-RK73H2ATTD2700FCT-ND</t>
  </si>
  <si>
    <t>RNCP0805FTD150R</t>
  </si>
  <si>
    <t>Stackpole Electronics Inc</t>
  </si>
  <si>
    <t>RES 150 OHM 1% 1/4W 0805</t>
  </si>
  <si>
    <t>RNCP0805FTD150RCT-ND</t>
  </si>
  <si>
    <t>RK73H2ATTD30R0F</t>
  </si>
  <si>
    <t>RES 30 OHM 1% 1/4W 0805</t>
  </si>
  <si>
    <t>2019-RK73H2ATTD30R0FCT-ND</t>
  </si>
  <si>
    <t>$0.40</t>
  </si>
  <si>
    <t>MAX7221CWG+T</t>
  </si>
  <si>
    <t>Analog Devices Inc./Maxim Integrated</t>
  </si>
  <si>
    <t>IC DRVR 7 SEGMNT 8 DIGIT 24SOIC</t>
  </si>
  <si>
    <t>MAX7221CWG+CT-ND</t>
  </si>
  <si>
    <t>10.77000</t>
  </si>
  <si>
    <t>$10.77</t>
  </si>
  <si>
    <t>XZMDK54W-8</t>
  </si>
  <si>
    <t>SunLED</t>
  </si>
  <si>
    <t>LED RED CLEAR CHIP SMD</t>
  </si>
  <si>
    <t>1497-1431-1-ND</t>
  </si>
  <si>
    <t>0.46000</t>
  </si>
  <si>
    <t>$3.68</t>
  </si>
  <si>
    <t>RNCP0805FTD4K99</t>
  </si>
  <si>
    <t>RES 4.99K OHM 1% 1/4W 0805</t>
  </si>
  <si>
    <t>RNCP0805FTD4K99CT-ND</t>
  </si>
  <si>
    <t>SG73S2ATTD4701F</t>
  </si>
  <si>
    <t>RES 4.7K OHM 1% 1/4W 0805</t>
  </si>
  <si>
    <t>2019-SG73S2ATTD4701FCT-ND</t>
  </si>
  <si>
    <t>0.19000</t>
  </si>
  <si>
    <t>$0.19</t>
  </si>
  <si>
    <t>S02B-XASS-1(LF)(SN)</t>
  </si>
  <si>
    <t>CONN HEADER R/A 2POS 2.5MM</t>
  </si>
  <si>
    <t>455-2044-ND</t>
  </si>
  <si>
    <t>0.45000</t>
  </si>
  <si>
    <t>$0.45</t>
  </si>
  <si>
    <t>C0805Z5U500-103MNE-CT</t>
  </si>
  <si>
    <t>Venkel</t>
  </si>
  <si>
    <t>CAP CER 0.01UF 50V Z5U 0805</t>
  </si>
  <si>
    <t>2679-C0805Z5U500-103MNE-CT-ND</t>
  </si>
  <si>
    <t>0.02800</t>
  </si>
  <si>
    <t>$0.14</t>
  </si>
  <si>
    <t>XZFBB54W-8</t>
  </si>
  <si>
    <t>LED BLUE CLEAR CHIP SMD</t>
  </si>
  <si>
    <t>1497-1437-1-ND</t>
  </si>
  <si>
    <t>0.57000</t>
  </si>
  <si>
    <t>$2.28</t>
  </si>
  <si>
    <t>XZMYK54W-8</t>
  </si>
  <si>
    <t>LED YELLOW CLEAR CHIP SMD</t>
  </si>
  <si>
    <t>1497-1432-1-ND</t>
  </si>
  <si>
    <t>$1.84</t>
  </si>
  <si>
    <t>XZDGK54W-8</t>
  </si>
  <si>
    <t>LED GREEN CLEAR CHIP SMD</t>
  </si>
  <si>
    <t>1497-1435-1-ND</t>
  </si>
  <si>
    <t>0.67000</t>
  </si>
  <si>
    <t>$2.68</t>
  </si>
  <si>
    <t>W25Q128JVSIQ</t>
  </si>
  <si>
    <t>Winbond Electronics</t>
  </si>
  <si>
    <t>IC FLASH 128MBIT SPI/QUAD 8SOIC</t>
  </si>
  <si>
    <t>W25Q128JVSIQ-ND</t>
  </si>
  <si>
    <t>1.88000</t>
  </si>
  <si>
    <t>$1.88</t>
  </si>
  <si>
    <t>NCP1117DTARKG</t>
  </si>
  <si>
    <t>onsemi</t>
  </si>
  <si>
    <t>IC REG LINEAR POS ADJ 1A DPAK</t>
  </si>
  <si>
    <t>NCP1117DTARKGOSCT-ND</t>
  </si>
  <si>
    <t>0.63000</t>
  </si>
  <si>
    <t>$0.63</t>
  </si>
  <si>
    <t>SC0914(7)</t>
  </si>
  <si>
    <t>Raspberry Pi</t>
  </si>
  <si>
    <t>RP2040TR7</t>
  </si>
  <si>
    <t>2648-SC0914(7)CT-ND</t>
  </si>
  <si>
    <t>1.00000</t>
  </si>
  <si>
    <t>$1.00</t>
  </si>
  <si>
    <t>ABLS-12.000MHZ-B4-T</t>
  </si>
  <si>
    <t>Abracon LLC</t>
  </si>
  <si>
    <t>CRYSTAL 12.0000MHZ 18PF SMD</t>
  </si>
  <si>
    <t>535-10218-1-ND</t>
  </si>
  <si>
    <t>0.32000</t>
  </si>
  <si>
    <t>$0.32</t>
  </si>
  <si>
    <t>$0.78</t>
  </si>
  <si>
    <t>A-CSL-S-020-B7-A</t>
  </si>
  <si>
    <t>Assmann WSW Components</t>
  </si>
  <si>
    <t>CONN PIN SPRING LOAD 5.207MM AU</t>
  </si>
  <si>
    <t>AE11599-ND</t>
  </si>
  <si>
    <t>0.78000</t>
  </si>
  <si>
    <t>$4.68</t>
  </si>
  <si>
    <t>CL31B106KQHNFNE</t>
  </si>
  <si>
    <t>CAP CER 10UF 6.3V X7R 1206</t>
  </si>
  <si>
    <t>1276-3107-1-ND</t>
  </si>
  <si>
    <t>0.18000</t>
  </si>
  <si>
    <t>$0.18</t>
  </si>
  <si>
    <t>CRGP0603F27R</t>
  </si>
  <si>
    <t>TE Connectivity Passive Product</t>
  </si>
  <si>
    <t>RES 27 OHM 1% 1/4W 0603</t>
  </si>
  <si>
    <t>A130397CT-ND</t>
  </si>
  <si>
    <t>$0.36</t>
  </si>
  <si>
    <t>$0.20</t>
  </si>
  <si>
    <t>RK73H2ATTD91R0F</t>
  </si>
  <si>
    <t>RES 91 OHM 1% 1/4W 0805</t>
  </si>
  <si>
    <t>2019-RK73H2ATTD91R0FCT-ND</t>
  </si>
  <si>
    <t>$0.60</t>
  </si>
  <si>
    <t>CL21C270JCANNNC</t>
  </si>
  <si>
    <t>CAP CER 27PF 100V C0G/NP0 0805</t>
  </si>
  <si>
    <t>1276-2622-1-ND</t>
  </si>
  <si>
    <t>CL21B103KBANNNC</t>
  </si>
  <si>
    <t>CAP CER 10000PF 50V X7R 0805</t>
  </si>
  <si>
    <t>1276-1015-1-ND</t>
  </si>
  <si>
    <t>0.04000</t>
  </si>
  <si>
    <t>RG1608P-562-B-T5</t>
  </si>
  <si>
    <t>Susumu</t>
  </si>
  <si>
    <t>RES SMD 5.6K OHM 0.1% 1/10W 0603</t>
  </si>
  <si>
    <t>RG16P5.6KBCT-ND</t>
  </si>
  <si>
    <t>0.50000</t>
  </si>
  <si>
    <t>$0.50</t>
  </si>
  <si>
    <t>ERA-3AEB512V</t>
  </si>
  <si>
    <t>Panasonic Electronic Components</t>
  </si>
  <si>
    <t>RES SMD 5.1K OHM 0.1% 1/10W 0603</t>
  </si>
  <si>
    <t>P5.1KDBCT-ND</t>
  </si>
  <si>
    <t>0.35000</t>
  </si>
  <si>
    <t>$0.70</t>
  </si>
  <si>
    <t>CPF0603B10KE1</t>
  </si>
  <si>
    <t>RES SMD 10K OHM 0.1% 1/16W 0603</t>
  </si>
  <si>
    <t>A102331CT-ND</t>
  </si>
  <si>
    <t>$0.67</t>
  </si>
  <si>
    <t>ESR03EZPF1001</t>
  </si>
  <si>
    <t>Rohm Semiconductor</t>
  </si>
  <si>
    <t>RES SMD 1K OHM 1% 1/4W 0603</t>
  </si>
  <si>
    <t>RHM1.00KADCT-ND</t>
  </si>
  <si>
    <t>0.15000</t>
  </si>
  <si>
    <t>$0.30</t>
  </si>
  <si>
    <t>CRM0805-FX-51R0ELF</t>
  </si>
  <si>
    <t>Bourns Inc.</t>
  </si>
  <si>
    <t>RES SMD 51 OHM 1% 1/4W 0805</t>
  </si>
  <si>
    <t>CRM0805-FX-51R0ELFCT-ND</t>
  </si>
  <si>
    <t>RK73H2ATTD1100F</t>
  </si>
  <si>
    <t>RES 110 OHM 1% 1/4W 0805</t>
  </si>
  <si>
    <t>2019-RK73H2ATTD1100FCT-ND</t>
  </si>
  <si>
    <t>CL21B105KAFNNNE</t>
  </si>
  <si>
    <t>CAP CER 1UF 25V X7R 0805</t>
  </si>
  <si>
    <t>1276-1066-1-ND</t>
  </si>
  <si>
    <t>$1.34</t>
  </si>
  <si>
    <t>JMK316BBJ107MLHT</t>
  </si>
  <si>
    <t>Taiyo Yuden</t>
  </si>
  <si>
    <t>CAP CER 100UF 6.3V X5R 1206</t>
  </si>
  <si>
    <t>587-3716-1-ND</t>
  </si>
  <si>
    <t>0.72000</t>
  </si>
  <si>
    <t>$1.44</t>
  </si>
  <si>
    <t>MKTNE_MODCON</t>
  </si>
  <si>
    <t>MKTNE_POWERCON</t>
  </si>
  <si>
    <t>SRC</t>
  </si>
  <si>
    <t>MKTNE_RPICTRL</t>
  </si>
  <si>
    <t>OTS_Simon</t>
  </si>
  <si>
    <t>OTS_Button</t>
  </si>
  <si>
    <t>OTS_Wires</t>
  </si>
  <si>
    <t>Multiplier</t>
  </si>
  <si>
    <t>TotalQTY</t>
  </si>
  <si>
    <t>TotalMultipled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</si>
</sst>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1" fillId="0" borderId="0" xfId="1" applyNumberFormat="1" applyFont="1"/>
    <xf numFmtId="0" fontId="1" fillId="0" borderId="0" xfId="1" applyNumberFormat="1" applyFont="1"/>
    <xf numFmtId="0" fontId="1" fillId="0" borderId="0" xfId="1" applyNumberFormat="1" applyFont="1"/>
    <xf numFmtId="0" fontId="1" fillId="0" borderId="0" xfId="1" applyNumberFormat="1" applyFont="1" applyFill="1"/>
  </cellXfs>
  <cellStyles count="2">
    <cellStyle name="Normal" xfId="0" builtinId="0"/>
    <cellStyle name="Normal 2" xfId="1" xr:uid="{B28AB52B-CCA7-4DD4-87CE-FFEE98AF5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4DB23-6A3D-4F2E-ADF5-CD453DC24B16}" name="Table2" displayName="Table2" ref="A1:H82" totalsRowShown="0">
  <autoFilter ref="A1:H82" xr:uid="{8D881201-3A31-4188-9D1F-32222B985221}"/>
  <tableColumns count="8">
    <tableColumn id="1" xr3:uid="{2ADA32DA-FDDF-4F79-90D9-4B64A382A825}" name="Manufacturer Part Number"/>
    <tableColumn id="2" xr3:uid="{160883BB-A29D-4156-91CB-F75F89D3F444}" name="Manufacturer Name"/>
    <tableColumn id="3" xr3:uid="{D2883E3D-026B-4033-B8D2-EA8C01A86019}" name="Description"/>
    <tableColumn id="5" xr3:uid="{1799EC3F-8FF1-4EC9-91C1-5DBC75ABA8CA}" name="Digi-Key Part Number 1"/>
    <tableColumn id="6" xr3:uid="{912ED5B0-33F1-4306-8E84-D4D23725A65E}" name="Unit Price 1"/>
    <tableColumn id="7" xr3:uid="{B49F2BED-D47E-49F4-9709-4038AA1A3BDB}" name="Extended Price 1"/>
    <tableColumn id="8" xr3:uid="{782AD4D6-DFBA-4078-9AC3-9F2FDF0B401A}" name="TotalMultipled"/>
    <tableColumn id="9" xr3:uid="{12F060DB-D5CA-41B1-BAA5-6898DD04296A}" name="SR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1488-7401-4284-9C91-F4E8008E8490}">
  <dimension ref="A1:E38"/>
  <sheetViews>
    <sheetView tabSelected="1" workbookViewId="0">
      <pane ySplit="1" topLeftCell="A2" activePane="bottomLeft" state="frozen"/>
      <selection pane="bottomLeft" sqref="A1:E38"/>
    </sheetView>
  </sheetViews>
  <sheetFormatPr defaultRowHeight="15"/>
  <cols>
    <col min="1" max="1" width="25.140625" bestFit="1" customWidth="1"/>
    <col min="2" max="2" width="35.42578125" bestFit="1" customWidth="1"/>
    <col min="3" max="3" width="34.5703125" bestFit="1" customWidth="1"/>
    <col min="4" max="4" width="22" bestFit="1" customWidth="1"/>
    <col min="5" max="5" width="20.42578125" bestFit="1" customWidth="1"/>
  </cols>
  <sheetData>
    <row r="1" spans="1:5">
      <c r="A1" t="str">
        <f>MKTNE_MODCON!A1</f>
        <v>Manufacturer Part Number</v>
      </c>
      <c r="B1" t="str">
        <f>MKTNE_MODCON!B1</f>
        <v>Manufacturer Name</v>
      </c>
      <c r="C1" t="str">
        <f>MKTNE_MODCON!C1</f>
        <v>Description</v>
      </c>
      <c r="D1" t="str">
        <f>MKTNE_MODCON!E1</f>
        <v>Digi-Key Part Number 1</v>
      </c>
      <c r="E1" t="str">
        <f>MKTNE_MODCON!D1</f>
        <v>Requested Quantity 1</v>
      </c>
    </row>
    <row r="2" spans="1:5">
      <c r="A2" t="str" cm="1">
        <f t="array" ref="A2:D38">_xlfn._xlws.SORT(_xlfn.UNIQUE(EveryPart!A2:D82))</f>
        <v>ABLS-12.000MHZ-B4-T</v>
      </c>
      <c r="B2" t="str">
        <v>Abracon LLC</v>
      </c>
      <c r="C2" t="str">
        <v>CRYSTAL 12.0000MHZ 18PF SMD</v>
      </c>
      <c r="D2" t="str">
        <v>535-10218-1-ND</v>
      </c>
      <c r="E2">
        <f>SUMIF(EveryPart!A:A,Totals!A2,EveryPart!G:G)</f>
        <v>9</v>
      </c>
    </row>
    <row r="3" spans="1:5">
      <c r="A3" t="str">
        <v>A-CSL-S-020-B7-A</v>
      </c>
      <c r="B3" t="str">
        <v>Assmann WSW Components</v>
      </c>
      <c r="C3" t="str">
        <v>CONN PIN SPRING LOAD 5.207MM AU</v>
      </c>
      <c r="D3" t="str">
        <v>AE11599-ND</v>
      </c>
      <c r="E3">
        <f>SUMIF(EveryPart!A:A,Totals!A3,EveryPart!G:G)</f>
        <v>54</v>
      </c>
    </row>
    <row r="4" spans="1:5">
      <c r="A4" t="str">
        <v>ADC144EUQ-13</v>
      </c>
      <c r="B4" t="str">
        <v>Diodes Incorporated</v>
      </c>
      <c r="C4" t="str">
        <v>IC TRANSISTOR SOT363</v>
      </c>
      <c r="D4" t="str">
        <v>ADC144EUQ-13DICT-ND</v>
      </c>
      <c r="E4">
        <f>SUMIF(EveryPart!A:A,Totals!A4,EveryPart!G:G)</f>
        <v>8</v>
      </c>
    </row>
    <row r="5" spans="1:5">
      <c r="A5" t="str">
        <v>C0805Z5U500-103MNE-CT</v>
      </c>
      <c r="B5" t="str">
        <v>Venkel</v>
      </c>
      <c r="C5" t="str">
        <v>CAP CER 0.01UF 50V Z5U 0805</v>
      </c>
      <c r="D5" t="str">
        <v>2679-C0805Z5U500-103MNE-CT-ND</v>
      </c>
      <c r="E5">
        <f>SUMIF(EveryPart!A:A,Totals!A5,EveryPart!G:G)</f>
        <v>2</v>
      </c>
    </row>
    <row r="6" spans="1:5">
      <c r="A6" t="str">
        <v>CL21A106KOQNNNE</v>
      </c>
      <c r="B6" t="str">
        <v>Samsung Electro-Mechanics</v>
      </c>
      <c r="C6" t="str">
        <v>CAP CER 10UF 16V X5R 0805</v>
      </c>
      <c r="D6" t="str">
        <v>1276-1096-1-ND</v>
      </c>
      <c r="E6">
        <f>SUMIF(EveryPart!A:A,Totals!A6,EveryPart!G:G)</f>
        <v>5</v>
      </c>
    </row>
    <row r="7" spans="1:5">
      <c r="A7" t="str">
        <v>CL21B103KBANNNC</v>
      </c>
      <c r="B7" t="str">
        <v>Samsung Electro-Mechanics</v>
      </c>
      <c r="C7" t="str">
        <v>CAP CER 10000PF 50V X7R 0805</v>
      </c>
      <c r="D7" t="str">
        <v>1276-1015-1-ND</v>
      </c>
      <c r="E7">
        <f>SUMIF(EveryPart!A:A,Totals!A7,EveryPart!G:G)</f>
        <v>3</v>
      </c>
    </row>
    <row r="8" spans="1:5">
      <c r="A8" t="str">
        <v>CL21B104KACNNNC</v>
      </c>
      <c r="B8" t="str">
        <v>Samsung Electro-Mechanics</v>
      </c>
      <c r="C8" t="str">
        <v>CAP CER 0.1UF 25V X7R 0805</v>
      </c>
      <c r="D8" t="str">
        <v>1276-1099-1-ND</v>
      </c>
      <c r="E8">
        <f>SUMIF(EveryPart!A:A,Totals!A8,EveryPart!G:G)</f>
        <v>92</v>
      </c>
    </row>
    <row r="9" spans="1:5">
      <c r="A9" t="str">
        <v>CL21B105KAFNNNE</v>
      </c>
      <c r="B9" t="str">
        <v>Samsung Electro-Mechanics</v>
      </c>
      <c r="C9" t="str">
        <v>CAP CER 1UF 25V X7R 0805</v>
      </c>
      <c r="D9" t="str">
        <v>1276-1066-1-ND</v>
      </c>
      <c r="E9">
        <f>SUMIF(EveryPart!A:A,Totals!A9,EveryPart!G:G)</f>
        <v>15</v>
      </c>
    </row>
    <row r="10" spans="1:5">
      <c r="A10" t="str">
        <v>CL21C270JCANNNC</v>
      </c>
      <c r="B10" t="str">
        <v>Samsung Electro-Mechanics</v>
      </c>
      <c r="C10" t="str">
        <v>CAP CER 27PF 100V C0G/NP0 0805</v>
      </c>
      <c r="D10" t="str">
        <v>1276-2622-1-ND</v>
      </c>
      <c r="E10">
        <f>SUMIF(EveryPart!A:A,Totals!A10,EveryPart!G:G)</f>
        <v>18</v>
      </c>
    </row>
    <row r="11" spans="1:5">
      <c r="A11" t="str">
        <v>CL31B106KQHNFNE</v>
      </c>
      <c r="B11" t="str">
        <v>Samsung Electro-Mechanics</v>
      </c>
      <c r="C11" t="str">
        <v>CAP CER 10UF 6.3V X7R 1206</v>
      </c>
      <c r="D11" t="str">
        <v>1276-3107-1-ND</v>
      </c>
      <c r="E11">
        <f>SUMIF(EveryPart!A:A,Totals!A11,EveryPart!G:G)</f>
        <v>15</v>
      </c>
    </row>
    <row r="12" spans="1:5">
      <c r="A12" t="str">
        <v>CMS0231KLX</v>
      </c>
      <c r="B12" t="str">
        <v>CUI Devices</v>
      </c>
      <c r="C12" t="str">
        <v>SPEAKER 8OHM 2W ENCLOSED 82DB</v>
      </c>
      <c r="D12" t="str">
        <v>102-1300-ND</v>
      </c>
      <c r="E12">
        <f>SUMIF(EveryPart!A:A,Totals!A12,EveryPart!G:G)</f>
        <v>5</v>
      </c>
    </row>
    <row r="13" spans="1:5">
      <c r="A13" t="str">
        <v>CPF0603B10KE1</v>
      </c>
      <c r="B13" t="str">
        <v>TE Connectivity Passive Product</v>
      </c>
      <c r="C13" t="str">
        <v>RES SMD 10K OHM 0.1% 1/16W 0603</v>
      </c>
      <c r="D13" t="str">
        <v>A102331CT-ND</v>
      </c>
      <c r="E13">
        <f>SUMIF(EveryPart!A:A,Totals!A13,EveryPart!G:G)</f>
        <v>12</v>
      </c>
    </row>
    <row r="14" spans="1:5">
      <c r="A14" t="str">
        <v>CRGP0603F27R</v>
      </c>
      <c r="B14" t="str">
        <v>TE Connectivity Passive Product</v>
      </c>
      <c r="C14" t="str">
        <v>RES 27 OHM 1% 1/4W 0603</v>
      </c>
      <c r="D14" t="str">
        <v>A130397CT-ND</v>
      </c>
      <c r="E14">
        <f>SUMIF(EveryPart!A:A,Totals!A14,EveryPart!G:G)</f>
        <v>18</v>
      </c>
    </row>
    <row r="15" spans="1:5">
      <c r="A15" t="str">
        <v>CRM0805-FX-51R0ELF</v>
      </c>
      <c r="B15" t="str">
        <v>Bourns Inc.</v>
      </c>
      <c r="C15" t="str">
        <v>RES SMD 51 OHM 1% 1/4W 0805</v>
      </c>
      <c r="D15" t="str">
        <v>CRM0805-FX-51R0ELFCT-ND</v>
      </c>
      <c r="E15">
        <f>SUMIF(EveryPart!A:A,Totals!A15,EveryPart!G:G)</f>
        <v>6</v>
      </c>
    </row>
    <row r="16" spans="1:5">
      <c r="A16" t="str">
        <v>ERA-3AEB512V</v>
      </c>
      <c r="B16" t="str">
        <v>Panasonic Electronic Components</v>
      </c>
      <c r="C16" t="str">
        <v>RES SMD 5.1K OHM 0.1% 1/10W 0603</v>
      </c>
      <c r="D16" t="str">
        <v>P5.1KDBCT-ND</v>
      </c>
      <c r="E16">
        <f>SUMIF(EveryPart!A:A,Totals!A16,EveryPart!G:G)</f>
        <v>18</v>
      </c>
    </row>
    <row r="17" spans="1:5">
      <c r="A17" t="str">
        <v>ESR03EZPF1001</v>
      </c>
      <c r="B17" t="str">
        <v>Rohm Semiconductor</v>
      </c>
      <c r="C17" t="str">
        <v>RES SMD 1K OHM 1% 1/4W 0603</v>
      </c>
      <c r="D17" t="str">
        <v>RHM1.00KADCT-ND</v>
      </c>
      <c r="E17">
        <f>SUMIF(EveryPart!A:A,Totals!A17,EveryPart!G:G)</f>
        <v>18</v>
      </c>
    </row>
    <row r="18" spans="1:5">
      <c r="A18" t="str">
        <v>JMK316BBJ107MLHT</v>
      </c>
      <c r="B18" t="str">
        <v>Taiyo Yuden</v>
      </c>
      <c r="C18" t="str">
        <v>CAP CER 100UF 6.3V X5R 1206</v>
      </c>
      <c r="D18" t="str">
        <v>587-3716-1-ND</v>
      </c>
      <c r="E18">
        <f>SUMIF(EveryPart!A:A,Totals!A18,EveryPart!G:G)</f>
        <v>12</v>
      </c>
    </row>
    <row r="19" spans="1:5">
      <c r="A19" t="str">
        <v>MAX7221CWG+T</v>
      </c>
      <c r="B19" t="str">
        <v>Analog Devices Inc./Maxim Integrated</v>
      </c>
      <c r="C19" t="str">
        <v>IC DRVR 7 SEGMNT 8 DIGIT 24SOIC</v>
      </c>
      <c r="D19" t="str">
        <v>MAX7221CWG+CT-ND</v>
      </c>
      <c r="E19">
        <f>SUMIF(EveryPart!A:A,Totals!A19,EveryPart!G:G)</f>
        <v>2</v>
      </c>
    </row>
    <row r="20" spans="1:5">
      <c r="A20" t="str">
        <v>NCP1117DTARKG</v>
      </c>
      <c r="B20" t="str">
        <v>onsemi</v>
      </c>
      <c r="C20" t="str">
        <v>IC REG LINEAR POS ADJ 1A DPAK</v>
      </c>
      <c r="D20" t="str">
        <v>NCP1117DTARKGOSCT-ND</v>
      </c>
      <c r="E20">
        <f>SUMIF(EveryPart!A:A,Totals!A20,EveryPart!G:G)</f>
        <v>9</v>
      </c>
    </row>
    <row r="21" spans="1:5">
      <c r="A21" t="str">
        <v>RG1608P-562-B-T5</v>
      </c>
      <c r="B21" t="str">
        <v>Susumu</v>
      </c>
      <c r="C21" t="str">
        <v>RES SMD 5.6K OHM 0.1% 1/10W 0603</v>
      </c>
      <c r="D21" t="str">
        <v>RG16P5.6KBCT-ND</v>
      </c>
      <c r="E21">
        <f>SUMIF(EveryPart!A:A,Totals!A21,EveryPart!G:G)</f>
        <v>9</v>
      </c>
    </row>
    <row r="22" spans="1:5">
      <c r="A22" t="str">
        <v>RK73H2ATTD1100F</v>
      </c>
      <c r="B22" t="str">
        <v>KOA Speer Electronics, Inc.</v>
      </c>
      <c r="C22" t="str">
        <v>RES 110 OHM 1% 1/4W 0805</v>
      </c>
      <c r="D22" t="str">
        <v>2019-RK73H2ATTD1100FCT-ND</v>
      </c>
      <c r="E22">
        <f>SUMIF(EveryPart!A:A,Totals!A22,EveryPart!G:G)</f>
        <v>12</v>
      </c>
    </row>
    <row r="23" spans="1:5">
      <c r="A23" t="str">
        <v>RK73H2ATTD2700F</v>
      </c>
      <c r="B23" t="str">
        <v>KOA Speer Electronics, Inc.</v>
      </c>
      <c r="C23" t="str">
        <v>RES 270 OHM 1% 1/4W 0805</v>
      </c>
      <c r="D23" t="str">
        <v>2019-RK73H2ATTD2700FCT-ND</v>
      </c>
      <c r="E23">
        <f>SUMIF(EveryPart!A:A,Totals!A23,EveryPart!G:G)</f>
        <v>5</v>
      </c>
    </row>
    <row r="24" spans="1:5">
      <c r="A24" t="str">
        <v>RK73H2ATTD30R0F</v>
      </c>
      <c r="B24" t="str">
        <v>KOA Speer Electronics, Inc.</v>
      </c>
      <c r="C24" t="str">
        <v>RES 30 OHM 1% 1/4W 0805</v>
      </c>
      <c r="D24" t="str">
        <v>2019-RK73H2ATTD30R0FCT-ND</v>
      </c>
      <c r="E24">
        <f>SUMIF(EveryPart!A:A,Totals!A24,EveryPart!G:G)</f>
        <v>14</v>
      </c>
    </row>
    <row r="25" spans="1:5">
      <c r="A25" t="str">
        <v>RK73H2ATTD91R0F</v>
      </c>
      <c r="B25" t="str">
        <v>KOA Speer Electronics, Inc.</v>
      </c>
      <c r="C25" t="str">
        <v>RES 91 OHM 1% 1/4W 0805</v>
      </c>
      <c r="D25" t="str">
        <v>2019-RK73H2ATTD91R0FCT-ND</v>
      </c>
      <c r="E25">
        <f>SUMIF(EveryPart!A:A,Totals!A25,EveryPart!G:G)</f>
        <v>30</v>
      </c>
    </row>
    <row r="26" spans="1:5">
      <c r="A26" t="str">
        <v>RNCP0805FTD150R</v>
      </c>
      <c r="B26" t="str">
        <v>Stackpole Electronics Inc</v>
      </c>
      <c r="C26" t="str">
        <v>RES 150 OHM 1% 1/4W 0805</v>
      </c>
      <c r="D26" t="str">
        <v>RNCP0805FTD150RCT-ND</v>
      </c>
      <c r="E26">
        <f>SUMIF(EveryPart!A:A,Totals!A26,EveryPart!G:G)</f>
        <v>14</v>
      </c>
    </row>
    <row r="27" spans="1:5">
      <c r="A27" t="str">
        <v>RNCP0805FTD4K99</v>
      </c>
      <c r="B27" t="str">
        <v>Stackpole Electronics Inc</v>
      </c>
      <c r="C27" t="str">
        <v>RES 4.99K OHM 1% 1/4W 0805</v>
      </c>
      <c r="D27" t="str">
        <v>RNCP0805FTD4K99CT-ND</v>
      </c>
      <c r="E27">
        <f>SUMIF(EveryPart!A:A,Totals!A27,EveryPart!G:G)</f>
        <v>2</v>
      </c>
    </row>
    <row r="28" spans="1:5">
      <c r="A28" t="str">
        <v>S02B-XASS-1(LF)(SN)</v>
      </c>
      <c r="B28" t="str">
        <v>JST Sales America Inc.</v>
      </c>
      <c r="C28" t="str">
        <v>CONN HEADER R/A 2POS 2.5MM</v>
      </c>
      <c r="D28" t="str">
        <v>455-2044-ND</v>
      </c>
      <c r="E28">
        <f>SUMIF(EveryPart!A:A,Totals!A28,EveryPart!G:G)</f>
        <v>2</v>
      </c>
    </row>
    <row r="29" spans="1:5">
      <c r="A29" t="str">
        <v>S04B-XASK-1(LF)(SN)</v>
      </c>
      <c r="B29" t="str">
        <v>JST Sales America Inc.</v>
      </c>
      <c r="C29" t="str">
        <v>CONN HEADER R/A 4POS 2.5MM</v>
      </c>
      <c r="D29" t="str">
        <v>455-4090-ND</v>
      </c>
      <c r="E29">
        <f>SUMIF(EveryPart!A:A,Totals!A29,EveryPart!G:G)</f>
        <v>6</v>
      </c>
    </row>
    <row r="30" spans="1:5">
      <c r="A30" t="str">
        <v>S05B-XASK-1(LF)(SN)</v>
      </c>
      <c r="B30" t="str">
        <v>JST Sales America Inc.</v>
      </c>
      <c r="C30" t="str">
        <v>CONN HEADER R/A 5POS 2.5MM</v>
      </c>
      <c r="D30" t="str">
        <v>455-4135-ND</v>
      </c>
      <c r="E30">
        <f>SUMIF(EveryPart!A:A,Totals!A30,EveryPart!G:G)</f>
        <v>30</v>
      </c>
    </row>
    <row r="31" spans="1:5">
      <c r="A31" t="str">
        <v>SC0914(7)</v>
      </c>
      <c r="B31" t="str">
        <v>Raspberry Pi</v>
      </c>
      <c r="C31" t="str">
        <v>RP2040TR7</v>
      </c>
      <c r="D31" t="str">
        <v>2648-SC0914(7)CT-ND</v>
      </c>
      <c r="E31">
        <f>SUMIF(EveryPart!A:A,Totals!A31,EveryPart!G:G)</f>
        <v>9</v>
      </c>
    </row>
    <row r="32" spans="1:5">
      <c r="A32" t="str">
        <v>SG73S2ATTD4701F</v>
      </c>
      <c r="B32" t="str">
        <v>KOA Speer Electronics, Inc.</v>
      </c>
      <c r="C32" t="str">
        <v>RES 4.7K OHM 1% 1/4W 0805</v>
      </c>
      <c r="D32" t="str">
        <v>2019-SG73S2ATTD4701FCT-ND</v>
      </c>
      <c r="E32">
        <f>SUMIF(EveryPart!A:A,Totals!A32,EveryPart!G:G)</f>
        <v>2</v>
      </c>
    </row>
    <row r="33" spans="1:5">
      <c r="A33" t="str">
        <v>SSM2305RMZ-R2</v>
      </c>
      <c r="B33" t="str">
        <v>Analog Devices Inc.</v>
      </c>
      <c r="C33" t="str">
        <v>IC AMP CLASS D MONO 2.8W 8MSOP</v>
      </c>
      <c r="D33" t="str">
        <v>SSM2305RMZ-R2CT-ND</v>
      </c>
      <c r="E33">
        <f>SUMIF(EveryPart!A:A,Totals!A33,EveryPart!G:G)</f>
        <v>5</v>
      </c>
    </row>
    <row r="34" spans="1:5">
      <c r="A34" t="str">
        <v>W25Q128JVSIQ</v>
      </c>
      <c r="B34" t="str">
        <v>Winbond Electronics</v>
      </c>
      <c r="C34" t="str">
        <v>IC FLASH 128MBIT SPI/QUAD 8SOIC</v>
      </c>
      <c r="D34" t="str">
        <v>W25Q128JVSIQ-ND</v>
      </c>
      <c r="E34">
        <f>SUMIF(EveryPart!A:A,Totals!A34,EveryPart!G:G)</f>
        <v>9</v>
      </c>
    </row>
    <row r="35" spans="1:5">
      <c r="A35" t="str">
        <v>XZDGK54W-8</v>
      </c>
      <c r="B35" t="str">
        <v>SunLED</v>
      </c>
      <c r="C35" t="str">
        <v>LED GREEN CLEAR CHIP SMD</v>
      </c>
      <c r="D35" t="str">
        <v>1497-1435-1-ND</v>
      </c>
      <c r="E35">
        <f>SUMIF(EveryPart!A:A,Totals!A35,EveryPart!G:G)</f>
        <v>12</v>
      </c>
    </row>
    <row r="36" spans="1:5">
      <c r="A36" t="str">
        <v>XZFBB54W-8</v>
      </c>
      <c r="B36" t="str">
        <v>SunLED</v>
      </c>
      <c r="C36" t="str">
        <v>LED BLUE CLEAR CHIP SMD</v>
      </c>
      <c r="D36" t="str">
        <v>1497-1437-1-ND</v>
      </c>
      <c r="E36">
        <f>SUMIF(EveryPart!A:A,Totals!A36,EveryPart!G:G)</f>
        <v>12</v>
      </c>
    </row>
    <row r="37" spans="1:5">
      <c r="A37" t="str">
        <v>XZMDK54W-8</v>
      </c>
      <c r="B37" t="str">
        <v>SunLED</v>
      </c>
      <c r="C37" t="str">
        <v>LED RED CLEAR CHIP SMD</v>
      </c>
      <c r="D37" t="str">
        <v>1497-1431-1-ND</v>
      </c>
      <c r="E37">
        <f>SUMIF(EveryPart!A:A,Totals!A37,EveryPart!G:G)</f>
        <v>28</v>
      </c>
    </row>
    <row r="38" spans="1:5">
      <c r="A38" t="str">
        <v>XZMYK54W-8</v>
      </c>
      <c r="B38" t="str">
        <v>SunLED</v>
      </c>
      <c r="C38" t="str">
        <v>LED YELLOW CLEAR CHIP SMD</v>
      </c>
      <c r="D38" t="str">
        <v>1497-1432-1-ND</v>
      </c>
      <c r="E38">
        <f>SUMIF(EveryPart!A:A,Totals!A38,EveryPart!G:G)</f>
        <v>12</v>
      </c>
    </row>
  </sheetData>
  <autoFilter ref="A1:E39" xr:uid="{0C861488-7401-4284-9C91-F4E8008E84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201-3A31-4188-9D1F-32222B985221}">
  <dimension ref="A1:H8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/>
  <cols>
    <col min="1" max="1" width="26.85546875" customWidth="1"/>
    <col min="2" max="2" width="20.85546875" customWidth="1"/>
    <col min="3" max="3" width="13.28515625" customWidth="1"/>
    <col min="4" max="4" width="23.7109375" customWidth="1"/>
    <col min="5" max="5" width="13.140625" customWidth="1"/>
    <col min="6" max="6" width="17.85546875" customWidth="1"/>
    <col min="7" max="7" width="16.28515625" customWidth="1"/>
    <col min="8" max="8" width="19.140625" bestFit="1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207</v>
      </c>
      <c r="H1" t="s">
        <v>200</v>
      </c>
    </row>
    <row r="2" spans="1:8">
      <c r="A2" t="str">
        <f>MKTNE_MODCON!A2</f>
        <v>S05B-XASK-1(LF)(SN)</v>
      </c>
      <c r="B2" t="str">
        <f>MKTNE_MODCON!B2</f>
        <v>JST Sales America Inc.</v>
      </c>
      <c r="C2" t="str">
        <f>MKTNE_MODCON!C2</f>
        <v>CONN HEADER R/A 5POS 2.5MM</v>
      </c>
      <c r="D2" t="str">
        <f>MKTNE_MODCON!E2</f>
        <v>455-4135-ND</v>
      </c>
      <c r="E2" t="str">
        <f>MKTNE_MODCON!F2</f>
        <v>0.56000</v>
      </c>
      <c r="F2" t="str">
        <f>MKTNE_MODCON!G2</f>
        <v>$1.12</v>
      </c>
      <c r="G2">
        <f>MKTNE_MODCON!H2</f>
        <v>22</v>
      </c>
      <c r="H2" t="s">
        <v>198</v>
      </c>
    </row>
    <row r="3" spans="1:8">
      <c r="A3" t="str">
        <f>MKTNE_POWERCON!A2</f>
        <v>S04B-XASK-1(LF)(SN)</v>
      </c>
      <c r="B3" t="str">
        <f>MKTNE_POWERCON!B2</f>
        <v>JST Sales America Inc.</v>
      </c>
      <c r="C3" t="str">
        <f>MKTNE_POWERCON!C2</f>
        <v>CONN HEADER R/A 4POS 2.5MM</v>
      </c>
      <c r="D3" t="str">
        <f>MKTNE_POWERCON!E2</f>
        <v>455-4090-ND</v>
      </c>
      <c r="E3" t="str">
        <f>MKTNE_POWERCON!F2</f>
        <v>0.53000</v>
      </c>
      <c r="F3" t="str">
        <f>MKTNE_POWERCON!G2</f>
        <v>$0.53</v>
      </c>
      <c r="G3">
        <f>MKTNE_POWERCON!H2</f>
        <v>2</v>
      </c>
      <c r="H3" t="s">
        <v>199</v>
      </c>
    </row>
    <row r="4" spans="1:8">
      <c r="A4" t="str">
        <f>MKTNE_RPICTRL!A2</f>
        <v>S05B-XASK-1(LF)(SN)</v>
      </c>
      <c r="B4" t="str">
        <f>MKTNE_RPICTRL!B2</f>
        <v>JST Sales America Inc.</v>
      </c>
      <c r="C4" t="str">
        <f>MKTNE_RPICTRL!C2</f>
        <v>CONN HEADER R/A 5POS 2.5MM</v>
      </c>
      <c r="D4" t="str">
        <f>MKTNE_RPICTRL!E2</f>
        <v>455-4135-ND</v>
      </c>
      <c r="E4" t="str">
        <f>MKTNE_RPICTRL!F2</f>
        <v>0.56000</v>
      </c>
      <c r="F4" t="str">
        <f>MKTNE_RPICTRL!G2</f>
        <v>$2.24</v>
      </c>
      <c r="G4">
        <f>MKTNE_RPICTRL!H2</f>
        <v>8</v>
      </c>
      <c r="H4" t="s">
        <v>201</v>
      </c>
    </row>
    <row r="5" spans="1:8">
      <c r="A5" t="str">
        <f>MKTNE_RPICTRL!A3</f>
        <v>S04B-XASK-1(LF)(SN)</v>
      </c>
      <c r="B5" t="str">
        <f>MKTNE_RPICTRL!B3</f>
        <v>JST Sales America Inc.</v>
      </c>
      <c r="C5" t="str">
        <f>MKTNE_RPICTRL!C3</f>
        <v>CONN HEADER R/A 4POS 2.5MM</v>
      </c>
      <c r="D5" t="str">
        <f>MKTNE_RPICTRL!E3</f>
        <v>455-4090-ND</v>
      </c>
      <c r="E5" t="str">
        <f>MKTNE_RPICTRL!F3</f>
        <v>0.53000</v>
      </c>
      <c r="F5" t="str">
        <f>MKTNE_RPICTRL!G3</f>
        <v>$1.06</v>
      </c>
      <c r="G5">
        <f>MKTNE_RPICTRL!H3</f>
        <v>4</v>
      </c>
      <c r="H5" t="s">
        <v>201</v>
      </c>
    </row>
    <row r="6" spans="1:8">
      <c r="A6" t="str">
        <f>MKTNE_RPICTRL!A4</f>
        <v>ADC144EUQ-13</v>
      </c>
      <c r="B6" t="str">
        <f>MKTNE_RPICTRL!B4</f>
        <v>Diodes Incorporated</v>
      </c>
      <c r="C6" t="str">
        <f>MKTNE_RPICTRL!C4</f>
        <v>IC TRANSISTOR SOT363</v>
      </c>
      <c r="D6" t="str">
        <f>MKTNE_RPICTRL!E4</f>
        <v>ADC144EUQ-13DICT-ND</v>
      </c>
      <c r="E6" t="str">
        <f>MKTNE_RPICTRL!F4</f>
        <v>0.39000</v>
      </c>
      <c r="F6" t="str">
        <f>MKTNE_RPICTRL!G4</f>
        <v>$0.39</v>
      </c>
      <c r="G6">
        <f>MKTNE_RPICTRL!H4</f>
        <v>2</v>
      </c>
      <c r="H6" t="s">
        <v>201</v>
      </c>
    </row>
    <row r="7" spans="1:8">
      <c r="A7" t="str">
        <f>MKTNE_RPICTRL!A5</f>
        <v>SSM2305RMZ-R2</v>
      </c>
      <c r="B7" t="str">
        <f>MKTNE_RPICTRL!B5</f>
        <v>Analog Devices Inc.</v>
      </c>
      <c r="C7" t="str">
        <f>MKTNE_RPICTRL!C5</f>
        <v>IC AMP CLASS D MONO 2.8W 8MSOP</v>
      </c>
      <c r="D7" t="str">
        <f>MKTNE_RPICTRL!E5</f>
        <v>SSM2305RMZ-R2CT-ND</v>
      </c>
      <c r="E7" t="str">
        <f>MKTNE_RPICTRL!F5</f>
        <v>2.53000</v>
      </c>
      <c r="F7" t="str">
        <f>MKTNE_RPICTRL!G5</f>
        <v>$2.53</v>
      </c>
      <c r="G7">
        <f>MKTNE_RPICTRL!H5</f>
        <v>2</v>
      </c>
      <c r="H7" t="s">
        <v>201</v>
      </c>
    </row>
    <row r="8" spans="1:8">
      <c r="A8" t="str">
        <f>MKTNE_RPICTRL!A6</f>
        <v>CMS0231KLX</v>
      </c>
      <c r="B8" t="str">
        <f>MKTNE_RPICTRL!B6</f>
        <v>CUI Devices</v>
      </c>
      <c r="C8" t="str">
        <f>MKTNE_RPICTRL!C6</f>
        <v>SPEAKER 8OHM 2W ENCLOSED 82DB</v>
      </c>
      <c r="D8" t="str">
        <f>MKTNE_RPICTRL!E6</f>
        <v>102-1300-ND</v>
      </c>
      <c r="E8" t="str">
        <f>MKTNE_RPICTRL!F6</f>
        <v>6.63000</v>
      </c>
      <c r="F8" t="str">
        <f>MKTNE_RPICTRL!G6</f>
        <v>$6.63</v>
      </c>
      <c r="G8">
        <f>MKTNE_RPICTRL!H6</f>
        <v>2</v>
      </c>
      <c r="H8" t="s">
        <v>201</v>
      </c>
    </row>
    <row r="9" spans="1:8">
      <c r="A9" t="str">
        <f>MKTNE_RPICTRL!A7</f>
        <v>CL21B104KACNNNC</v>
      </c>
      <c r="B9" t="str">
        <f>MKTNE_RPICTRL!B7</f>
        <v>Samsung Electro-Mechanics</v>
      </c>
      <c r="C9" t="str">
        <f>MKTNE_RPICTRL!C7</f>
        <v>CAP CER 0.1UF 25V X7R 0805</v>
      </c>
      <c r="D9" t="str">
        <f>MKTNE_RPICTRL!E7</f>
        <v>1276-1099-1-ND</v>
      </c>
      <c r="E9" t="str">
        <f>MKTNE_RPICTRL!F7</f>
        <v>0.10000</v>
      </c>
      <c r="F9" t="str">
        <f>MKTNE_RPICTRL!G7</f>
        <v>$0.10</v>
      </c>
      <c r="G9">
        <f>MKTNE_RPICTRL!H7</f>
        <v>2</v>
      </c>
      <c r="H9" t="s">
        <v>201</v>
      </c>
    </row>
    <row r="10" spans="1:8">
      <c r="A10" t="str">
        <f>MKTNE_RPICTRL!A8</f>
        <v>CL21A106KOQNNNE</v>
      </c>
      <c r="B10" t="str">
        <f>MKTNE_RPICTRL!B8</f>
        <v>Samsung Electro-Mechanics</v>
      </c>
      <c r="C10" t="str">
        <f>MKTNE_RPICTRL!C8</f>
        <v>CAP CER 10UF 16V X5R 0805</v>
      </c>
      <c r="D10" t="str">
        <f>MKTNE_RPICTRL!E8</f>
        <v>1276-1096-1-ND</v>
      </c>
      <c r="E10" t="str">
        <f>MKTNE_RPICTRL!F8</f>
        <v>0.11000</v>
      </c>
      <c r="F10" t="str">
        <f>MKTNE_RPICTRL!G8</f>
        <v>$0.11</v>
      </c>
      <c r="G10">
        <f>MKTNE_RPICTRL!H8</f>
        <v>2</v>
      </c>
      <c r="H10" t="s">
        <v>201</v>
      </c>
    </row>
    <row r="11" spans="1:8">
      <c r="A11" t="str">
        <f>MKTNE_RPICTRL!A9</f>
        <v>RK73H2ATTD2700F</v>
      </c>
      <c r="B11" t="str">
        <f>MKTNE_RPICTRL!B9</f>
        <v>KOA Speer Electronics, Inc.</v>
      </c>
      <c r="C11" t="str">
        <f>MKTNE_RPICTRL!C9</f>
        <v>RES 270 OHM 1% 1/4W 0805</v>
      </c>
      <c r="D11" t="str">
        <f>MKTNE_RPICTRL!E9</f>
        <v>2019-RK73H2ATTD2700FCT-ND</v>
      </c>
      <c r="E11" t="str">
        <f>MKTNE_RPICTRL!F9</f>
        <v>0.10000</v>
      </c>
      <c r="F11" t="str">
        <f>MKTNE_RPICTRL!G9</f>
        <v>$0.10</v>
      </c>
      <c r="G11">
        <f>MKTNE_RPICTRL!H9</f>
        <v>2</v>
      </c>
      <c r="H11" t="s">
        <v>201</v>
      </c>
    </row>
    <row r="12" spans="1:8">
      <c r="A12" t="str">
        <f>MKTNE_RPICTRL!A10</f>
        <v>RNCP0805FTD150R</v>
      </c>
      <c r="B12" t="str">
        <f>MKTNE_RPICTRL!B10</f>
        <v>Stackpole Electronics Inc</v>
      </c>
      <c r="C12" t="str">
        <f>MKTNE_RPICTRL!C10</f>
        <v>RES 150 OHM 1% 1/4W 0805</v>
      </c>
      <c r="D12" t="str">
        <f>MKTNE_RPICTRL!E10</f>
        <v>RNCP0805FTD150RCT-ND</v>
      </c>
      <c r="E12" t="str">
        <f>MKTNE_RPICTRL!F10</f>
        <v>0.10000</v>
      </c>
      <c r="F12" t="str">
        <f>MKTNE_RPICTRL!G10</f>
        <v>$0.10</v>
      </c>
      <c r="G12">
        <f>MKTNE_RPICTRL!H10</f>
        <v>2</v>
      </c>
      <c r="H12" t="s">
        <v>201</v>
      </c>
    </row>
    <row r="13" spans="1:8">
      <c r="A13" t="str">
        <f>MKTNE_RPICTRL!A11</f>
        <v>RK73H2ATTD30R0F</v>
      </c>
      <c r="B13" t="str">
        <f>MKTNE_RPICTRL!B11</f>
        <v>KOA Speer Electronics, Inc.</v>
      </c>
      <c r="C13" t="str">
        <f>MKTNE_RPICTRL!C11</f>
        <v>RES 30 OHM 1% 1/4W 0805</v>
      </c>
      <c r="D13" t="str">
        <f>MKTNE_RPICTRL!E11</f>
        <v>2019-RK73H2ATTD30R0FCT-ND</v>
      </c>
      <c r="E13" t="str">
        <f>MKTNE_RPICTRL!F11</f>
        <v>0.10000</v>
      </c>
      <c r="F13" t="str">
        <f>MKTNE_RPICTRL!G11</f>
        <v>$0.40</v>
      </c>
      <c r="G13">
        <f>MKTNE_RPICTRL!H11</f>
        <v>8</v>
      </c>
      <c r="H13" t="s">
        <v>201</v>
      </c>
    </row>
    <row r="14" spans="1:8">
      <c r="A14" t="str">
        <f>MKTNE_RPICTRL!A12</f>
        <v>MAX7221CWG+T</v>
      </c>
      <c r="B14" t="str">
        <f>MKTNE_RPICTRL!B12</f>
        <v>Analog Devices Inc./Maxim Integrated</v>
      </c>
      <c r="C14" t="str">
        <f>MKTNE_RPICTRL!C12</f>
        <v>IC DRVR 7 SEGMNT 8 DIGIT 24SOIC</v>
      </c>
      <c r="D14" t="str">
        <f>MKTNE_RPICTRL!E12</f>
        <v>MAX7221CWG+CT-ND</v>
      </c>
      <c r="E14" t="str">
        <f>MKTNE_RPICTRL!F12</f>
        <v>10.77000</v>
      </c>
      <c r="F14" t="str">
        <f>MKTNE_RPICTRL!G12</f>
        <v>$10.77</v>
      </c>
      <c r="G14">
        <f>MKTNE_RPICTRL!H12</f>
        <v>2</v>
      </c>
      <c r="H14" t="s">
        <v>201</v>
      </c>
    </row>
    <row r="15" spans="1:8">
      <c r="A15" t="str">
        <f>MKTNE_RPICTRL!A13</f>
        <v>XZMDK54W-8</v>
      </c>
      <c r="B15" t="str">
        <f>MKTNE_RPICTRL!B13</f>
        <v>SunLED</v>
      </c>
      <c r="C15" t="str">
        <f>MKTNE_RPICTRL!C13</f>
        <v>LED RED CLEAR CHIP SMD</v>
      </c>
      <c r="D15" t="str">
        <f>MKTNE_RPICTRL!E13</f>
        <v>1497-1431-1-ND</v>
      </c>
      <c r="E15" t="str">
        <f>MKTNE_RPICTRL!F13</f>
        <v>0.46000</v>
      </c>
      <c r="F15" t="str">
        <f>MKTNE_RPICTRL!G13</f>
        <v>$3.68</v>
      </c>
      <c r="G15">
        <f>MKTNE_RPICTRL!H13</f>
        <v>16</v>
      </c>
      <c r="H15" t="s">
        <v>201</v>
      </c>
    </row>
    <row r="16" spans="1:8">
      <c r="A16" t="str">
        <f>MKTNE_RPICTRL!A14</f>
        <v>RNCP0805FTD4K99</v>
      </c>
      <c r="B16" t="str">
        <f>MKTNE_RPICTRL!B14</f>
        <v>Stackpole Electronics Inc</v>
      </c>
      <c r="C16" t="str">
        <f>MKTNE_RPICTRL!C14</f>
        <v>RES 4.99K OHM 1% 1/4W 0805</v>
      </c>
      <c r="D16" t="str">
        <f>MKTNE_RPICTRL!E14</f>
        <v>RNCP0805FTD4K99CT-ND</v>
      </c>
      <c r="E16" t="str">
        <f>MKTNE_RPICTRL!F14</f>
        <v>0.10000</v>
      </c>
      <c r="F16" t="str">
        <f>MKTNE_RPICTRL!G14</f>
        <v>$0.10</v>
      </c>
      <c r="G16">
        <f>MKTNE_RPICTRL!H14</f>
        <v>2</v>
      </c>
      <c r="H16" t="s">
        <v>201</v>
      </c>
    </row>
    <row r="17" spans="1:8">
      <c r="A17" t="str">
        <f>MKTNE_RPICTRL!A15</f>
        <v>SG73S2ATTD4701F</v>
      </c>
      <c r="B17" t="str">
        <f>MKTNE_RPICTRL!B15</f>
        <v>KOA Speer Electronics, Inc.</v>
      </c>
      <c r="C17" t="str">
        <f>MKTNE_RPICTRL!C15</f>
        <v>RES 4.7K OHM 1% 1/4W 0805</v>
      </c>
      <c r="D17" t="str">
        <f>MKTNE_RPICTRL!E15</f>
        <v>2019-SG73S2ATTD4701FCT-ND</v>
      </c>
      <c r="E17" t="str">
        <f>MKTNE_RPICTRL!F15</f>
        <v>0.19000</v>
      </c>
      <c r="F17" t="str">
        <f>MKTNE_RPICTRL!G15</f>
        <v>$0.19</v>
      </c>
      <c r="G17">
        <f>MKTNE_RPICTRL!H15</f>
        <v>2</v>
      </c>
      <c r="H17" t="s">
        <v>201</v>
      </c>
    </row>
    <row r="18" spans="1:8">
      <c r="A18" t="str">
        <f>MKTNE_RPICTRL!A16</f>
        <v>S02B-XASS-1(LF)(SN)</v>
      </c>
      <c r="B18" t="str">
        <f>MKTNE_RPICTRL!B16</f>
        <v>JST Sales America Inc.</v>
      </c>
      <c r="C18" t="str">
        <f>MKTNE_RPICTRL!C16</f>
        <v>CONN HEADER R/A 2POS 2.5MM</v>
      </c>
      <c r="D18" t="str">
        <f>MKTNE_RPICTRL!E16</f>
        <v>455-2044-ND</v>
      </c>
      <c r="E18" t="str">
        <f>MKTNE_RPICTRL!F16</f>
        <v>0.45000</v>
      </c>
      <c r="F18" t="str">
        <f>MKTNE_RPICTRL!G16</f>
        <v>$0.45</v>
      </c>
      <c r="G18">
        <f>MKTNE_RPICTRL!H16</f>
        <v>2</v>
      </c>
      <c r="H18" t="s">
        <v>201</v>
      </c>
    </row>
    <row r="19" spans="1:8">
      <c r="A19" t="str">
        <f>MKTNE_RPICTRL!A17</f>
        <v>C0805Z5U500-103MNE-CT</v>
      </c>
      <c r="B19" t="str">
        <f>MKTNE_RPICTRL!B17</f>
        <v>Venkel</v>
      </c>
      <c r="C19" t="str">
        <f>MKTNE_RPICTRL!C17</f>
        <v>CAP CER 0.01UF 50V Z5U 0805</v>
      </c>
      <c r="D19" t="str">
        <f>MKTNE_RPICTRL!E17</f>
        <v>2679-C0805Z5U500-103MNE-CT-ND</v>
      </c>
      <c r="E19" t="str">
        <f>MKTNE_RPICTRL!F17</f>
        <v>0.02800</v>
      </c>
      <c r="F19" t="str">
        <f>MKTNE_RPICTRL!G17</f>
        <v>$0.14</v>
      </c>
      <c r="G19">
        <f>MKTNE_RPICTRL!H17</f>
        <v>2</v>
      </c>
      <c r="H19" t="s">
        <v>201</v>
      </c>
    </row>
    <row r="20" spans="1:8">
      <c r="A20" t="str">
        <f>OTS_Simon!A2</f>
        <v>XZFBB54W-8</v>
      </c>
      <c r="B20" t="str">
        <f>OTS_Simon!B2</f>
        <v>SunLED</v>
      </c>
      <c r="C20" t="str">
        <f>OTS_Simon!C2</f>
        <v>LED BLUE CLEAR CHIP SMD</v>
      </c>
      <c r="D20" t="str">
        <f>OTS_Simon!E2</f>
        <v>1497-1437-1-ND</v>
      </c>
      <c r="E20" t="str">
        <f>OTS_Simon!F2</f>
        <v>0.57000</v>
      </c>
      <c r="F20" t="str">
        <f>OTS_Simon!G2</f>
        <v>$2.28</v>
      </c>
      <c r="G20">
        <f>OTS_Simon!H2</f>
        <v>12</v>
      </c>
      <c r="H20" t="s">
        <v>202</v>
      </c>
    </row>
    <row r="21" spans="1:8">
      <c r="A21" t="str">
        <f>OTS_Simon!A3</f>
        <v>XZMYK54W-8</v>
      </c>
      <c r="B21" t="str">
        <f>OTS_Simon!B3</f>
        <v>SunLED</v>
      </c>
      <c r="C21" t="str">
        <f>OTS_Simon!C3</f>
        <v>LED YELLOW CLEAR CHIP SMD</v>
      </c>
      <c r="D21" t="str">
        <f>OTS_Simon!E3</f>
        <v>1497-1432-1-ND</v>
      </c>
      <c r="E21" t="str">
        <f>OTS_Simon!F3</f>
        <v>0.46000</v>
      </c>
      <c r="F21" t="str">
        <f>OTS_Simon!G3</f>
        <v>$1.84</v>
      </c>
      <c r="G21">
        <f>OTS_Simon!H3</f>
        <v>12</v>
      </c>
      <c r="H21" t="s">
        <v>202</v>
      </c>
    </row>
    <row r="22" spans="1:8">
      <c r="A22" t="str">
        <f>OTS_Simon!A4</f>
        <v>XZDGK54W-8</v>
      </c>
      <c r="B22" t="str">
        <f>OTS_Simon!B4</f>
        <v>SunLED</v>
      </c>
      <c r="C22" t="str">
        <f>OTS_Simon!C4</f>
        <v>LED GREEN CLEAR CHIP SMD</v>
      </c>
      <c r="D22" t="str">
        <f>OTS_Simon!E4</f>
        <v>1497-1435-1-ND</v>
      </c>
      <c r="E22" t="str">
        <f>OTS_Simon!F4</f>
        <v>0.67000</v>
      </c>
      <c r="F22" t="str">
        <f>OTS_Simon!G4</f>
        <v>$2.68</v>
      </c>
      <c r="G22">
        <f>OTS_Simon!H4</f>
        <v>12</v>
      </c>
      <c r="H22" t="s">
        <v>202</v>
      </c>
    </row>
    <row r="23" spans="1:8">
      <c r="A23" t="str">
        <f>OTS_Simon!A5</f>
        <v>XZMDK54W-8</v>
      </c>
      <c r="B23" t="str">
        <f>OTS_Simon!B5</f>
        <v>SunLED</v>
      </c>
      <c r="C23" t="str">
        <f>OTS_Simon!C5</f>
        <v>LED RED CLEAR CHIP SMD</v>
      </c>
      <c r="D23" t="str">
        <f>OTS_Simon!E5</f>
        <v>1497-1431-1-ND</v>
      </c>
      <c r="E23" t="str">
        <f>OTS_Simon!F5</f>
        <v>0.46000</v>
      </c>
      <c r="F23" t="str">
        <f>OTS_Simon!G5</f>
        <v>$1.84</v>
      </c>
      <c r="G23">
        <f>OTS_Simon!H5</f>
        <v>12</v>
      </c>
      <c r="H23" t="s">
        <v>202</v>
      </c>
    </row>
    <row r="24" spans="1:8">
      <c r="A24" t="str">
        <f>OTS_Simon!A6</f>
        <v>W25Q128JVSIQ</v>
      </c>
      <c r="B24" t="str">
        <f>OTS_Simon!B6</f>
        <v>Winbond Electronics</v>
      </c>
      <c r="C24" t="str">
        <f>OTS_Simon!C6</f>
        <v>IC FLASH 128MBIT SPI/QUAD 8SOIC</v>
      </c>
      <c r="D24" t="str">
        <f>OTS_Simon!E6</f>
        <v>W25Q128JVSIQ-ND</v>
      </c>
      <c r="E24" t="str">
        <f>OTS_Simon!F6</f>
        <v>1.88000</v>
      </c>
      <c r="F24" t="str">
        <f>OTS_Simon!G6</f>
        <v>$1.88</v>
      </c>
      <c r="G24">
        <f>OTS_Simon!H6</f>
        <v>3</v>
      </c>
      <c r="H24" t="s">
        <v>202</v>
      </c>
    </row>
    <row r="25" spans="1:8">
      <c r="A25" t="str">
        <f>OTS_Simon!A7</f>
        <v>NCP1117DTARKG</v>
      </c>
      <c r="B25" t="str">
        <f>OTS_Simon!B7</f>
        <v>onsemi</v>
      </c>
      <c r="C25" t="str">
        <f>OTS_Simon!C7</f>
        <v>IC REG LINEAR POS ADJ 1A DPAK</v>
      </c>
      <c r="D25" t="str">
        <f>OTS_Simon!E7</f>
        <v>NCP1117DTARKGOSCT-ND</v>
      </c>
      <c r="E25" t="str">
        <f>OTS_Simon!F7</f>
        <v>0.63000</v>
      </c>
      <c r="F25" t="str">
        <f>OTS_Simon!G7</f>
        <v>$0.63</v>
      </c>
      <c r="G25">
        <f>OTS_Simon!H7</f>
        <v>3</v>
      </c>
      <c r="H25" t="s">
        <v>202</v>
      </c>
    </row>
    <row r="26" spans="1:8">
      <c r="A26" t="str">
        <f>OTS_Simon!A8</f>
        <v>SC0914(7)</v>
      </c>
      <c r="B26" t="str">
        <f>OTS_Simon!B8</f>
        <v>Raspberry Pi</v>
      </c>
      <c r="C26" t="str">
        <f>OTS_Simon!C8</f>
        <v>RP2040TR7</v>
      </c>
      <c r="D26" t="str">
        <f>OTS_Simon!E8</f>
        <v>2648-SC0914(7)CT-ND</v>
      </c>
      <c r="E26" t="str">
        <f>OTS_Simon!F8</f>
        <v>1.00000</v>
      </c>
      <c r="F26" t="str">
        <f>OTS_Simon!G8</f>
        <v>$1.00</v>
      </c>
      <c r="G26">
        <f>OTS_Simon!H8</f>
        <v>3</v>
      </c>
      <c r="H26" t="s">
        <v>202</v>
      </c>
    </row>
    <row r="27" spans="1:8">
      <c r="A27" t="str">
        <f>OTS_Simon!A9</f>
        <v>ABLS-12.000MHZ-B4-T</v>
      </c>
      <c r="B27" t="str">
        <f>OTS_Simon!B9</f>
        <v>Abracon LLC</v>
      </c>
      <c r="C27" t="str">
        <f>OTS_Simon!C9</f>
        <v>CRYSTAL 12.0000MHZ 18PF SMD</v>
      </c>
      <c r="D27" t="str">
        <f>OTS_Simon!E9</f>
        <v>535-10218-1-ND</v>
      </c>
      <c r="E27" t="str">
        <f>OTS_Simon!F9</f>
        <v>0.32000</v>
      </c>
      <c r="F27" t="str">
        <f>OTS_Simon!G9</f>
        <v>$0.32</v>
      </c>
      <c r="G27">
        <f>OTS_Simon!H9</f>
        <v>3</v>
      </c>
      <c r="H27" t="s">
        <v>202</v>
      </c>
    </row>
    <row r="28" spans="1:8">
      <c r="A28" t="str">
        <f>OTS_Simon!A10</f>
        <v>SSM2305RMZ-R2</v>
      </c>
      <c r="B28" t="str">
        <f>OTS_Simon!B10</f>
        <v>Analog Devices Inc.</v>
      </c>
      <c r="C28" t="str">
        <f>OTS_Simon!C10</f>
        <v>IC AMP CLASS D MONO 2.8W 8MSOP</v>
      </c>
      <c r="D28" t="str">
        <f>OTS_Simon!E10</f>
        <v>SSM2305RMZ-R2CT-ND</v>
      </c>
      <c r="E28" t="str">
        <f>OTS_Simon!F10</f>
        <v>2.53000</v>
      </c>
      <c r="F28" t="str">
        <f>OTS_Simon!G10</f>
        <v>$2.53</v>
      </c>
      <c r="G28">
        <f>OTS_Simon!H10</f>
        <v>3</v>
      </c>
      <c r="H28" t="s">
        <v>202</v>
      </c>
    </row>
    <row r="29" spans="1:8">
      <c r="A29" t="str">
        <f>OTS_Simon!A11</f>
        <v>ADC144EUQ-13</v>
      </c>
      <c r="B29" t="str">
        <f>OTS_Simon!B11</f>
        <v>Diodes Incorporated</v>
      </c>
      <c r="C29" t="str">
        <f>OTS_Simon!C11</f>
        <v>IC TRANSISTOR SOT363</v>
      </c>
      <c r="D29" t="str">
        <f>OTS_Simon!E11</f>
        <v>ADC144EUQ-13DICT-ND</v>
      </c>
      <c r="E29" t="str">
        <f>OTS_Simon!F11</f>
        <v>0.39000</v>
      </c>
      <c r="F29" t="str">
        <f>OTS_Simon!G11</f>
        <v>$0.78</v>
      </c>
      <c r="G29">
        <f>OTS_Simon!H11</f>
        <v>6</v>
      </c>
      <c r="H29" t="s">
        <v>202</v>
      </c>
    </row>
    <row r="30" spans="1:8">
      <c r="A30" t="str">
        <f>OTS_Simon!A12</f>
        <v>CMS0231KLX</v>
      </c>
      <c r="B30" t="str">
        <f>OTS_Simon!B12</f>
        <v>CUI Devices</v>
      </c>
      <c r="C30" t="str">
        <f>OTS_Simon!C12</f>
        <v>SPEAKER 8OHM 2W ENCLOSED 82DB</v>
      </c>
      <c r="D30" t="str">
        <f>OTS_Simon!E12</f>
        <v>102-1300-ND</v>
      </c>
      <c r="E30" t="str">
        <f>OTS_Simon!F12</f>
        <v>6.63000</v>
      </c>
      <c r="F30" t="str">
        <f>OTS_Simon!G12</f>
        <v>$6.63</v>
      </c>
      <c r="G30">
        <f>OTS_Simon!H12</f>
        <v>3</v>
      </c>
      <c r="H30" t="s">
        <v>202</v>
      </c>
    </row>
    <row r="31" spans="1:8">
      <c r="A31" t="str">
        <f>OTS_Simon!A13</f>
        <v>A-CSL-S-020-B7-A</v>
      </c>
      <c r="B31" t="str">
        <f>OTS_Simon!B13</f>
        <v>Assmann WSW Components</v>
      </c>
      <c r="C31" t="str">
        <f>OTS_Simon!C13</f>
        <v>CONN PIN SPRING LOAD 5.207MM AU</v>
      </c>
      <c r="D31" t="str">
        <f>OTS_Simon!E13</f>
        <v>AE11599-ND</v>
      </c>
      <c r="E31" t="str">
        <f>OTS_Simon!F13</f>
        <v>0.78000</v>
      </c>
      <c r="F31" t="str">
        <f>OTS_Simon!G13</f>
        <v>$4.68</v>
      </c>
      <c r="G31">
        <f>OTS_Simon!H13</f>
        <v>18</v>
      </c>
      <c r="H31" t="s">
        <v>202</v>
      </c>
    </row>
    <row r="32" spans="1:8">
      <c r="A32" t="str">
        <f>OTS_Simon!A14</f>
        <v>CL31B106KQHNFNE</v>
      </c>
      <c r="B32" t="str">
        <f>OTS_Simon!B14</f>
        <v>Samsung Electro-Mechanics</v>
      </c>
      <c r="C32" t="str">
        <f>OTS_Simon!C14</f>
        <v>CAP CER 10UF 6.3V X7R 1206</v>
      </c>
      <c r="D32" t="str">
        <f>OTS_Simon!E14</f>
        <v>1276-3107-1-ND</v>
      </c>
      <c r="E32" t="str">
        <f>OTS_Simon!F14</f>
        <v>0.18000</v>
      </c>
      <c r="F32" t="str">
        <f>OTS_Simon!G14</f>
        <v>$0.18</v>
      </c>
      <c r="G32">
        <f>OTS_Simon!H14</f>
        <v>3</v>
      </c>
      <c r="H32" t="s">
        <v>202</v>
      </c>
    </row>
    <row r="33" spans="1:8">
      <c r="A33" t="str">
        <f>OTS_Simon!A15</f>
        <v>CRGP0603F27R</v>
      </c>
      <c r="B33" t="str">
        <f>OTS_Simon!B15</f>
        <v>TE Connectivity Passive Product</v>
      </c>
      <c r="C33" t="str">
        <f>OTS_Simon!C15</f>
        <v>RES 27 OHM 1% 1/4W 0603</v>
      </c>
      <c r="D33" t="str">
        <f>OTS_Simon!E15</f>
        <v>A130397CT-ND</v>
      </c>
      <c r="E33" t="str">
        <f>OTS_Simon!F15</f>
        <v>0.18000</v>
      </c>
      <c r="F33" t="str">
        <f>OTS_Simon!G15</f>
        <v>$0.36</v>
      </c>
      <c r="G33">
        <f>OTS_Simon!H15</f>
        <v>6</v>
      </c>
      <c r="H33" t="s">
        <v>202</v>
      </c>
    </row>
    <row r="34" spans="1:8">
      <c r="A34" t="str">
        <f>OTS_Simon!A16</f>
        <v>RNCP0805FTD150R</v>
      </c>
      <c r="B34" t="str">
        <f>OTS_Simon!B16</f>
        <v>Stackpole Electronics Inc</v>
      </c>
      <c r="C34" t="str">
        <f>OTS_Simon!C16</f>
        <v>RES 150 OHM 1% 1/4W 0805</v>
      </c>
      <c r="D34" t="str">
        <f>OTS_Simon!E16</f>
        <v>RNCP0805FTD150RCT-ND</v>
      </c>
      <c r="E34" t="str">
        <f>OTS_Simon!F16</f>
        <v>0.10000</v>
      </c>
      <c r="F34" t="str">
        <f>OTS_Simon!G16</f>
        <v>$0.20</v>
      </c>
      <c r="G34">
        <f>OTS_Simon!H16</f>
        <v>6</v>
      </c>
      <c r="H34" t="s">
        <v>202</v>
      </c>
    </row>
    <row r="35" spans="1:8">
      <c r="A35" t="str">
        <f>OTS_Simon!A17</f>
        <v>RK73H2ATTD91R0F</v>
      </c>
      <c r="B35" t="str">
        <f>OTS_Simon!B17</f>
        <v>KOA Speer Electronics, Inc.</v>
      </c>
      <c r="C35" t="str">
        <f>OTS_Simon!C17</f>
        <v>RES 91 OHM 1% 1/4W 0805</v>
      </c>
      <c r="D35" t="str">
        <f>OTS_Simon!E17</f>
        <v>2019-RK73H2ATTD91R0FCT-ND</v>
      </c>
      <c r="E35" t="str">
        <f>OTS_Simon!F17</f>
        <v>0.10000</v>
      </c>
      <c r="F35" t="str">
        <f>OTS_Simon!G17</f>
        <v>$0.60</v>
      </c>
      <c r="G35">
        <f>OTS_Simon!H17</f>
        <v>18</v>
      </c>
      <c r="H35" t="s">
        <v>202</v>
      </c>
    </row>
    <row r="36" spans="1:8">
      <c r="A36" t="str">
        <f>OTS_Simon!A18</f>
        <v>CL21C270JCANNNC</v>
      </c>
      <c r="B36" t="str">
        <f>OTS_Simon!B18</f>
        <v>Samsung Electro-Mechanics</v>
      </c>
      <c r="C36" t="str">
        <f>OTS_Simon!C18</f>
        <v>CAP CER 27PF 100V C0G/NP0 0805</v>
      </c>
      <c r="D36" t="str">
        <f>OTS_Simon!E18</f>
        <v>1276-2622-1-ND</v>
      </c>
      <c r="E36" t="str">
        <f>OTS_Simon!F18</f>
        <v>0.10000</v>
      </c>
      <c r="F36" t="str">
        <f>OTS_Simon!G18</f>
        <v>$0.20</v>
      </c>
      <c r="G36">
        <f>OTS_Simon!H18</f>
        <v>6</v>
      </c>
      <c r="H36" t="s">
        <v>202</v>
      </c>
    </row>
    <row r="37" spans="1:8">
      <c r="A37" t="str">
        <f>OTS_Simon!A19</f>
        <v>CL21A106KOQNNNE</v>
      </c>
      <c r="B37" t="str">
        <f>OTS_Simon!B19</f>
        <v>Samsung Electro-Mechanics</v>
      </c>
      <c r="C37" t="str">
        <f>OTS_Simon!C19</f>
        <v>CAP CER 10UF 16V X5R 0805</v>
      </c>
      <c r="D37" t="str">
        <f>OTS_Simon!E19</f>
        <v>1276-1096-1-ND</v>
      </c>
      <c r="E37" t="str">
        <f>OTS_Simon!F19</f>
        <v>0.11000</v>
      </c>
      <c r="F37" t="str">
        <f>OTS_Simon!G19</f>
        <v>$0.11</v>
      </c>
      <c r="G37">
        <f>OTS_Simon!H19</f>
        <v>3</v>
      </c>
      <c r="H37" t="s">
        <v>202</v>
      </c>
    </row>
    <row r="38" spans="1:8">
      <c r="A38" t="str">
        <f>OTS_Simon!A20</f>
        <v>CL21B103KBANNNC</v>
      </c>
      <c r="B38" t="str">
        <f>OTS_Simon!B20</f>
        <v>Samsung Electro-Mechanics</v>
      </c>
      <c r="C38" t="str">
        <f>OTS_Simon!C20</f>
        <v>CAP CER 10000PF 50V X7R 0805</v>
      </c>
      <c r="D38" t="str">
        <f>OTS_Simon!E20</f>
        <v>1276-1015-1-ND</v>
      </c>
      <c r="E38" t="str">
        <f>OTS_Simon!F20</f>
        <v>0.10000</v>
      </c>
      <c r="F38" t="str">
        <f>OTS_Simon!G20</f>
        <v>$0.10</v>
      </c>
      <c r="G38">
        <f>OTS_Simon!H20</f>
        <v>3</v>
      </c>
      <c r="H38" t="s">
        <v>202</v>
      </c>
    </row>
    <row r="39" spans="1:8">
      <c r="A39" t="str">
        <f>OTS_Simon!A21</f>
        <v>CL21B104KACNNNC</v>
      </c>
      <c r="B39" t="str">
        <f>OTS_Simon!B21</f>
        <v>Samsung Electro-Mechanics</v>
      </c>
      <c r="C39" t="str">
        <f>OTS_Simon!C21</f>
        <v>CAP CER 0.1UF 25V X7R 0805</v>
      </c>
      <c r="D39" t="str">
        <f>OTS_Simon!E21</f>
        <v>1276-1099-1-ND</v>
      </c>
      <c r="E39" t="str">
        <f>OTS_Simon!F21</f>
        <v>0.04000</v>
      </c>
      <c r="F39" t="str">
        <f>OTS_Simon!G21</f>
        <v>$0.40</v>
      </c>
      <c r="G39">
        <f>OTS_Simon!H21</f>
        <v>30</v>
      </c>
      <c r="H39" t="s">
        <v>202</v>
      </c>
    </row>
    <row r="40" spans="1:8">
      <c r="A40" t="str">
        <f>OTS_Simon!A22</f>
        <v>RG1608P-562-B-T5</v>
      </c>
      <c r="B40" t="str">
        <f>OTS_Simon!B22</f>
        <v>Susumu</v>
      </c>
      <c r="C40" t="str">
        <f>OTS_Simon!C22</f>
        <v>RES SMD 5.6K OHM 0.1% 1/10W 0603</v>
      </c>
      <c r="D40" t="str">
        <f>OTS_Simon!E22</f>
        <v>RG16P5.6KBCT-ND</v>
      </c>
      <c r="E40" t="str">
        <f>OTS_Simon!F22</f>
        <v>0.50000</v>
      </c>
      <c r="F40" t="str">
        <f>OTS_Simon!G22</f>
        <v>$0.50</v>
      </c>
      <c r="G40">
        <f>OTS_Simon!H22</f>
        <v>3</v>
      </c>
      <c r="H40" t="s">
        <v>202</v>
      </c>
    </row>
    <row r="41" spans="1:8">
      <c r="A41" t="str">
        <f>OTS_Simon!A23</f>
        <v>ERA-3AEB512V</v>
      </c>
      <c r="B41" t="str">
        <f>OTS_Simon!B23</f>
        <v>Panasonic Electronic Components</v>
      </c>
      <c r="C41" t="str">
        <f>OTS_Simon!C23</f>
        <v>RES SMD 5.1K OHM 0.1% 1/10W 0603</v>
      </c>
      <c r="D41" t="str">
        <f>OTS_Simon!E23</f>
        <v>P5.1KDBCT-ND</v>
      </c>
      <c r="E41" t="str">
        <f>OTS_Simon!F23</f>
        <v>0.35000</v>
      </c>
      <c r="F41" t="str">
        <f>OTS_Simon!G23</f>
        <v>$0.70</v>
      </c>
      <c r="G41">
        <f>OTS_Simon!H23</f>
        <v>6</v>
      </c>
      <c r="H41" t="s">
        <v>202</v>
      </c>
    </row>
    <row r="42" spans="1:8">
      <c r="A42" t="str">
        <f>OTS_Simon!A24</f>
        <v>CPF0603B10KE1</v>
      </c>
      <c r="B42" t="str">
        <f>OTS_Simon!B24</f>
        <v>TE Connectivity Passive Product</v>
      </c>
      <c r="C42" t="str">
        <f>OTS_Simon!C24</f>
        <v>RES SMD 10K OHM 0.1% 1/16W 0603</v>
      </c>
      <c r="D42" t="str">
        <f>OTS_Simon!E24</f>
        <v>A102331CT-ND</v>
      </c>
      <c r="E42" t="str">
        <f>OTS_Simon!F24</f>
        <v>0.67000</v>
      </c>
      <c r="F42" t="str">
        <f>OTS_Simon!G24</f>
        <v>$0.67</v>
      </c>
      <c r="G42">
        <f>OTS_Simon!H24</f>
        <v>3</v>
      </c>
      <c r="H42" t="s">
        <v>202</v>
      </c>
    </row>
    <row r="43" spans="1:8">
      <c r="A43" t="str">
        <f>OTS_Simon!A25</f>
        <v>ESR03EZPF1001</v>
      </c>
      <c r="B43" t="str">
        <f>OTS_Simon!B25</f>
        <v>Rohm Semiconductor</v>
      </c>
      <c r="C43" t="str">
        <f>OTS_Simon!C25</f>
        <v>RES SMD 1K OHM 1% 1/4W 0603</v>
      </c>
      <c r="D43" t="str">
        <f>OTS_Simon!E25</f>
        <v>RHM1.00KADCT-ND</v>
      </c>
      <c r="E43" t="str">
        <f>OTS_Simon!F25</f>
        <v>0.15000</v>
      </c>
      <c r="F43" t="str">
        <f>OTS_Simon!G25</f>
        <v>$0.30</v>
      </c>
      <c r="G43">
        <f>OTS_Simon!H25</f>
        <v>6</v>
      </c>
      <c r="H43" t="s">
        <v>202</v>
      </c>
    </row>
    <row r="44" spans="1:8">
      <c r="A44" t="str">
        <f>OTS_Simon!A26</f>
        <v>CRM0805-FX-51R0ELF</v>
      </c>
      <c r="B44" t="str">
        <f>OTS_Simon!B26</f>
        <v>Bourns Inc.</v>
      </c>
      <c r="C44" t="str">
        <f>OTS_Simon!C26</f>
        <v>RES SMD 51 OHM 1% 1/4W 0805</v>
      </c>
      <c r="D44" t="str">
        <f>OTS_Simon!E26</f>
        <v>CRM0805-FX-51R0ELFCT-ND</v>
      </c>
      <c r="E44" t="str">
        <f>OTS_Simon!F26</f>
        <v>0.10000</v>
      </c>
      <c r="F44" t="str">
        <f>OTS_Simon!G26</f>
        <v>$0.20</v>
      </c>
      <c r="G44">
        <f>OTS_Simon!H26</f>
        <v>6</v>
      </c>
      <c r="H44" t="s">
        <v>202</v>
      </c>
    </row>
    <row r="45" spans="1:8">
      <c r="A45" t="str">
        <f>OTS_Simon!A27</f>
        <v>RK73H2ATTD30R0F</v>
      </c>
      <c r="B45" t="str">
        <f>OTS_Simon!B27</f>
        <v>KOA Speer Electronics, Inc.</v>
      </c>
      <c r="C45" t="str">
        <f>OTS_Simon!C27</f>
        <v>RES 30 OHM 1% 1/4W 0805</v>
      </c>
      <c r="D45" t="str">
        <f>OTS_Simon!E27</f>
        <v>2019-RK73H2ATTD30R0FCT-ND</v>
      </c>
      <c r="E45" t="str">
        <f>OTS_Simon!F27</f>
        <v>0.10000</v>
      </c>
      <c r="F45" t="str">
        <f>OTS_Simon!G27</f>
        <v>$0.20</v>
      </c>
      <c r="G45">
        <f>OTS_Simon!H27</f>
        <v>6</v>
      </c>
      <c r="H45" t="s">
        <v>202</v>
      </c>
    </row>
    <row r="46" spans="1:8">
      <c r="A46" t="str">
        <f>OTS_Simon!A28</f>
        <v>RK73H2ATTD1100F</v>
      </c>
      <c r="B46" t="str">
        <f>OTS_Simon!B28</f>
        <v>KOA Speer Electronics, Inc.</v>
      </c>
      <c r="C46" t="str">
        <f>OTS_Simon!C28</f>
        <v>RES 110 OHM 1% 1/4W 0805</v>
      </c>
      <c r="D46" t="str">
        <f>OTS_Simon!E28</f>
        <v>2019-RK73H2ATTD1100FCT-ND</v>
      </c>
      <c r="E46" t="str">
        <f>OTS_Simon!F28</f>
        <v>0.10000</v>
      </c>
      <c r="F46" t="str">
        <f>OTS_Simon!G28</f>
        <v>$0.40</v>
      </c>
      <c r="G46">
        <f>OTS_Simon!H28</f>
        <v>12</v>
      </c>
      <c r="H46" t="s">
        <v>202</v>
      </c>
    </row>
    <row r="47" spans="1:8">
      <c r="A47" t="str">
        <f>OTS_Simon!A29</f>
        <v>RK73H2ATTD2700F</v>
      </c>
      <c r="B47" t="str">
        <f>OTS_Simon!B29</f>
        <v>KOA Speer Electronics, Inc.</v>
      </c>
      <c r="C47" t="str">
        <f>OTS_Simon!C29</f>
        <v>RES 270 OHM 1% 1/4W 0805</v>
      </c>
      <c r="D47" t="str">
        <f>OTS_Simon!E29</f>
        <v>2019-RK73H2ATTD2700FCT-ND</v>
      </c>
      <c r="E47" t="str">
        <f>OTS_Simon!F29</f>
        <v>0.10000</v>
      </c>
      <c r="F47" t="str">
        <f>OTS_Simon!G29</f>
        <v>$0.10</v>
      </c>
      <c r="G47">
        <f>OTS_Simon!H29</f>
        <v>3</v>
      </c>
      <c r="H47" t="s">
        <v>202</v>
      </c>
    </row>
    <row r="48" spans="1:8">
      <c r="A48" t="str">
        <f>OTS_Simon!A30</f>
        <v>CL21B105KAFNNNE</v>
      </c>
      <c r="B48" t="str">
        <f>OTS_Simon!B30</f>
        <v>Samsung Electro-Mechanics</v>
      </c>
      <c r="C48" t="str">
        <f>OTS_Simon!C30</f>
        <v>CAP CER 1UF 25V X7R 0805</v>
      </c>
      <c r="D48" t="str">
        <f>OTS_Simon!E30</f>
        <v>1276-1066-1-ND</v>
      </c>
      <c r="E48" t="str">
        <f>OTS_Simon!F30</f>
        <v>0.10000</v>
      </c>
      <c r="F48" t="str">
        <f>OTS_Simon!G30</f>
        <v>$0.20</v>
      </c>
      <c r="G48">
        <f>OTS_Simon!H30</f>
        <v>6</v>
      </c>
      <c r="H48" t="s">
        <v>202</v>
      </c>
    </row>
    <row r="49" spans="1:8">
      <c r="A49" t="str">
        <f>OTS_Button!A2</f>
        <v>W25Q128JVSIQ</v>
      </c>
      <c r="B49" t="str">
        <f>OTS_Button!B2</f>
        <v>Winbond Electronics</v>
      </c>
      <c r="C49" t="str">
        <f>OTS_Button!C2</f>
        <v>IC FLASH 128MBIT SPI/QUAD 8SOIC</v>
      </c>
      <c r="D49" t="str">
        <f>OTS_Button!E2</f>
        <v>W25Q128JVSIQ-ND</v>
      </c>
      <c r="E49" t="str">
        <f>OTS_Button!F2</f>
        <v>1.88000</v>
      </c>
      <c r="F49" t="str">
        <f>OTS_Button!G2</f>
        <v>$1.88</v>
      </c>
      <c r="G49">
        <f>OTS_Button!H2</f>
        <v>3</v>
      </c>
      <c r="H49" t="s">
        <v>203</v>
      </c>
    </row>
    <row r="50" spans="1:8">
      <c r="A50" t="str">
        <f>OTS_Button!A3</f>
        <v>NCP1117DTARKG</v>
      </c>
      <c r="B50" t="str">
        <f>OTS_Button!B3</f>
        <v>onsemi</v>
      </c>
      <c r="C50" t="str">
        <f>OTS_Button!C3</f>
        <v>IC REG LINEAR POS ADJ 1A DPAK</v>
      </c>
      <c r="D50" t="str">
        <f>OTS_Button!E3</f>
        <v>NCP1117DTARKGOSCT-ND</v>
      </c>
      <c r="E50" t="str">
        <f>OTS_Button!F3</f>
        <v>0.63000</v>
      </c>
      <c r="F50" t="str">
        <f>OTS_Button!G3</f>
        <v>$0.63</v>
      </c>
      <c r="G50">
        <f>OTS_Button!H3</f>
        <v>3</v>
      </c>
      <c r="H50" t="s">
        <v>203</v>
      </c>
    </row>
    <row r="51" spans="1:8">
      <c r="A51" t="str">
        <f>OTS_Button!A4</f>
        <v>SC0914(7)</v>
      </c>
      <c r="B51" t="str">
        <f>OTS_Button!B4</f>
        <v>Raspberry Pi</v>
      </c>
      <c r="C51" t="str">
        <f>OTS_Button!C4</f>
        <v>RP2040TR7</v>
      </c>
      <c r="D51" t="str">
        <f>OTS_Button!E4</f>
        <v>2648-SC0914(7)CT-ND</v>
      </c>
      <c r="E51" t="str">
        <f>OTS_Button!F4</f>
        <v>1.00000</v>
      </c>
      <c r="F51" t="str">
        <f>OTS_Button!G4</f>
        <v>$1.00</v>
      </c>
      <c r="G51">
        <f>OTS_Button!H4</f>
        <v>3</v>
      </c>
      <c r="H51" t="s">
        <v>203</v>
      </c>
    </row>
    <row r="52" spans="1:8">
      <c r="A52" t="str">
        <f>OTS_Button!A5</f>
        <v>ABLS-12.000MHZ-B4-T</v>
      </c>
      <c r="B52" t="str">
        <f>OTS_Button!B5</f>
        <v>Abracon LLC</v>
      </c>
      <c r="C52" t="str">
        <f>OTS_Button!C5</f>
        <v>CRYSTAL 12.0000MHZ 18PF SMD</v>
      </c>
      <c r="D52" t="str">
        <f>OTS_Button!E5</f>
        <v>535-10218-1-ND</v>
      </c>
      <c r="E52" t="str">
        <f>OTS_Button!F5</f>
        <v>0.32000</v>
      </c>
      <c r="F52" t="str">
        <f>OTS_Button!G5</f>
        <v>$0.32</v>
      </c>
      <c r="G52">
        <f>OTS_Button!H5</f>
        <v>3</v>
      </c>
      <c r="H52" t="s">
        <v>203</v>
      </c>
    </row>
    <row r="53" spans="1:8">
      <c r="A53" t="str">
        <f>OTS_Button!A6</f>
        <v>A-CSL-S-020-B7-A</v>
      </c>
      <c r="B53" t="str">
        <f>OTS_Button!B6</f>
        <v>Assmann WSW Components</v>
      </c>
      <c r="C53" t="str">
        <f>OTS_Button!C6</f>
        <v>CONN PIN SPRING LOAD 5.207MM AU</v>
      </c>
      <c r="D53" t="str">
        <f>OTS_Button!E6</f>
        <v>AE11599-ND</v>
      </c>
      <c r="E53" t="str">
        <f>OTS_Button!F6</f>
        <v>0.78000</v>
      </c>
      <c r="F53" t="str">
        <f>OTS_Button!G6</f>
        <v>$4.68</v>
      </c>
      <c r="G53">
        <f>OTS_Button!H6</f>
        <v>18</v>
      </c>
      <c r="H53" t="s">
        <v>203</v>
      </c>
    </row>
    <row r="54" spans="1:8">
      <c r="A54" t="str">
        <f>OTS_Button!A7</f>
        <v>RNCP0805FTD150R</v>
      </c>
      <c r="B54" t="str">
        <f>OTS_Button!B7</f>
        <v>Stackpole Electronics Inc</v>
      </c>
      <c r="C54" t="str">
        <f>OTS_Button!C7</f>
        <v>RES 150 OHM 1% 1/4W 0805</v>
      </c>
      <c r="D54" t="str">
        <f>OTS_Button!E7</f>
        <v>RNCP0805FTD150RCT-ND</v>
      </c>
      <c r="E54" t="str">
        <f>OTS_Button!F7</f>
        <v>0.10000</v>
      </c>
      <c r="F54" t="str">
        <f>OTS_Button!G7</f>
        <v>$0.10</v>
      </c>
      <c r="G54">
        <f>OTS_Button!H7</f>
        <v>3</v>
      </c>
      <c r="H54" t="s">
        <v>203</v>
      </c>
    </row>
    <row r="55" spans="1:8">
      <c r="A55" t="str">
        <f>OTS_Button!A8</f>
        <v>RK73H2ATTD91R0F</v>
      </c>
      <c r="B55" t="str">
        <f>OTS_Button!B8</f>
        <v>KOA Speer Electronics, Inc.</v>
      </c>
      <c r="C55" t="str">
        <f>OTS_Button!C8</f>
        <v>RES 91 OHM 1% 1/4W 0805</v>
      </c>
      <c r="D55" t="str">
        <f>OTS_Button!E8</f>
        <v>2019-RK73H2ATTD91R0FCT-ND</v>
      </c>
      <c r="E55" t="str">
        <f>OTS_Button!F8</f>
        <v>0.10000</v>
      </c>
      <c r="F55" t="str">
        <f>OTS_Button!G8</f>
        <v>$0.20</v>
      </c>
      <c r="G55">
        <f>OTS_Button!H8</f>
        <v>6</v>
      </c>
      <c r="H55" t="s">
        <v>203</v>
      </c>
    </row>
    <row r="56" spans="1:8">
      <c r="A56" t="str">
        <f>OTS_Button!A9</f>
        <v>CRGP0603F27R</v>
      </c>
      <c r="B56" t="str">
        <f>OTS_Button!B9</f>
        <v>TE Connectivity Passive Product</v>
      </c>
      <c r="C56" t="str">
        <f>OTS_Button!C9</f>
        <v>RES 27 OHM 1% 1/4W 0603</v>
      </c>
      <c r="D56" t="str">
        <f>OTS_Button!E9</f>
        <v>A130397CT-ND</v>
      </c>
      <c r="E56" t="str">
        <f>OTS_Button!F9</f>
        <v>0.18000</v>
      </c>
      <c r="F56" t="str">
        <f>OTS_Button!G9</f>
        <v>$0.36</v>
      </c>
      <c r="G56">
        <f>OTS_Button!H9</f>
        <v>6</v>
      </c>
      <c r="H56" t="s">
        <v>203</v>
      </c>
    </row>
    <row r="57" spans="1:8">
      <c r="A57" t="str">
        <f>OTS_Button!A10</f>
        <v>ERA-3AEB512V</v>
      </c>
      <c r="B57" t="str">
        <f>OTS_Button!B10</f>
        <v>Panasonic Electronic Components</v>
      </c>
      <c r="C57" t="str">
        <f>OTS_Button!C10</f>
        <v>RES SMD 5.1K OHM 0.1% 1/10W 0603</v>
      </c>
      <c r="D57" t="str">
        <f>OTS_Button!E10</f>
        <v>P5.1KDBCT-ND</v>
      </c>
      <c r="E57" t="str">
        <f>OTS_Button!F10</f>
        <v>0.35000</v>
      </c>
      <c r="F57" t="str">
        <f>OTS_Button!G10</f>
        <v>$0.70</v>
      </c>
      <c r="G57">
        <f>OTS_Button!H10</f>
        <v>6</v>
      </c>
      <c r="H57" t="s">
        <v>203</v>
      </c>
    </row>
    <row r="58" spans="1:8">
      <c r="A58" t="str">
        <f>OTS_Button!A11</f>
        <v>CPF0603B10KE1</v>
      </c>
      <c r="B58" t="str">
        <f>OTS_Button!B11</f>
        <v>TE Connectivity Passive Product</v>
      </c>
      <c r="C58" t="str">
        <f>OTS_Button!C11</f>
        <v>RES SMD 10K OHM 0.1% 1/16W 0603</v>
      </c>
      <c r="D58" t="str">
        <f>OTS_Button!E11</f>
        <v>A102331CT-ND</v>
      </c>
      <c r="E58" t="str">
        <f>OTS_Button!F11</f>
        <v>0.67000</v>
      </c>
      <c r="F58" t="str">
        <f>OTS_Button!G11</f>
        <v>$1.34</v>
      </c>
      <c r="G58">
        <f>OTS_Button!H11</f>
        <v>6</v>
      </c>
      <c r="H58" t="s">
        <v>203</v>
      </c>
    </row>
    <row r="59" spans="1:8">
      <c r="A59" t="str">
        <f>OTS_Button!A12</f>
        <v>CL21B104KACNNNC</v>
      </c>
      <c r="B59" t="str">
        <f>OTS_Button!B12</f>
        <v>Samsung Electro-Mechanics</v>
      </c>
      <c r="C59" t="str">
        <f>OTS_Button!C12</f>
        <v>CAP CER 0.1UF 25V X7R 0805</v>
      </c>
      <c r="D59" t="str">
        <f>OTS_Button!E12</f>
        <v>1276-1099-1-ND</v>
      </c>
      <c r="E59" t="str">
        <f>OTS_Button!F12</f>
        <v>0.04000</v>
      </c>
      <c r="F59" t="str">
        <f>OTS_Button!G12</f>
        <v>$0.40</v>
      </c>
      <c r="G59">
        <f>OTS_Button!H12</f>
        <v>30</v>
      </c>
      <c r="H59" t="s">
        <v>203</v>
      </c>
    </row>
    <row r="60" spans="1:8">
      <c r="A60" t="str">
        <f>OTS_Button!A13</f>
        <v>CL21B105KAFNNNE</v>
      </c>
      <c r="B60" t="str">
        <f>OTS_Button!B13</f>
        <v>Samsung Electro-Mechanics</v>
      </c>
      <c r="C60" t="str">
        <f>OTS_Button!C13</f>
        <v>CAP CER 1UF 25V X7R 0805</v>
      </c>
      <c r="D60" t="str">
        <f>OTS_Button!E13</f>
        <v>1276-1066-1-ND</v>
      </c>
      <c r="E60" t="str">
        <f>OTS_Button!F13</f>
        <v>0.10000</v>
      </c>
      <c r="F60" t="str">
        <f>OTS_Button!G13</f>
        <v>$0.10</v>
      </c>
      <c r="G60">
        <f>OTS_Button!H13</f>
        <v>3</v>
      </c>
      <c r="H60" t="s">
        <v>203</v>
      </c>
    </row>
    <row r="61" spans="1:8">
      <c r="A61" t="str">
        <f>OTS_Button!A14</f>
        <v>RG1608P-562-B-T5</v>
      </c>
      <c r="B61" t="str">
        <f>OTS_Button!B14</f>
        <v>Susumu</v>
      </c>
      <c r="C61" t="str">
        <f>OTS_Button!C14</f>
        <v>RES SMD 5.6K OHM 0.1% 1/10W 0603</v>
      </c>
      <c r="D61" t="str">
        <f>OTS_Button!E14</f>
        <v>RG16P5.6KBCT-ND</v>
      </c>
      <c r="E61" t="str">
        <f>OTS_Button!F14</f>
        <v>0.50000</v>
      </c>
      <c r="F61" t="str">
        <f>OTS_Button!G14</f>
        <v>$0.50</v>
      </c>
      <c r="G61">
        <f>OTS_Button!H14</f>
        <v>3</v>
      </c>
      <c r="H61" t="s">
        <v>203</v>
      </c>
    </row>
    <row r="62" spans="1:8">
      <c r="A62" t="str">
        <f>OTS_Button!A15</f>
        <v>ESR03EZPF1001</v>
      </c>
      <c r="B62" t="str">
        <f>OTS_Button!B15</f>
        <v>Rohm Semiconductor</v>
      </c>
      <c r="C62" t="str">
        <f>OTS_Button!C15</f>
        <v>RES SMD 1K OHM 1% 1/4W 0603</v>
      </c>
      <c r="D62" t="str">
        <f>OTS_Button!E15</f>
        <v>RHM1.00KADCT-ND</v>
      </c>
      <c r="E62" t="str">
        <f>OTS_Button!F15</f>
        <v>0.15000</v>
      </c>
      <c r="F62" t="str">
        <f>OTS_Button!G15</f>
        <v>$0.30</v>
      </c>
      <c r="G62">
        <f>OTS_Button!H15</f>
        <v>6</v>
      </c>
      <c r="H62" t="s">
        <v>203</v>
      </c>
    </row>
    <row r="63" spans="1:8">
      <c r="A63" t="str">
        <f>OTS_Button!A16</f>
        <v>CL21C270JCANNNC</v>
      </c>
      <c r="B63" t="str">
        <f>OTS_Button!B16</f>
        <v>Samsung Electro-Mechanics</v>
      </c>
      <c r="C63" t="str">
        <f>OTS_Button!C16</f>
        <v>CAP CER 27PF 100V C0G/NP0 0805</v>
      </c>
      <c r="D63" t="str">
        <f>OTS_Button!E16</f>
        <v>1276-2622-1-ND</v>
      </c>
      <c r="E63" t="str">
        <f>OTS_Button!F16</f>
        <v>0.10000</v>
      </c>
      <c r="F63" t="str">
        <f>OTS_Button!G16</f>
        <v>$0.20</v>
      </c>
      <c r="G63">
        <f>OTS_Button!H16</f>
        <v>6</v>
      </c>
      <c r="H63" t="s">
        <v>203</v>
      </c>
    </row>
    <row r="64" spans="1:8">
      <c r="A64" t="str">
        <f>OTS_Button!A17</f>
        <v>CL31B106KQHNFNE</v>
      </c>
      <c r="B64" t="str">
        <f>OTS_Button!B17</f>
        <v>Samsung Electro-Mechanics</v>
      </c>
      <c r="C64" t="str">
        <f>OTS_Button!C17</f>
        <v>CAP CER 10UF 6.3V X7R 1206</v>
      </c>
      <c r="D64" t="str">
        <f>OTS_Button!E17</f>
        <v>1276-3107-1-ND</v>
      </c>
      <c r="E64" t="str">
        <f>OTS_Button!F17</f>
        <v>0.18000</v>
      </c>
      <c r="F64" t="str">
        <f>OTS_Button!G17</f>
        <v>$0.36</v>
      </c>
      <c r="G64">
        <f>OTS_Button!H17</f>
        <v>6</v>
      </c>
      <c r="H64" t="s">
        <v>203</v>
      </c>
    </row>
    <row r="65" spans="1:8">
      <c r="A65" t="str">
        <f>OTS_Button!A18</f>
        <v>JMK316BBJ107MLHT</v>
      </c>
      <c r="B65" t="str">
        <f>OTS_Button!B18</f>
        <v>Taiyo Yuden</v>
      </c>
      <c r="C65" t="str">
        <f>OTS_Button!C18</f>
        <v>CAP CER 100UF 6.3V X5R 1206</v>
      </c>
      <c r="D65" t="str">
        <f>OTS_Button!E18</f>
        <v>587-3716-1-ND</v>
      </c>
      <c r="E65" t="str">
        <f>OTS_Button!F18</f>
        <v>0.72000</v>
      </c>
      <c r="F65" t="str">
        <f>OTS_Button!G18</f>
        <v>$1.44</v>
      </c>
      <c r="G65">
        <f>OTS_Button!H18</f>
        <v>6</v>
      </c>
      <c r="H65" t="s">
        <v>203</v>
      </c>
    </row>
    <row r="66" spans="1:8">
      <c r="A66" t="str">
        <f>OTS_Wires!A2</f>
        <v>JMK316BBJ107MLHT</v>
      </c>
      <c r="B66" t="str">
        <f>OTS_Wires!B2</f>
        <v>Taiyo Yuden</v>
      </c>
      <c r="C66" t="str">
        <f>OTS_Wires!C2</f>
        <v>CAP CER 100UF 6.3V X5R 1206</v>
      </c>
      <c r="D66" t="str">
        <f>OTS_Wires!E2</f>
        <v>587-3716-1-ND</v>
      </c>
      <c r="E66" t="str">
        <f>OTS_Wires!F2</f>
        <v>0.72000</v>
      </c>
      <c r="F66" t="str">
        <f>OTS_Wires!G2</f>
        <v>$1.44</v>
      </c>
      <c r="G66">
        <f>OTS_Wires!H2</f>
        <v>6</v>
      </c>
      <c r="H66" t="s">
        <v>204</v>
      </c>
    </row>
    <row r="67" spans="1:8">
      <c r="A67" t="str">
        <f>OTS_Wires!A3</f>
        <v>CL31B106KQHNFNE</v>
      </c>
      <c r="B67" t="str">
        <f>OTS_Wires!B3</f>
        <v>Samsung Electro-Mechanics</v>
      </c>
      <c r="C67" t="str">
        <f>OTS_Wires!C3</f>
        <v>CAP CER 10UF 6.3V X7R 1206</v>
      </c>
      <c r="D67" t="str">
        <f>OTS_Wires!E3</f>
        <v>1276-3107-1-ND</v>
      </c>
      <c r="E67" t="str">
        <f>OTS_Wires!F3</f>
        <v>0.18000</v>
      </c>
      <c r="F67" t="str">
        <f>OTS_Wires!G3</f>
        <v>$0.36</v>
      </c>
      <c r="G67">
        <f>OTS_Wires!H3</f>
        <v>6</v>
      </c>
      <c r="H67" t="s">
        <v>204</v>
      </c>
    </row>
    <row r="68" spans="1:8">
      <c r="A68" t="str">
        <f>OTS_Wires!A4</f>
        <v>CL21B104KACNNNC</v>
      </c>
      <c r="B68" t="str">
        <f>OTS_Wires!B4</f>
        <v>Samsung Electro-Mechanics</v>
      </c>
      <c r="C68" t="str">
        <f>OTS_Wires!C4</f>
        <v>CAP CER 0.1UF 25V X7R 0805</v>
      </c>
      <c r="D68" t="str">
        <f>OTS_Wires!E4</f>
        <v>1276-1099-1-ND</v>
      </c>
      <c r="E68" t="str">
        <f>OTS_Wires!F4</f>
        <v>0.04000</v>
      </c>
      <c r="F68" t="str">
        <f>OTS_Wires!G4</f>
        <v>$0.40</v>
      </c>
      <c r="G68">
        <f>OTS_Wires!H4</f>
        <v>30</v>
      </c>
      <c r="H68" t="s">
        <v>204</v>
      </c>
    </row>
    <row r="69" spans="1:8">
      <c r="A69" t="str">
        <f>OTS_Wires!A5</f>
        <v>CL21B105KAFNNNE</v>
      </c>
      <c r="B69" t="str">
        <f>OTS_Wires!B5</f>
        <v>Samsung Electro-Mechanics</v>
      </c>
      <c r="C69" t="str">
        <f>OTS_Wires!C5</f>
        <v>CAP CER 1UF 25V X7R 0805</v>
      </c>
      <c r="D69" t="str">
        <f>OTS_Wires!E5</f>
        <v>1276-1066-1-ND</v>
      </c>
      <c r="E69" t="str">
        <f>OTS_Wires!F5</f>
        <v>0.10000</v>
      </c>
      <c r="F69" t="str">
        <f>OTS_Wires!G5</f>
        <v>$0.20</v>
      </c>
      <c r="G69">
        <f>OTS_Wires!H5</f>
        <v>6</v>
      </c>
      <c r="H69" t="s">
        <v>204</v>
      </c>
    </row>
    <row r="70" spans="1:8">
      <c r="A70" t="str">
        <f>OTS_Wires!A6</f>
        <v>CL21C270JCANNNC</v>
      </c>
      <c r="B70" t="str">
        <f>OTS_Wires!B6</f>
        <v>Samsung Electro-Mechanics</v>
      </c>
      <c r="C70" t="str">
        <f>OTS_Wires!C6</f>
        <v>CAP CER 27PF 100V C0G/NP0 0805</v>
      </c>
      <c r="D70" t="str">
        <f>OTS_Wires!E6</f>
        <v>1276-2622-1-ND</v>
      </c>
      <c r="E70" t="str">
        <f>OTS_Wires!F6</f>
        <v>0.10000</v>
      </c>
      <c r="F70" t="str">
        <f>OTS_Wires!G6</f>
        <v>$0.20</v>
      </c>
      <c r="G70">
        <f>OTS_Wires!H6</f>
        <v>6</v>
      </c>
      <c r="H70" t="s">
        <v>204</v>
      </c>
    </row>
    <row r="71" spans="1:8">
      <c r="A71" t="str">
        <f>OTS_Wires!A7</f>
        <v>A-CSL-S-020-B7-A</v>
      </c>
      <c r="B71" t="str">
        <f>OTS_Wires!B7</f>
        <v>Assmann WSW Components</v>
      </c>
      <c r="C71" t="str">
        <f>OTS_Wires!C7</f>
        <v>CONN PIN SPRING LOAD 5.207MM AU</v>
      </c>
      <c r="D71" t="str">
        <f>OTS_Wires!E7</f>
        <v>AE11599-ND</v>
      </c>
      <c r="E71" t="str">
        <f>OTS_Wires!F7</f>
        <v>0.78000</v>
      </c>
      <c r="F71" t="str">
        <f>OTS_Wires!G7</f>
        <v>$4.68</v>
      </c>
      <c r="G71">
        <f>OTS_Wires!H7</f>
        <v>18</v>
      </c>
      <c r="H71" t="s">
        <v>204</v>
      </c>
    </row>
    <row r="72" spans="1:8">
      <c r="A72" t="str">
        <f>OTS_Wires!A8</f>
        <v>RG1608P-562-B-T5</v>
      </c>
      <c r="B72" t="str">
        <f>OTS_Wires!B8</f>
        <v>Susumu</v>
      </c>
      <c r="C72" t="str">
        <f>OTS_Wires!C8</f>
        <v>RES SMD 5.6K OHM 0.1% 1/10W 0603</v>
      </c>
      <c r="D72" t="str">
        <f>OTS_Wires!E8</f>
        <v>RG16P5.6KBCT-ND</v>
      </c>
      <c r="E72" t="str">
        <f>OTS_Wires!F8</f>
        <v>0.50000</v>
      </c>
      <c r="F72" t="str">
        <f>OTS_Wires!G8</f>
        <v>$0.50</v>
      </c>
      <c r="G72">
        <f>OTS_Wires!H8</f>
        <v>3</v>
      </c>
      <c r="H72" t="s">
        <v>204</v>
      </c>
    </row>
    <row r="73" spans="1:8">
      <c r="A73" t="str">
        <f>OTS_Wires!A9</f>
        <v>CPF0603B10KE1</v>
      </c>
      <c r="B73" t="str">
        <f>OTS_Wires!B9</f>
        <v>TE Connectivity Passive Product</v>
      </c>
      <c r="C73" t="str">
        <f>OTS_Wires!C9</f>
        <v>RES SMD 10K OHM 0.1% 1/16W 0603</v>
      </c>
      <c r="D73" t="str">
        <f>OTS_Wires!E9</f>
        <v>A102331CT-ND</v>
      </c>
      <c r="E73" t="str">
        <f>OTS_Wires!F9</f>
        <v>0.67000</v>
      </c>
      <c r="F73" t="str">
        <f>OTS_Wires!G9</f>
        <v>$0.67</v>
      </c>
      <c r="G73">
        <f>OTS_Wires!H9</f>
        <v>3</v>
      </c>
      <c r="H73" t="s">
        <v>204</v>
      </c>
    </row>
    <row r="74" spans="1:8">
      <c r="A74" t="str">
        <f>OTS_Wires!A10</f>
        <v>ERA-3AEB512V</v>
      </c>
      <c r="B74" t="str">
        <f>OTS_Wires!B10</f>
        <v>Panasonic Electronic Components</v>
      </c>
      <c r="C74" t="str">
        <f>OTS_Wires!C10</f>
        <v>RES SMD 5.1K OHM 0.1% 1/10W 0603</v>
      </c>
      <c r="D74" t="str">
        <f>OTS_Wires!E10</f>
        <v>P5.1KDBCT-ND</v>
      </c>
      <c r="E74" t="str">
        <f>OTS_Wires!F10</f>
        <v>0.35000</v>
      </c>
      <c r="F74" t="str">
        <f>OTS_Wires!G10</f>
        <v>$0.70</v>
      </c>
      <c r="G74">
        <f>OTS_Wires!H10</f>
        <v>6</v>
      </c>
      <c r="H74" t="s">
        <v>204</v>
      </c>
    </row>
    <row r="75" spans="1:8">
      <c r="A75" t="str">
        <f>OTS_Wires!A11</f>
        <v>ESR03EZPF1001</v>
      </c>
      <c r="B75" t="str">
        <f>OTS_Wires!B11</f>
        <v>Rohm Semiconductor</v>
      </c>
      <c r="C75" t="str">
        <f>OTS_Wires!C11</f>
        <v>RES SMD 1K OHM 1% 1/4W 0603</v>
      </c>
      <c r="D75" t="str">
        <f>OTS_Wires!E11</f>
        <v>RHM1.00KADCT-ND</v>
      </c>
      <c r="E75" t="str">
        <f>OTS_Wires!F11</f>
        <v>0.15000</v>
      </c>
      <c r="F75" t="str">
        <f>OTS_Wires!G11</f>
        <v>$0.30</v>
      </c>
      <c r="G75">
        <f>OTS_Wires!H11</f>
        <v>6</v>
      </c>
      <c r="H75" t="s">
        <v>204</v>
      </c>
    </row>
    <row r="76" spans="1:8">
      <c r="A76" t="str">
        <f>OTS_Wires!A12</f>
        <v>CRGP0603F27R</v>
      </c>
      <c r="B76" t="str">
        <f>OTS_Wires!B12</f>
        <v>TE Connectivity Passive Product</v>
      </c>
      <c r="C76" t="str">
        <f>OTS_Wires!C12</f>
        <v>RES 27 OHM 1% 1/4W 0603</v>
      </c>
      <c r="D76" t="str">
        <f>OTS_Wires!E12</f>
        <v>A130397CT-ND</v>
      </c>
      <c r="E76" t="str">
        <f>OTS_Wires!F12</f>
        <v>0.18000</v>
      </c>
      <c r="F76" t="str">
        <f>OTS_Wires!G12</f>
        <v>$0.36</v>
      </c>
      <c r="G76">
        <f>OTS_Wires!H12</f>
        <v>6</v>
      </c>
      <c r="H76" t="s">
        <v>204</v>
      </c>
    </row>
    <row r="77" spans="1:8">
      <c r="A77" t="str">
        <f>OTS_Wires!A13</f>
        <v>RK73H2ATTD91R0F</v>
      </c>
      <c r="B77" t="str">
        <f>OTS_Wires!B13</f>
        <v>KOA Speer Electronics, Inc.</v>
      </c>
      <c r="C77" t="str">
        <f>OTS_Wires!C13</f>
        <v>RES 91 OHM 1% 1/4W 0805</v>
      </c>
      <c r="D77" t="str">
        <f>OTS_Wires!E13</f>
        <v>2019-RK73H2ATTD91R0FCT-ND</v>
      </c>
      <c r="E77" t="str">
        <f>OTS_Wires!F13</f>
        <v>0.10000</v>
      </c>
      <c r="F77" t="str">
        <f>OTS_Wires!G13</f>
        <v>$0.20</v>
      </c>
      <c r="G77">
        <f>OTS_Wires!H13</f>
        <v>6</v>
      </c>
      <c r="H77" t="s">
        <v>204</v>
      </c>
    </row>
    <row r="78" spans="1:8">
      <c r="A78" t="str">
        <f>OTS_Wires!A14</f>
        <v>RNCP0805FTD150R</v>
      </c>
      <c r="B78" t="str">
        <f>OTS_Wires!B14</f>
        <v>Stackpole Electronics Inc</v>
      </c>
      <c r="C78" t="str">
        <f>OTS_Wires!C14</f>
        <v>RES 150 OHM 1% 1/4W 0805</v>
      </c>
      <c r="D78" t="str">
        <f>OTS_Wires!E14</f>
        <v>RNCP0805FTD150RCT-ND</v>
      </c>
      <c r="E78" t="str">
        <f>OTS_Wires!F14</f>
        <v>0.10000</v>
      </c>
      <c r="F78" t="str">
        <f>OTS_Wires!G14</f>
        <v>$0.10</v>
      </c>
      <c r="G78">
        <f>OTS_Wires!H14</f>
        <v>3</v>
      </c>
      <c r="H78" t="s">
        <v>204</v>
      </c>
    </row>
    <row r="79" spans="1:8">
      <c r="A79" t="str">
        <f>OTS_Wires!A15</f>
        <v>NCP1117DTARKG</v>
      </c>
      <c r="B79" t="str">
        <f>OTS_Wires!B15</f>
        <v>onsemi</v>
      </c>
      <c r="C79" t="str">
        <f>OTS_Wires!C15</f>
        <v>IC REG LINEAR POS ADJ 1A DPAK</v>
      </c>
      <c r="D79" t="str">
        <f>OTS_Wires!E15</f>
        <v>NCP1117DTARKGOSCT-ND</v>
      </c>
      <c r="E79" t="str">
        <f>OTS_Wires!F15</f>
        <v>0.63000</v>
      </c>
      <c r="F79" t="str">
        <f>OTS_Wires!G15</f>
        <v>$0.63</v>
      </c>
      <c r="G79">
        <f>OTS_Wires!H15</f>
        <v>3</v>
      </c>
      <c r="H79" t="s">
        <v>204</v>
      </c>
    </row>
    <row r="80" spans="1:8">
      <c r="A80" t="str">
        <f>OTS_Wires!A16</f>
        <v>W25Q128JVSIQ</v>
      </c>
      <c r="B80" t="str">
        <f>OTS_Wires!B16</f>
        <v>Winbond Electronics</v>
      </c>
      <c r="C80" t="str">
        <f>OTS_Wires!C16</f>
        <v>IC FLASH 128MBIT SPI/QUAD 8SOIC</v>
      </c>
      <c r="D80" t="str">
        <f>OTS_Wires!E16</f>
        <v>W25Q128JVSIQ-ND</v>
      </c>
      <c r="E80" t="str">
        <f>OTS_Wires!F16</f>
        <v>1.88000</v>
      </c>
      <c r="F80" t="str">
        <f>OTS_Wires!G16</f>
        <v>$1.88</v>
      </c>
      <c r="G80">
        <f>OTS_Wires!H16</f>
        <v>3</v>
      </c>
      <c r="H80" t="s">
        <v>204</v>
      </c>
    </row>
    <row r="81" spans="1:8">
      <c r="A81" t="str">
        <f>OTS_Wires!A17</f>
        <v>SC0914(7)</v>
      </c>
      <c r="B81" t="str">
        <f>OTS_Wires!B17</f>
        <v>Raspberry Pi</v>
      </c>
      <c r="C81" t="str">
        <f>OTS_Wires!C17</f>
        <v>RP2040TR7</v>
      </c>
      <c r="D81" t="str">
        <f>OTS_Wires!E17</f>
        <v>2648-SC0914(7)CT-ND</v>
      </c>
      <c r="E81" t="str">
        <f>OTS_Wires!F17</f>
        <v>1.00000</v>
      </c>
      <c r="F81" t="str">
        <f>OTS_Wires!G17</f>
        <v>$1.00</v>
      </c>
      <c r="G81">
        <f>OTS_Wires!H17</f>
        <v>3</v>
      </c>
      <c r="H81" t="s">
        <v>204</v>
      </c>
    </row>
    <row r="82" spans="1:8">
      <c r="A82" t="str">
        <f>OTS_Wires!A18</f>
        <v>ABLS-12.000MHZ-B4-T</v>
      </c>
      <c r="B82" t="str">
        <f>OTS_Wires!B18</f>
        <v>Abracon LLC</v>
      </c>
      <c r="C82" t="str">
        <f>OTS_Wires!C18</f>
        <v>CRYSTAL 12.0000MHZ 18PF SMD</v>
      </c>
      <c r="D82" t="str">
        <f>OTS_Wires!E18</f>
        <v>535-10218-1-ND</v>
      </c>
      <c r="E82" t="str">
        <f>OTS_Wires!F18</f>
        <v>0.32000</v>
      </c>
      <c r="F82" t="str">
        <f>OTS_Wires!G18</f>
        <v>$0.32</v>
      </c>
      <c r="G82">
        <f>OTS_Wires!H18</f>
        <v>3</v>
      </c>
      <c r="H82" t="s">
        <v>204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B9F1-056B-4461-9F7D-7BA7249C1AE1}">
  <dimension ref="A1:J2"/>
  <sheetViews>
    <sheetView workbookViewId="0">
      <selection activeCell="H1" sqref="H1:J2"/>
    </sheetView>
  </sheetViews>
  <sheetFormatPr defaultRowHeight="15"/>
  <cols>
    <col min="1" max="1" width="25.140625" bestFit="1" customWidth="1"/>
    <col min="2" max="2" width="20.28515625" bestFit="1" customWidth="1"/>
    <col min="3" max="3" width="29.7109375" bestFit="1" customWidth="1"/>
    <col min="4" max="4" width="20.42578125" bestFit="1" customWidth="1"/>
    <col min="5" max="5" width="22" bestFit="1" customWidth="1"/>
    <col min="6" max="6" width="11" bestFit="1" customWidth="1"/>
    <col min="7" max="7" width="15.85546875" bestFit="1" customWidth="1"/>
    <col min="10" max="10" width="9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206</v>
      </c>
      <c r="J1" s="5" t="s">
        <v>205</v>
      </c>
    </row>
    <row r="2" spans="1:10">
      <c r="A2" s="1" t="s">
        <v>7</v>
      </c>
      <c r="B2" s="1" t="s">
        <v>8</v>
      </c>
      <c r="C2" s="1" t="s">
        <v>9</v>
      </c>
      <c r="D2" s="1">
        <v>2</v>
      </c>
      <c r="E2" s="1" t="s">
        <v>10</v>
      </c>
      <c r="F2" s="1" t="s">
        <v>11</v>
      </c>
      <c r="G2" s="1" t="s">
        <v>12</v>
      </c>
      <c r="H2">
        <f>D2*J$2</f>
        <v>22</v>
      </c>
      <c r="J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D9E7-21EB-414E-8277-F7BAE6178A56}">
  <dimension ref="A1:J2"/>
  <sheetViews>
    <sheetView workbookViewId="0">
      <selection activeCell="H1" sqref="H1:J2"/>
    </sheetView>
  </sheetViews>
  <sheetFormatPr defaultRowHeight="15"/>
  <cols>
    <col min="1" max="1" width="25.140625" bestFit="1" customWidth="1"/>
    <col min="2" max="2" width="20.28515625" bestFit="1" customWidth="1"/>
    <col min="3" max="3" width="29.7109375" bestFit="1" customWidth="1"/>
    <col min="4" max="4" width="20.42578125" bestFit="1" customWidth="1"/>
    <col min="5" max="5" width="22" bestFit="1" customWidth="1"/>
    <col min="6" max="6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206</v>
      </c>
      <c r="J1" s="5" t="s">
        <v>205</v>
      </c>
    </row>
    <row r="2" spans="1:10">
      <c r="A2" t="s">
        <v>13</v>
      </c>
      <c r="B2" t="s">
        <v>8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f>D2*J$2</f>
        <v>2</v>
      </c>
      <c r="J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B9F-DEC9-490B-A42C-B69055E15663}">
  <dimension ref="A1:J17"/>
  <sheetViews>
    <sheetView workbookViewId="0">
      <selection activeCell="H1" sqref="H1:J2"/>
    </sheetView>
  </sheetViews>
  <sheetFormatPr defaultRowHeight="15"/>
  <cols>
    <col min="1" max="1" width="25.140625" bestFit="1" customWidth="1"/>
    <col min="2" max="2" width="35.42578125" bestFit="1" customWidth="1"/>
    <col min="3" max="3" width="33.42578125" bestFit="1" customWidth="1"/>
    <col min="5" max="5" width="32" bestFit="1" customWidth="1"/>
    <col min="6" max="6" width="11" bestFit="1" customWidth="1"/>
    <col min="7" max="7" width="15.855468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206</v>
      </c>
      <c r="J1" s="5" t="s">
        <v>205</v>
      </c>
    </row>
    <row r="2" spans="1:10">
      <c r="A2" s="2" t="s">
        <v>7</v>
      </c>
      <c r="B2" s="2" t="s">
        <v>8</v>
      </c>
      <c r="C2" s="2" t="s">
        <v>9</v>
      </c>
      <c r="D2" s="2">
        <v>4</v>
      </c>
      <c r="E2" s="2" t="s">
        <v>10</v>
      </c>
      <c r="F2" s="2" t="s">
        <v>11</v>
      </c>
      <c r="G2" s="2" t="s">
        <v>18</v>
      </c>
      <c r="H2">
        <f>D2*J$2</f>
        <v>8</v>
      </c>
      <c r="J2">
        <v>2</v>
      </c>
    </row>
    <row r="3" spans="1:10">
      <c r="A3" s="2" t="s">
        <v>13</v>
      </c>
      <c r="B3" s="2" t="s">
        <v>8</v>
      </c>
      <c r="C3" s="2" t="s">
        <v>14</v>
      </c>
      <c r="D3" s="2">
        <v>2</v>
      </c>
      <c r="E3" s="2" t="s">
        <v>15</v>
      </c>
      <c r="F3" s="2" t="s">
        <v>16</v>
      </c>
      <c r="G3" s="2" t="s">
        <v>19</v>
      </c>
      <c r="H3">
        <f t="shared" ref="H3:H17" si="0">D3*J$2</f>
        <v>4</v>
      </c>
    </row>
    <row r="4" spans="1:10">
      <c r="A4" s="2" t="s">
        <v>20</v>
      </c>
      <c r="B4" s="2" t="s">
        <v>21</v>
      </c>
      <c r="C4" s="2" t="s">
        <v>22</v>
      </c>
      <c r="D4" s="2">
        <v>1</v>
      </c>
      <c r="E4" s="2" t="s">
        <v>23</v>
      </c>
      <c r="F4" s="2" t="s">
        <v>24</v>
      </c>
      <c r="G4" s="2" t="s">
        <v>25</v>
      </c>
      <c r="H4">
        <f t="shared" si="0"/>
        <v>2</v>
      </c>
    </row>
    <row r="5" spans="1:10">
      <c r="A5" s="2" t="s">
        <v>26</v>
      </c>
      <c r="B5" s="2" t="s">
        <v>27</v>
      </c>
      <c r="C5" s="2" t="s">
        <v>28</v>
      </c>
      <c r="D5" s="2">
        <v>1</v>
      </c>
      <c r="E5" s="2" t="s">
        <v>29</v>
      </c>
      <c r="F5" s="2" t="s">
        <v>30</v>
      </c>
      <c r="G5" s="2" t="s">
        <v>31</v>
      </c>
      <c r="H5">
        <f t="shared" si="0"/>
        <v>2</v>
      </c>
    </row>
    <row r="6" spans="1:10">
      <c r="A6" s="2" t="s">
        <v>32</v>
      </c>
      <c r="B6" s="2" t="s">
        <v>33</v>
      </c>
      <c r="C6" s="2" t="s">
        <v>34</v>
      </c>
      <c r="D6" s="2">
        <v>1</v>
      </c>
      <c r="E6" s="2" t="s">
        <v>35</v>
      </c>
      <c r="F6" s="2" t="s">
        <v>36</v>
      </c>
      <c r="G6" s="2" t="s">
        <v>37</v>
      </c>
      <c r="H6">
        <f t="shared" si="0"/>
        <v>2</v>
      </c>
    </row>
    <row r="7" spans="1:10">
      <c r="A7" s="2" t="s">
        <v>38</v>
      </c>
      <c r="B7" s="2" t="s">
        <v>39</v>
      </c>
      <c r="C7" s="2" t="s">
        <v>40</v>
      </c>
      <c r="D7" s="2">
        <v>1</v>
      </c>
      <c r="E7" s="2" t="s">
        <v>41</v>
      </c>
      <c r="F7" s="2" t="s">
        <v>42</v>
      </c>
      <c r="G7" s="2" t="s">
        <v>43</v>
      </c>
      <c r="H7">
        <f t="shared" si="0"/>
        <v>2</v>
      </c>
    </row>
    <row r="8" spans="1:10">
      <c r="A8" s="2" t="s">
        <v>44</v>
      </c>
      <c r="B8" s="2" t="s">
        <v>39</v>
      </c>
      <c r="C8" s="2" t="s">
        <v>45</v>
      </c>
      <c r="D8" s="2">
        <v>1</v>
      </c>
      <c r="E8" s="2" t="s">
        <v>46</v>
      </c>
      <c r="F8" s="2" t="s">
        <v>47</v>
      </c>
      <c r="G8" s="2" t="s">
        <v>48</v>
      </c>
      <c r="H8">
        <f t="shared" si="0"/>
        <v>2</v>
      </c>
    </row>
    <row r="9" spans="1:10">
      <c r="A9" s="2" t="s">
        <v>49</v>
      </c>
      <c r="B9" s="2" t="s">
        <v>50</v>
      </c>
      <c r="C9" s="2" t="s">
        <v>51</v>
      </c>
      <c r="D9" s="2">
        <v>1</v>
      </c>
      <c r="E9" s="2" t="s">
        <v>52</v>
      </c>
      <c r="F9" s="2" t="s">
        <v>42</v>
      </c>
      <c r="G9" s="2" t="s">
        <v>43</v>
      </c>
      <c r="H9">
        <f t="shared" si="0"/>
        <v>2</v>
      </c>
    </row>
    <row r="10" spans="1:10">
      <c r="A10" s="2" t="s">
        <v>53</v>
      </c>
      <c r="B10" s="2" t="s">
        <v>54</v>
      </c>
      <c r="C10" s="2" t="s">
        <v>55</v>
      </c>
      <c r="D10" s="2">
        <v>1</v>
      </c>
      <c r="E10" s="2" t="s">
        <v>56</v>
      </c>
      <c r="F10" s="2" t="s">
        <v>42</v>
      </c>
      <c r="G10" s="2" t="s">
        <v>43</v>
      </c>
      <c r="H10">
        <f t="shared" si="0"/>
        <v>2</v>
      </c>
    </row>
    <row r="11" spans="1:10">
      <c r="A11" s="2" t="s">
        <v>57</v>
      </c>
      <c r="B11" s="2" t="s">
        <v>50</v>
      </c>
      <c r="C11" s="2" t="s">
        <v>58</v>
      </c>
      <c r="D11" s="2">
        <v>4</v>
      </c>
      <c r="E11" s="2" t="s">
        <v>59</v>
      </c>
      <c r="F11" s="2" t="s">
        <v>42</v>
      </c>
      <c r="G11" s="2" t="s">
        <v>60</v>
      </c>
      <c r="H11">
        <f t="shared" si="0"/>
        <v>8</v>
      </c>
    </row>
    <row r="12" spans="1:10">
      <c r="A12" s="2" t="s">
        <v>61</v>
      </c>
      <c r="B12" s="2" t="s">
        <v>62</v>
      </c>
      <c r="C12" s="2" t="s">
        <v>63</v>
      </c>
      <c r="D12" s="2">
        <v>1</v>
      </c>
      <c r="E12" s="2" t="s">
        <v>64</v>
      </c>
      <c r="F12" s="2" t="s">
        <v>65</v>
      </c>
      <c r="G12" s="2" t="s">
        <v>66</v>
      </c>
      <c r="H12">
        <f t="shared" si="0"/>
        <v>2</v>
      </c>
    </row>
    <row r="13" spans="1:10">
      <c r="A13" s="2" t="s">
        <v>67</v>
      </c>
      <c r="B13" s="2" t="s">
        <v>68</v>
      </c>
      <c r="C13" s="2" t="s">
        <v>69</v>
      </c>
      <c r="D13" s="2">
        <v>8</v>
      </c>
      <c r="E13" s="2" t="s">
        <v>70</v>
      </c>
      <c r="F13" s="2" t="s">
        <v>71</v>
      </c>
      <c r="G13" s="2" t="s">
        <v>72</v>
      </c>
      <c r="H13">
        <f t="shared" si="0"/>
        <v>16</v>
      </c>
    </row>
    <row r="14" spans="1:10">
      <c r="A14" s="2" t="s">
        <v>73</v>
      </c>
      <c r="B14" s="2" t="s">
        <v>54</v>
      </c>
      <c r="C14" s="2" t="s">
        <v>74</v>
      </c>
      <c r="D14" s="2">
        <v>1</v>
      </c>
      <c r="E14" s="2" t="s">
        <v>75</v>
      </c>
      <c r="F14" s="2" t="s">
        <v>42</v>
      </c>
      <c r="G14" s="2" t="s">
        <v>43</v>
      </c>
      <c r="H14">
        <f t="shared" si="0"/>
        <v>2</v>
      </c>
    </row>
    <row r="15" spans="1:10">
      <c r="A15" s="2" t="s">
        <v>76</v>
      </c>
      <c r="B15" s="2" t="s">
        <v>50</v>
      </c>
      <c r="C15" s="2" t="s">
        <v>77</v>
      </c>
      <c r="D15" s="2">
        <v>1</v>
      </c>
      <c r="E15" s="2" t="s">
        <v>78</v>
      </c>
      <c r="F15" s="2" t="s">
        <v>79</v>
      </c>
      <c r="G15" s="2" t="s">
        <v>80</v>
      </c>
      <c r="H15">
        <f t="shared" si="0"/>
        <v>2</v>
      </c>
    </row>
    <row r="16" spans="1:10">
      <c r="A16" s="2" t="s">
        <v>81</v>
      </c>
      <c r="B16" s="2" t="s">
        <v>8</v>
      </c>
      <c r="C16" s="2" t="s">
        <v>82</v>
      </c>
      <c r="D16" s="2">
        <v>1</v>
      </c>
      <c r="E16" s="2" t="s">
        <v>83</v>
      </c>
      <c r="F16" s="2" t="s">
        <v>84</v>
      </c>
      <c r="G16" s="2" t="s">
        <v>85</v>
      </c>
      <c r="H16">
        <f t="shared" si="0"/>
        <v>2</v>
      </c>
    </row>
    <row r="17" spans="1:8">
      <c r="A17" s="2" t="s">
        <v>86</v>
      </c>
      <c r="B17" s="2" t="s">
        <v>87</v>
      </c>
      <c r="C17" s="2" t="s">
        <v>88</v>
      </c>
      <c r="D17" s="2">
        <v>1</v>
      </c>
      <c r="E17" s="2" t="s">
        <v>89</v>
      </c>
      <c r="F17" s="2" t="s">
        <v>90</v>
      </c>
      <c r="G17" s="2" t="s">
        <v>91</v>
      </c>
      <c r="H17">
        <f t="shared" si="0"/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1FB6-BE19-41BB-8A43-65E7BD6C7363}">
  <dimension ref="A1:J30"/>
  <sheetViews>
    <sheetView workbookViewId="0">
      <selection activeCell="H2" sqref="H1:J2"/>
    </sheetView>
  </sheetViews>
  <sheetFormatPr defaultRowHeight="15"/>
  <cols>
    <col min="1" max="1" width="25.140625" bestFit="1" customWidth="1"/>
    <col min="2" max="2" width="31.42578125" bestFit="1" customWidth="1"/>
    <col min="3" max="3" width="34.5703125" bestFit="1" customWidth="1"/>
    <col min="4" max="4" width="20.42578125" bestFit="1" customWidth="1"/>
    <col min="5" max="5" width="28.140625" bestFit="1" customWidth="1"/>
    <col min="6" max="6" width="11" bestFit="1" customWidth="1"/>
    <col min="7" max="7" width="15.855468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206</v>
      </c>
      <c r="J1" s="5" t="s">
        <v>205</v>
      </c>
    </row>
    <row r="2" spans="1:10">
      <c r="A2" s="3" t="s">
        <v>92</v>
      </c>
      <c r="B2" s="3" t="s">
        <v>68</v>
      </c>
      <c r="C2" s="3" t="s">
        <v>93</v>
      </c>
      <c r="D2" s="3">
        <v>4</v>
      </c>
      <c r="E2" s="3" t="s">
        <v>94</v>
      </c>
      <c r="F2" s="3" t="s">
        <v>95</v>
      </c>
      <c r="G2" s="3" t="s">
        <v>96</v>
      </c>
      <c r="H2">
        <f>D2*J$2</f>
        <v>12</v>
      </c>
      <c r="J2">
        <v>3</v>
      </c>
    </row>
    <row r="3" spans="1:10">
      <c r="A3" s="3" t="s">
        <v>97</v>
      </c>
      <c r="B3" s="3" t="s">
        <v>68</v>
      </c>
      <c r="C3" s="3" t="s">
        <v>98</v>
      </c>
      <c r="D3" s="3">
        <v>4</v>
      </c>
      <c r="E3" s="3" t="s">
        <v>99</v>
      </c>
      <c r="F3" s="3" t="s">
        <v>71</v>
      </c>
      <c r="G3" s="3" t="s">
        <v>100</v>
      </c>
      <c r="H3">
        <f t="shared" ref="H3:H30" si="0">D3*J$2</f>
        <v>12</v>
      </c>
    </row>
    <row r="4" spans="1:10">
      <c r="A4" s="3" t="s">
        <v>101</v>
      </c>
      <c r="B4" s="3" t="s">
        <v>68</v>
      </c>
      <c r="C4" s="3" t="s">
        <v>102</v>
      </c>
      <c r="D4" s="3">
        <v>4</v>
      </c>
      <c r="E4" s="3" t="s">
        <v>103</v>
      </c>
      <c r="F4" s="3" t="s">
        <v>104</v>
      </c>
      <c r="G4" s="3" t="s">
        <v>105</v>
      </c>
      <c r="H4">
        <f t="shared" si="0"/>
        <v>12</v>
      </c>
    </row>
    <row r="5" spans="1:10">
      <c r="A5" s="3" t="s">
        <v>67</v>
      </c>
      <c r="B5" s="3" t="s">
        <v>68</v>
      </c>
      <c r="C5" s="3" t="s">
        <v>69</v>
      </c>
      <c r="D5" s="3">
        <v>4</v>
      </c>
      <c r="E5" s="3" t="s">
        <v>70</v>
      </c>
      <c r="F5" s="3" t="s">
        <v>71</v>
      </c>
      <c r="G5" s="3" t="s">
        <v>100</v>
      </c>
      <c r="H5">
        <f t="shared" si="0"/>
        <v>12</v>
      </c>
    </row>
    <row r="6" spans="1:10">
      <c r="A6" s="3" t="s">
        <v>106</v>
      </c>
      <c r="B6" s="3" t="s">
        <v>107</v>
      </c>
      <c r="C6" s="3" t="s">
        <v>108</v>
      </c>
      <c r="D6" s="3">
        <v>1</v>
      </c>
      <c r="E6" s="3" t="s">
        <v>109</v>
      </c>
      <c r="F6" s="3" t="s">
        <v>110</v>
      </c>
      <c r="G6" s="3" t="s">
        <v>111</v>
      </c>
      <c r="H6">
        <f t="shared" si="0"/>
        <v>3</v>
      </c>
    </row>
    <row r="7" spans="1:10">
      <c r="A7" s="3" t="s">
        <v>112</v>
      </c>
      <c r="B7" s="3" t="s">
        <v>113</v>
      </c>
      <c r="C7" s="3" t="s">
        <v>114</v>
      </c>
      <c r="D7" s="3">
        <v>1</v>
      </c>
      <c r="E7" s="3" t="s">
        <v>115</v>
      </c>
      <c r="F7" s="3" t="s">
        <v>116</v>
      </c>
      <c r="G7" s="3" t="s">
        <v>117</v>
      </c>
      <c r="H7">
        <f t="shared" si="0"/>
        <v>3</v>
      </c>
    </row>
    <row r="8" spans="1:10">
      <c r="A8" s="3" t="s">
        <v>118</v>
      </c>
      <c r="B8" s="3" t="s">
        <v>119</v>
      </c>
      <c r="C8" s="3" t="s">
        <v>120</v>
      </c>
      <c r="D8" s="3">
        <v>1</v>
      </c>
      <c r="E8" s="3" t="s">
        <v>121</v>
      </c>
      <c r="F8" s="3" t="s">
        <v>122</v>
      </c>
      <c r="G8" s="3" t="s">
        <v>123</v>
      </c>
      <c r="H8">
        <f t="shared" si="0"/>
        <v>3</v>
      </c>
    </row>
    <row r="9" spans="1:10">
      <c r="A9" s="3" t="s">
        <v>124</v>
      </c>
      <c r="B9" s="3" t="s">
        <v>125</v>
      </c>
      <c r="C9" s="3" t="s">
        <v>126</v>
      </c>
      <c r="D9" s="3">
        <v>1</v>
      </c>
      <c r="E9" s="3" t="s">
        <v>127</v>
      </c>
      <c r="F9" s="3" t="s">
        <v>128</v>
      </c>
      <c r="G9" s="3" t="s">
        <v>129</v>
      </c>
      <c r="H9">
        <f t="shared" si="0"/>
        <v>3</v>
      </c>
    </row>
    <row r="10" spans="1:10">
      <c r="A10" s="3" t="s">
        <v>26</v>
      </c>
      <c r="B10" s="3" t="s">
        <v>27</v>
      </c>
      <c r="C10" s="3" t="s">
        <v>28</v>
      </c>
      <c r="D10" s="3">
        <v>1</v>
      </c>
      <c r="E10" s="3" t="s">
        <v>29</v>
      </c>
      <c r="F10" s="3" t="s">
        <v>30</v>
      </c>
      <c r="G10" s="3" t="s">
        <v>31</v>
      </c>
      <c r="H10">
        <f t="shared" si="0"/>
        <v>3</v>
      </c>
    </row>
    <row r="11" spans="1:10">
      <c r="A11" s="3" t="s">
        <v>20</v>
      </c>
      <c r="B11" s="3" t="s">
        <v>21</v>
      </c>
      <c r="C11" s="3" t="s">
        <v>22</v>
      </c>
      <c r="D11" s="3">
        <v>2</v>
      </c>
      <c r="E11" s="3" t="s">
        <v>23</v>
      </c>
      <c r="F11" s="3" t="s">
        <v>24</v>
      </c>
      <c r="G11" s="3" t="s">
        <v>130</v>
      </c>
      <c r="H11">
        <f t="shared" si="0"/>
        <v>6</v>
      </c>
    </row>
    <row r="12" spans="1:10">
      <c r="A12" s="3" t="s">
        <v>32</v>
      </c>
      <c r="B12" s="3" t="s">
        <v>33</v>
      </c>
      <c r="C12" s="3" t="s">
        <v>34</v>
      </c>
      <c r="D12" s="3">
        <v>1</v>
      </c>
      <c r="E12" s="3" t="s">
        <v>35</v>
      </c>
      <c r="F12" s="3" t="s">
        <v>36</v>
      </c>
      <c r="G12" s="3" t="s">
        <v>37</v>
      </c>
      <c r="H12">
        <f t="shared" si="0"/>
        <v>3</v>
      </c>
    </row>
    <row r="13" spans="1:10">
      <c r="A13" s="3" t="s">
        <v>131</v>
      </c>
      <c r="B13" s="3" t="s">
        <v>132</v>
      </c>
      <c r="C13" s="3" t="s">
        <v>133</v>
      </c>
      <c r="D13" s="3">
        <v>6</v>
      </c>
      <c r="E13" s="3" t="s">
        <v>134</v>
      </c>
      <c r="F13" s="3" t="s">
        <v>135</v>
      </c>
      <c r="G13" s="3" t="s">
        <v>136</v>
      </c>
      <c r="H13">
        <f t="shared" si="0"/>
        <v>18</v>
      </c>
    </row>
    <row r="14" spans="1:10">
      <c r="A14" s="3" t="s">
        <v>137</v>
      </c>
      <c r="B14" s="3" t="s">
        <v>39</v>
      </c>
      <c r="C14" s="3" t="s">
        <v>138</v>
      </c>
      <c r="D14" s="3">
        <v>1</v>
      </c>
      <c r="E14" s="3" t="s">
        <v>139</v>
      </c>
      <c r="F14" s="3" t="s">
        <v>140</v>
      </c>
      <c r="G14" s="3" t="s">
        <v>141</v>
      </c>
      <c r="H14">
        <f t="shared" si="0"/>
        <v>3</v>
      </c>
    </row>
    <row r="15" spans="1:10">
      <c r="A15" s="3" t="s">
        <v>142</v>
      </c>
      <c r="B15" s="3" t="s">
        <v>143</v>
      </c>
      <c r="C15" s="3" t="s">
        <v>144</v>
      </c>
      <c r="D15" s="3">
        <v>2</v>
      </c>
      <c r="E15" s="3" t="s">
        <v>145</v>
      </c>
      <c r="F15" s="3" t="s">
        <v>140</v>
      </c>
      <c r="G15" s="3" t="s">
        <v>146</v>
      </c>
      <c r="H15">
        <f t="shared" si="0"/>
        <v>6</v>
      </c>
    </row>
    <row r="16" spans="1:10">
      <c r="A16" s="3" t="s">
        <v>53</v>
      </c>
      <c r="B16" s="3" t="s">
        <v>54</v>
      </c>
      <c r="C16" s="3" t="s">
        <v>55</v>
      </c>
      <c r="D16" s="3">
        <v>2</v>
      </c>
      <c r="E16" s="3" t="s">
        <v>56</v>
      </c>
      <c r="F16" s="3" t="s">
        <v>42</v>
      </c>
      <c r="G16" s="3" t="s">
        <v>147</v>
      </c>
      <c r="H16">
        <f t="shared" si="0"/>
        <v>6</v>
      </c>
    </row>
    <row r="17" spans="1:8">
      <c r="A17" s="3" t="s">
        <v>148</v>
      </c>
      <c r="B17" s="3" t="s">
        <v>50</v>
      </c>
      <c r="C17" s="3" t="s">
        <v>149</v>
      </c>
      <c r="D17" s="3">
        <v>6</v>
      </c>
      <c r="E17" s="3" t="s">
        <v>150</v>
      </c>
      <c r="F17" s="3" t="s">
        <v>42</v>
      </c>
      <c r="G17" s="3" t="s">
        <v>151</v>
      </c>
      <c r="H17">
        <f t="shared" si="0"/>
        <v>18</v>
      </c>
    </row>
    <row r="18" spans="1:8">
      <c r="A18" s="3" t="s">
        <v>152</v>
      </c>
      <c r="B18" s="3" t="s">
        <v>39</v>
      </c>
      <c r="C18" s="3" t="s">
        <v>153</v>
      </c>
      <c r="D18" s="3">
        <v>2</v>
      </c>
      <c r="E18" s="3" t="s">
        <v>154</v>
      </c>
      <c r="F18" s="3" t="s">
        <v>42</v>
      </c>
      <c r="G18" s="3" t="s">
        <v>147</v>
      </c>
      <c r="H18">
        <f t="shared" si="0"/>
        <v>6</v>
      </c>
    </row>
    <row r="19" spans="1:8">
      <c r="A19" s="3" t="s">
        <v>44</v>
      </c>
      <c r="B19" s="3" t="s">
        <v>39</v>
      </c>
      <c r="C19" s="3" t="s">
        <v>45</v>
      </c>
      <c r="D19" s="3">
        <v>1</v>
      </c>
      <c r="E19" s="3" t="s">
        <v>46</v>
      </c>
      <c r="F19" s="3" t="s">
        <v>47</v>
      </c>
      <c r="G19" s="3" t="s">
        <v>48</v>
      </c>
      <c r="H19">
        <f t="shared" si="0"/>
        <v>3</v>
      </c>
    </row>
    <row r="20" spans="1:8">
      <c r="A20" s="3" t="s">
        <v>155</v>
      </c>
      <c r="B20" s="3" t="s">
        <v>39</v>
      </c>
      <c r="C20" s="3" t="s">
        <v>156</v>
      </c>
      <c r="D20" s="3">
        <v>1</v>
      </c>
      <c r="E20" s="3" t="s">
        <v>157</v>
      </c>
      <c r="F20" s="3" t="s">
        <v>42</v>
      </c>
      <c r="G20" s="3" t="s">
        <v>43</v>
      </c>
      <c r="H20">
        <f t="shared" si="0"/>
        <v>3</v>
      </c>
    </row>
    <row r="21" spans="1:8">
      <c r="A21" s="3" t="s">
        <v>38</v>
      </c>
      <c r="B21" s="3" t="s">
        <v>39</v>
      </c>
      <c r="C21" s="3" t="s">
        <v>40</v>
      </c>
      <c r="D21" s="3">
        <v>10</v>
      </c>
      <c r="E21" s="3" t="s">
        <v>41</v>
      </c>
      <c r="F21" s="3" t="s">
        <v>158</v>
      </c>
      <c r="G21" s="3" t="s">
        <v>60</v>
      </c>
      <c r="H21">
        <f t="shared" si="0"/>
        <v>30</v>
      </c>
    </row>
    <row r="22" spans="1:8">
      <c r="A22" s="3" t="s">
        <v>159</v>
      </c>
      <c r="B22" s="3" t="s">
        <v>160</v>
      </c>
      <c r="C22" s="3" t="s">
        <v>161</v>
      </c>
      <c r="D22" s="3">
        <v>1</v>
      </c>
      <c r="E22" s="3" t="s">
        <v>162</v>
      </c>
      <c r="F22" s="3" t="s">
        <v>163</v>
      </c>
      <c r="G22" s="3" t="s">
        <v>164</v>
      </c>
      <c r="H22">
        <f t="shared" si="0"/>
        <v>3</v>
      </c>
    </row>
    <row r="23" spans="1:8">
      <c r="A23" s="3" t="s">
        <v>165</v>
      </c>
      <c r="B23" s="3" t="s">
        <v>166</v>
      </c>
      <c r="C23" s="3" t="s">
        <v>167</v>
      </c>
      <c r="D23" s="3">
        <v>2</v>
      </c>
      <c r="E23" s="3" t="s">
        <v>168</v>
      </c>
      <c r="F23" s="3" t="s">
        <v>169</v>
      </c>
      <c r="G23" s="3" t="s">
        <v>170</v>
      </c>
      <c r="H23">
        <f t="shared" si="0"/>
        <v>6</v>
      </c>
    </row>
    <row r="24" spans="1:8">
      <c r="A24" s="3" t="s">
        <v>171</v>
      </c>
      <c r="B24" s="3" t="s">
        <v>143</v>
      </c>
      <c r="C24" s="3" t="s">
        <v>172</v>
      </c>
      <c r="D24" s="3">
        <v>1</v>
      </c>
      <c r="E24" s="3" t="s">
        <v>173</v>
      </c>
      <c r="F24" s="3" t="s">
        <v>104</v>
      </c>
      <c r="G24" s="3" t="s">
        <v>174</v>
      </c>
      <c r="H24">
        <f t="shared" si="0"/>
        <v>3</v>
      </c>
    </row>
    <row r="25" spans="1:8">
      <c r="A25" s="3" t="s">
        <v>175</v>
      </c>
      <c r="B25" s="3" t="s">
        <v>176</v>
      </c>
      <c r="C25" s="3" t="s">
        <v>177</v>
      </c>
      <c r="D25" s="3">
        <v>2</v>
      </c>
      <c r="E25" s="3" t="s">
        <v>178</v>
      </c>
      <c r="F25" s="3" t="s">
        <v>179</v>
      </c>
      <c r="G25" s="3" t="s">
        <v>180</v>
      </c>
      <c r="H25">
        <f t="shared" si="0"/>
        <v>6</v>
      </c>
    </row>
    <row r="26" spans="1:8">
      <c r="A26" s="3" t="s">
        <v>181</v>
      </c>
      <c r="B26" s="3" t="s">
        <v>182</v>
      </c>
      <c r="C26" s="3" t="s">
        <v>183</v>
      </c>
      <c r="D26" s="3">
        <v>2</v>
      </c>
      <c r="E26" s="3" t="s">
        <v>184</v>
      </c>
      <c r="F26" s="3" t="s">
        <v>42</v>
      </c>
      <c r="G26" s="3" t="s">
        <v>147</v>
      </c>
      <c r="H26">
        <f t="shared" si="0"/>
        <v>6</v>
      </c>
    </row>
    <row r="27" spans="1:8">
      <c r="A27" s="3" t="s">
        <v>57</v>
      </c>
      <c r="B27" s="3" t="s">
        <v>50</v>
      </c>
      <c r="C27" s="3" t="s">
        <v>58</v>
      </c>
      <c r="D27" s="3">
        <v>2</v>
      </c>
      <c r="E27" s="3" t="s">
        <v>59</v>
      </c>
      <c r="F27" s="3" t="s">
        <v>42</v>
      </c>
      <c r="G27" s="3" t="s">
        <v>147</v>
      </c>
      <c r="H27">
        <f t="shared" si="0"/>
        <v>6</v>
      </c>
    </row>
    <row r="28" spans="1:8">
      <c r="A28" s="3" t="s">
        <v>185</v>
      </c>
      <c r="B28" s="3" t="s">
        <v>50</v>
      </c>
      <c r="C28" s="3" t="s">
        <v>186</v>
      </c>
      <c r="D28" s="3">
        <v>4</v>
      </c>
      <c r="E28" s="3" t="s">
        <v>187</v>
      </c>
      <c r="F28" s="3" t="s">
        <v>42</v>
      </c>
      <c r="G28" s="3" t="s">
        <v>60</v>
      </c>
      <c r="H28">
        <f t="shared" si="0"/>
        <v>12</v>
      </c>
    </row>
    <row r="29" spans="1:8">
      <c r="A29" s="3" t="s">
        <v>49</v>
      </c>
      <c r="B29" s="3" t="s">
        <v>50</v>
      </c>
      <c r="C29" s="3" t="s">
        <v>51</v>
      </c>
      <c r="D29" s="3">
        <v>1</v>
      </c>
      <c r="E29" s="3" t="s">
        <v>52</v>
      </c>
      <c r="F29" s="3" t="s">
        <v>42</v>
      </c>
      <c r="G29" s="3" t="s">
        <v>43</v>
      </c>
      <c r="H29">
        <f t="shared" si="0"/>
        <v>3</v>
      </c>
    </row>
    <row r="30" spans="1:8">
      <c r="A30" s="3" t="s">
        <v>188</v>
      </c>
      <c r="B30" s="3" t="s">
        <v>39</v>
      </c>
      <c r="C30" s="3" t="s">
        <v>189</v>
      </c>
      <c r="D30" s="3">
        <v>2</v>
      </c>
      <c r="E30" s="3" t="s">
        <v>190</v>
      </c>
      <c r="F30" s="3" t="s">
        <v>42</v>
      </c>
      <c r="G30" s="3" t="s">
        <v>147</v>
      </c>
      <c r="H30">
        <f t="shared" si="0"/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98BC-D818-4ECB-9FAB-2D9D84C58B95}">
  <dimension ref="A1:J18"/>
  <sheetViews>
    <sheetView workbookViewId="0">
      <selection activeCell="H1" sqref="H1:J2"/>
    </sheetView>
  </sheetViews>
  <sheetFormatPr defaultRowHeight="15"/>
  <cols>
    <col min="1" max="1" width="25.140625" bestFit="1" customWidth="1"/>
    <col min="2" max="2" width="31.42578125" bestFit="1" customWidth="1"/>
    <col min="3" max="3" width="34.5703125" bestFit="1" customWidth="1"/>
    <col min="4" max="4" width="20.42578125" bestFit="1" customWidth="1"/>
    <col min="5" max="5" width="28.140625" bestFit="1" customWidth="1"/>
    <col min="8" max="8" width="8.855468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206</v>
      </c>
      <c r="J1" s="5" t="s">
        <v>205</v>
      </c>
    </row>
    <row r="2" spans="1:10">
      <c r="A2" s="4" t="s">
        <v>106</v>
      </c>
      <c r="B2" s="4" t="s">
        <v>107</v>
      </c>
      <c r="C2" s="4" t="s">
        <v>108</v>
      </c>
      <c r="D2" s="4">
        <v>1</v>
      </c>
      <c r="E2" s="4" t="s">
        <v>109</v>
      </c>
      <c r="F2" s="4" t="s">
        <v>110</v>
      </c>
      <c r="G2" s="4" t="s">
        <v>111</v>
      </c>
      <c r="H2">
        <f>D2*J$2</f>
        <v>3</v>
      </c>
      <c r="J2">
        <v>3</v>
      </c>
    </row>
    <row r="3" spans="1:10">
      <c r="A3" s="4" t="s">
        <v>112</v>
      </c>
      <c r="B3" s="4" t="s">
        <v>113</v>
      </c>
      <c r="C3" s="4" t="s">
        <v>114</v>
      </c>
      <c r="D3" s="4">
        <v>1</v>
      </c>
      <c r="E3" s="4" t="s">
        <v>115</v>
      </c>
      <c r="F3" s="4" t="s">
        <v>116</v>
      </c>
      <c r="G3" s="4" t="s">
        <v>117</v>
      </c>
      <c r="H3">
        <f t="shared" ref="H3:H18" si="0">D3*J$2</f>
        <v>3</v>
      </c>
    </row>
    <row r="4" spans="1:10">
      <c r="A4" s="4" t="s">
        <v>118</v>
      </c>
      <c r="B4" s="4" t="s">
        <v>119</v>
      </c>
      <c r="C4" s="4" t="s">
        <v>120</v>
      </c>
      <c r="D4" s="4">
        <v>1</v>
      </c>
      <c r="E4" s="4" t="s">
        <v>121</v>
      </c>
      <c r="F4" s="4" t="s">
        <v>122</v>
      </c>
      <c r="G4" s="4" t="s">
        <v>123</v>
      </c>
      <c r="H4">
        <f t="shared" si="0"/>
        <v>3</v>
      </c>
    </row>
    <row r="5" spans="1:10">
      <c r="A5" s="4" t="s">
        <v>124</v>
      </c>
      <c r="B5" s="4" t="s">
        <v>125</v>
      </c>
      <c r="C5" s="4" t="s">
        <v>126</v>
      </c>
      <c r="D5" s="4">
        <v>1</v>
      </c>
      <c r="E5" s="4" t="s">
        <v>127</v>
      </c>
      <c r="F5" s="4" t="s">
        <v>128</v>
      </c>
      <c r="G5" s="4" t="s">
        <v>129</v>
      </c>
      <c r="H5">
        <f t="shared" si="0"/>
        <v>3</v>
      </c>
    </row>
    <row r="6" spans="1:10">
      <c r="A6" s="4" t="s">
        <v>131</v>
      </c>
      <c r="B6" s="4" t="s">
        <v>132</v>
      </c>
      <c r="C6" s="4" t="s">
        <v>133</v>
      </c>
      <c r="D6" s="4">
        <v>6</v>
      </c>
      <c r="E6" s="4" t="s">
        <v>134</v>
      </c>
      <c r="F6" s="4" t="s">
        <v>135</v>
      </c>
      <c r="G6" s="4" t="s">
        <v>136</v>
      </c>
      <c r="H6">
        <f t="shared" si="0"/>
        <v>18</v>
      </c>
    </row>
    <row r="7" spans="1:10">
      <c r="A7" s="4" t="s">
        <v>53</v>
      </c>
      <c r="B7" s="4" t="s">
        <v>54</v>
      </c>
      <c r="C7" s="4" t="s">
        <v>55</v>
      </c>
      <c r="D7" s="4">
        <v>1</v>
      </c>
      <c r="E7" s="4" t="s">
        <v>56</v>
      </c>
      <c r="F7" s="4" t="s">
        <v>42</v>
      </c>
      <c r="G7" s="4" t="s">
        <v>43</v>
      </c>
      <c r="H7">
        <f t="shared" si="0"/>
        <v>3</v>
      </c>
    </row>
    <row r="8" spans="1:10">
      <c r="A8" s="4" t="s">
        <v>148</v>
      </c>
      <c r="B8" s="4" t="s">
        <v>50</v>
      </c>
      <c r="C8" s="4" t="s">
        <v>149</v>
      </c>
      <c r="D8" s="4">
        <v>2</v>
      </c>
      <c r="E8" s="4" t="s">
        <v>150</v>
      </c>
      <c r="F8" s="4" t="s">
        <v>42</v>
      </c>
      <c r="G8" s="4" t="s">
        <v>147</v>
      </c>
      <c r="H8">
        <f t="shared" si="0"/>
        <v>6</v>
      </c>
    </row>
    <row r="9" spans="1:10">
      <c r="A9" s="4" t="s">
        <v>142</v>
      </c>
      <c r="B9" s="4" t="s">
        <v>143</v>
      </c>
      <c r="C9" s="4" t="s">
        <v>144</v>
      </c>
      <c r="D9" s="4">
        <v>2</v>
      </c>
      <c r="E9" s="4" t="s">
        <v>145</v>
      </c>
      <c r="F9" s="4" t="s">
        <v>140</v>
      </c>
      <c r="G9" s="4" t="s">
        <v>146</v>
      </c>
      <c r="H9">
        <f t="shared" si="0"/>
        <v>6</v>
      </c>
    </row>
    <row r="10" spans="1:10">
      <c r="A10" s="4" t="s">
        <v>165</v>
      </c>
      <c r="B10" s="4" t="s">
        <v>166</v>
      </c>
      <c r="C10" s="4" t="s">
        <v>167</v>
      </c>
      <c r="D10" s="4">
        <v>2</v>
      </c>
      <c r="E10" s="4" t="s">
        <v>168</v>
      </c>
      <c r="F10" s="4" t="s">
        <v>169</v>
      </c>
      <c r="G10" s="4" t="s">
        <v>170</v>
      </c>
      <c r="H10">
        <f t="shared" si="0"/>
        <v>6</v>
      </c>
    </row>
    <row r="11" spans="1:10">
      <c r="A11" s="4" t="s">
        <v>171</v>
      </c>
      <c r="B11" s="4" t="s">
        <v>143</v>
      </c>
      <c r="C11" s="4" t="s">
        <v>172</v>
      </c>
      <c r="D11" s="4">
        <v>2</v>
      </c>
      <c r="E11" s="4" t="s">
        <v>173</v>
      </c>
      <c r="F11" s="4" t="s">
        <v>104</v>
      </c>
      <c r="G11" s="4" t="s">
        <v>191</v>
      </c>
      <c r="H11">
        <f t="shared" si="0"/>
        <v>6</v>
      </c>
    </row>
    <row r="12" spans="1:10">
      <c r="A12" s="4" t="s">
        <v>38</v>
      </c>
      <c r="B12" s="4" t="s">
        <v>39</v>
      </c>
      <c r="C12" s="4" t="s">
        <v>40</v>
      </c>
      <c r="D12" s="4">
        <v>10</v>
      </c>
      <c r="E12" s="4" t="s">
        <v>41</v>
      </c>
      <c r="F12" s="4" t="s">
        <v>158</v>
      </c>
      <c r="G12" s="4" t="s">
        <v>60</v>
      </c>
      <c r="H12">
        <f t="shared" si="0"/>
        <v>30</v>
      </c>
    </row>
    <row r="13" spans="1:10">
      <c r="A13" s="4" t="s">
        <v>188</v>
      </c>
      <c r="B13" s="4" t="s">
        <v>39</v>
      </c>
      <c r="C13" s="4" t="s">
        <v>189</v>
      </c>
      <c r="D13" s="4">
        <v>1</v>
      </c>
      <c r="E13" s="4" t="s">
        <v>190</v>
      </c>
      <c r="F13" s="4" t="s">
        <v>42</v>
      </c>
      <c r="G13" s="4" t="s">
        <v>43</v>
      </c>
      <c r="H13">
        <f t="shared" si="0"/>
        <v>3</v>
      </c>
    </row>
    <row r="14" spans="1:10">
      <c r="A14" s="4" t="s">
        <v>159</v>
      </c>
      <c r="B14" s="4" t="s">
        <v>160</v>
      </c>
      <c r="C14" s="4" t="s">
        <v>161</v>
      </c>
      <c r="D14" s="4">
        <v>1</v>
      </c>
      <c r="E14" s="4" t="s">
        <v>162</v>
      </c>
      <c r="F14" s="4" t="s">
        <v>163</v>
      </c>
      <c r="G14" s="4" t="s">
        <v>164</v>
      </c>
      <c r="H14">
        <f t="shared" si="0"/>
        <v>3</v>
      </c>
    </row>
    <row r="15" spans="1:10">
      <c r="A15" s="4" t="s">
        <v>175</v>
      </c>
      <c r="B15" s="4" t="s">
        <v>176</v>
      </c>
      <c r="C15" s="4" t="s">
        <v>177</v>
      </c>
      <c r="D15" s="4">
        <v>2</v>
      </c>
      <c r="E15" s="4" t="s">
        <v>178</v>
      </c>
      <c r="F15" s="4" t="s">
        <v>179</v>
      </c>
      <c r="G15" s="4" t="s">
        <v>180</v>
      </c>
      <c r="H15">
        <f t="shared" si="0"/>
        <v>6</v>
      </c>
    </row>
    <row r="16" spans="1:10">
      <c r="A16" s="4" t="s">
        <v>152</v>
      </c>
      <c r="B16" s="4" t="s">
        <v>39</v>
      </c>
      <c r="C16" s="4" t="s">
        <v>153</v>
      </c>
      <c r="D16" s="4">
        <v>2</v>
      </c>
      <c r="E16" s="4" t="s">
        <v>154</v>
      </c>
      <c r="F16" s="4" t="s">
        <v>42</v>
      </c>
      <c r="G16" s="4" t="s">
        <v>147</v>
      </c>
      <c r="H16">
        <f t="shared" si="0"/>
        <v>6</v>
      </c>
    </row>
    <row r="17" spans="1:8">
      <c r="A17" s="4" t="s">
        <v>137</v>
      </c>
      <c r="B17" s="4" t="s">
        <v>39</v>
      </c>
      <c r="C17" s="4" t="s">
        <v>138</v>
      </c>
      <c r="D17" s="4">
        <v>2</v>
      </c>
      <c r="E17" s="4" t="s">
        <v>139</v>
      </c>
      <c r="F17" s="4" t="s">
        <v>140</v>
      </c>
      <c r="G17" s="4" t="s">
        <v>146</v>
      </c>
      <c r="H17">
        <f t="shared" si="0"/>
        <v>6</v>
      </c>
    </row>
    <row r="18" spans="1:8">
      <c r="A18" s="4" t="s">
        <v>192</v>
      </c>
      <c r="B18" s="4" t="s">
        <v>193</v>
      </c>
      <c r="C18" s="4" t="s">
        <v>194</v>
      </c>
      <c r="D18" s="4">
        <v>2</v>
      </c>
      <c r="E18" s="4" t="s">
        <v>195</v>
      </c>
      <c r="F18" s="4" t="s">
        <v>196</v>
      </c>
      <c r="G18" s="4" t="s">
        <v>197</v>
      </c>
      <c r="H18">
        <f t="shared" si="0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3724-2F42-495B-8B45-CEA516190B76}">
  <dimension ref="A1:J18"/>
  <sheetViews>
    <sheetView workbookViewId="0">
      <selection activeCell="F38" sqref="F38"/>
    </sheetView>
  </sheetViews>
  <sheetFormatPr defaultRowHeight="15"/>
  <cols>
    <col min="1" max="1" width="25.140625" bestFit="1" customWidth="1"/>
    <col min="2" max="2" width="31.42578125" bestFit="1" customWidth="1"/>
    <col min="3" max="3" width="34.5703125" bestFit="1" customWidth="1"/>
    <col min="4" max="4" width="20.42578125" bestFit="1" customWidth="1"/>
    <col min="5" max="5" width="28.140625" bestFit="1" customWidth="1"/>
    <col min="6" max="6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206</v>
      </c>
      <c r="J1" s="5" t="s">
        <v>205</v>
      </c>
    </row>
    <row r="2" spans="1:10">
      <c r="A2" t="s">
        <v>192</v>
      </c>
      <c r="B2" t="s">
        <v>193</v>
      </c>
      <c r="C2" t="s">
        <v>194</v>
      </c>
      <c r="D2">
        <v>2</v>
      </c>
      <c r="E2" t="s">
        <v>195</v>
      </c>
      <c r="F2" t="s">
        <v>196</v>
      </c>
      <c r="G2" t="s">
        <v>197</v>
      </c>
      <c r="H2">
        <f>D2*J$2</f>
        <v>6</v>
      </c>
      <c r="J2">
        <v>3</v>
      </c>
    </row>
    <row r="3" spans="1:10">
      <c r="A3" t="s">
        <v>137</v>
      </c>
      <c r="B3" t="s">
        <v>39</v>
      </c>
      <c r="C3" t="s">
        <v>138</v>
      </c>
      <c r="D3">
        <v>2</v>
      </c>
      <c r="E3" t="s">
        <v>139</v>
      </c>
      <c r="F3" t="s">
        <v>140</v>
      </c>
      <c r="G3" t="s">
        <v>146</v>
      </c>
      <c r="H3">
        <f t="shared" ref="H3:H18" si="0">D3*J$2</f>
        <v>6</v>
      </c>
    </row>
    <row r="4" spans="1:10">
      <c r="A4" t="s">
        <v>38</v>
      </c>
      <c r="B4" t="s">
        <v>39</v>
      </c>
      <c r="C4" t="s">
        <v>40</v>
      </c>
      <c r="D4">
        <v>10</v>
      </c>
      <c r="E4" t="s">
        <v>41</v>
      </c>
      <c r="F4" t="s">
        <v>158</v>
      </c>
      <c r="G4" t="s">
        <v>60</v>
      </c>
      <c r="H4">
        <f t="shared" si="0"/>
        <v>30</v>
      </c>
    </row>
    <row r="5" spans="1:10">
      <c r="A5" t="s">
        <v>188</v>
      </c>
      <c r="B5" t="s">
        <v>39</v>
      </c>
      <c r="C5" t="s">
        <v>189</v>
      </c>
      <c r="D5">
        <v>2</v>
      </c>
      <c r="E5" t="s">
        <v>190</v>
      </c>
      <c r="F5" t="s">
        <v>42</v>
      </c>
      <c r="G5" t="s">
        <v>147</v>
      </c>
      <c r="H5">
        <f t="shared" si="0"/>
        <v>6</v>
      </c>
    </row>
    <row r="6" spans="1:10">
      <c r="A6" t="s">
        <v>152</v>
      </c>
      <c r="B6" t="s">
        <v>39</v>
      </c>
      <c r="C6" t="s">
        <v>153</v>
      </c>
      <c r="D6">
        <v>2</v>
      </c>
      <c r="E6" t="s">
        <v>154</v>
      </c>
      <c r="F6" t="s">
        <v>42</v>
      </c>
      <c r="G6" t="s">
        <v>147</v>
      </c>
      <c r="H6">
        <f t="shared" si="0"/>
        <v>6</v>
      </c>
    </row>
    <row r="7" spans="1:10">
      <c r="A7" t="s">
        <v>131</v>
      </c>
      <c r="B7" t="s">
        <v>132</v>
      </c>
      <c r="C7" t="s">
        <v>133</v>
      </c>
      <c r="D7">
        <v>6</v>
      </c>
      <c r="E7" t="s">
        <v>134</v>
      </c>
      <c r="F7" t="s">
        <v>135</v>
      </c>
      <c r="G7" t="s">
        <v>136</v>
      </c>
      <c r="H7">
        <f t="shared" si="0"/>
        <v>18</v>
      </c>
    </row>
    <row r="8" spans="1:10">
      <c r="A8" t="s">
        <v>159</v>
      </c>
      <c r="B8" t="s">
        <v>160</v>
      </c>
      <c r="C8" t="s">
        <v>161</v>
      </c>
      <c r="D8">
        <v>1</v>
      </c>
      <c r="E8" t="s">
        <v>162</v>
      </c>
      <c r="F8" t="s">
        <v>163</v>
      </c>
      <c r="G8" t="s">
        <v>164</v>
      </c>
      <c r="H8">
        <f t="shared" si="0"/>
        <v>3</v>
      </c>
    </row>
    <row r="9" spans="1:10">
      <c r="A9" t="s">
        <v>171</v>
      </c>
      <c r="B9" t="s">
        <v>143</v>
      </c>
      <c r="C9" t="s">
        <v>172</v>
      </c>
      <c r="D9">
        <v>1</v>
      </c>
      <c r="E9" t="s">
        <v>173</v>
      </c>
      <c r="F9" t="s">
        <v>104</v>
      </c>
      <c r="G9" t="s">
        <v>174</v>
      </c>
      <c r="H9">
        <f t="shared" si="0"/>
        <v>3</v>
      </c>
    </row>
    <row r="10" spans="1:10">
      <c r="A10" t="s">
        <v>165</v>
      </c>
      <c r="B10" t="s">
        <v>166</v>
      </c>
      <c r="C10" t="s">
        <v>167</v>
      </c>
      <c r="D10">
        <v>2</v>
      </c>
      <c r="E10" t="s">
        <v>168</v>
      </c>
      <c r="F10" t="s">
        <v>169</v>
      </c>
      <c r="G10" t="s">
        <v>170</v>
      </c>
      <c r="H10">
        <f t="shared" si="0"/>
        <v>6</v>
      </c>
    </row>
    <row r="11" spans="1:10">
      <c r="A11" t="s">
        <v>175</v>
      </c>
      <c r="B11" t="s">
        <v>176</v>
      </c>
      <c r="C11" t="s">
        <v>177</v>
      </c>
      <c r="D11">
        <v>2</v>
      </c>
      <c r="E11" t="s">
        <v>178</v>
      </c>
      <c r="F11" t="s">
        <v>179</v>
      </c>
      <c r="G11" t="s">
        <v>180</v>
      </c>
      <c r="H11">
        <f t="shared" si="0"/>
        <v>6</v>
      </c>
    </row>
    <row r="12" spans="1:10">
      <c r="A12" t="s">
        <v>142</v>
      </c>
      <c r="B12" t="s">
        <v>143</v>
      </c>
      <c r="C12" t="s">
        <v>144</v>
      </c>
      <c r="D12">
        <v>2</v>
      </c>
      <c r="E12" t="s">
        <v>145</v>
      </c>
      <c r="F12" t="s">
        <v>140</v>
      </c>
      <c r="G12" t="s">
        <v>146</v>
      </c>
      <c r="H12">
        <f t="shared" si="0"/>
        <v>6</v>
      </c>
    </row>
    <row r="13" spans="1:10">
      <c r="A13" t="s">
        <v>148</v>
      </c>
      <c r="B13" t="s">
        <v>50</v>
      </c>
      <c r="C13" t="s">
        <v>149</v>
      </c>
      <c r="D13">
        <v>2</v>
      </c>
      <c r="E13" t="s">
        <v>150</v>
      </c>
      <c r="F13" t="s">
        <v>42</v>
      </c>
      <c r="G13" t="s">
        <v>147</v>
      </c>
      <c r="H13">
        <f t="shared" si="0"/>
        <v>6</v>
      </c>
    </row>
    <row r="14" spans="1:10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42</v>
      </c>
      <c r="G14" t="s">
        <v>43</v>
      </c>
      <c r="H14">
        <f t="shared" si="0"/>
        <v>3</v>
      </c>
    </row>
    <row r="15" spans="1:10">
      <c r="A15" t="s">
        <v>112</v>
      </c>
      <c r="B15" t="s">
        <v>113</v>
      </c>
      <c r="C15" t="s">
        <v>114</v>
      </c>
      <c r="D15">
        <v>1</v>
      </c>
      <c r="E15" t="s">
        <v>115</v>
      </c>
      <c r="F15" t="s">
        <v>116</v>
      </c>
      <c r="G15" t="s">
        <v>117</v>
      </c>
      <c r="H15">
        <f t="shared" si="0"/>
        <v>3</v>
      </c>
    </row>
    <row r="16" spans="1:10">
      <c r="A16" t="s">
        <v>106</v>
      </c>
      <c r="B16" t="s">
        <v>107</v>
      </c>
      <c r="C16" t="s">
        <v>108</v>
      </c>
      <c r="D16">
        <v>1</v>
      </c>
      <c r="E16" t="s">
        <v>109</v>
      </c>
      <c r="F16" t="s">
        <v>110</v>
      </c>
      <c r="G16" t="s">
        <v>111</v>
      </c>
      <c r="H16">
        <f t="shared" si="0"/>
        <v>3</v>
      </c>
    </row>
    <row r="17" spans="1:8">
      <c r="A17" t="s">
        <v>118</v>
      </c>
      <c r="B17" t="s">
        <v>119</v>
      </c>
      <c r="C17" t="s">
        <v>120</v>
      </c>
      <c r="D17">
        <v>1</v>
      </c>
      <c r="E17" t="s">
        <v>121</v>
      </c>
      <c r="F17" t="s">
        <v>122</v>
      </c>
      <c r="G17" t="s">
        <v>123</v>
      </c>
      <c r="H17">
        <f t="shared" si="0"/>
        <v>3</v>
      </c>
    </row>
    <row r="18" spans="1:8">
      <c r="A18" t="s">
        <v>124</v>
      </c>
      <c r="B18" t="s">
        <v>125</v>
      </c>
      <c r="C18" t="s">
        <v>126</v>
      </c>
      <c r="D18">
        <v>1</v>
      </c>
      <c r="E18" t="s">
        <v>127</v>
      </c>
      <c r="F18" t="s">
        <v>128</v>
      </c>
      <c r="G18" t="s">
        <v>129</v>
      </c>
      <c r="H18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EveryPart</vt:lpstr>
      <vt:lpstr>MKTNE_MODCON</vt:lpstr>
      <vt:lpstr>MKTNE_POWERCON</vt:lpstr>
      <vt:lpstr>MKTNE_RPICTRL</vt:lpstr>
      <vt:lpstr>OTS_Simon</vt:lpstr>
      <vt:lpstr>OTS_Button</vt:lpstr>
      <vt:lpstr>OTS_Wires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A. Borneman</dc:creator>
  <cp:lastModifiedBy>Jackson A. Borneman</cp:lastModifiedBy>
  <dcterms:created xsi:type="dcterms:W3CDTF">2022-02-13T18:15:42Z</dcterms:created>
  <dcterms:modified xsi:type="dcterms:W3CDTF">2022-02-13T21:17:11Z</dcterms:modified>
</cp:coreProperties>
</file>