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9" i="2" l="1"/>
  <c r="N20" i="2"/>
  <c r="N21" i="2"/>
  <c r="N22" i="2"/>
  <c r="N23" i="2"/>
  <c r="N24" i="2"/>
  <c r="C53" i="2"/>
  <c r="C52" i="2"/>
  <c r="C49" i="2"/>
  <c r="C45" i="2"/>
  <c r="C42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I16" i="2"/>
  <c r="H15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F13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C10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C7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12" i="1"/>
  <c r="C11" i="1"/>
  <c r="C9" i="1"/>
  <c r="C8" i="1"/>
</calcChain>
</file>

<file path=xl/sharedStrings.xml><?xml version="1.0" encoding="utf-8"?>
<sst xmlns="http://schemas.openxmlformats.org/spreadsheetml/2006/main" count="68" uniqueCount="39">
  <si>
    <t>Data</t>
  </si>
  <si>
    <t>Mean</t>
  </si>
  <si>
    <t>Mean without Outliers</t>
  </si>
  <si>
    <t>Median</t>
  </si>
  <si>
    <t>Data without outliers</t>
  </si>
  <si>
    <t>Median without outliers</t>
  </si>
  <si>
    <t>Not a peak but rather a boost in viewers</t>
  </si>
  <si>
    <t>median</t>
  </si>
  <si>
    <t>Peak</t>
  </si>
  <si>
    <t>peak?</t>
  </si>
  <si>
    <t>mean</t>
  </si>
  <si>
    <t>mean w/ range of 3</t>
  </si>
  <si>
    <t>NA</t>
  </si>
  <si>
    <t>Peak indicator</t>
  </si>
  <si>
    <t>mean w/ range of 6</t>
  </si>
  <si>
    <t>Interquartile range isn't distorted by outliers!</t>
  </si>
  <si>
    <t>Finding the lower quartile</t>
  </si>
  <si>
    <t>n / 4</t>
  </si>
  <si>
    <t>if an integer then take the mean of this number plus the next number</t>
  </si>
  <si>
    <t>else it's not an integer then round the number up</t>
  </si>
  <si>
    <t>3n / 4</t>
  </si>
  <si>
    <t>points</t>
  </si>
  <si>
    <t>frequency</t>
  </si>
  <si>
    <t>n</t>
  </si>
  <si>
    <t>round up</t>
  </si>
  <si>
    <t>lower quartile</t>
  </si>
  <si>
    <t>upper quartile</t>
  </si>
  <si>
    <t>3n/4</t>
  </si>
  <si>
    <t>iqr mean</t>
  </si>
  <si>
    <t>Or simply if it's a certain degree higher than the iqr mean</t>
  </si>
  <si>
    <t>Could check to see if the current tweet count is in the fourth quartile??? Or the 7th and eight decile for more accurate peaks in the data</t>
  </si>
  <si>
    <t>Adjustable percentiles could be an option? Monitor many events to track the accuracy of a certain percentile breakdown and overtime find the most successful at predicting correctly.</t>
  </si>
  <si>
    <t>Calculating percentiles</t>
  </si>
  <si>
    <t>First of all, line all your values up in ascending order.</t>
  </si>
  <si>
    <t>To find the position of the kth percentile out of n numbers, start off by calculating  k x n / 100</t>
  </si>
  <si>
    <t>Same as quartiles for step 2 (int = mean, float = round up)</t>
  </si>
  <si>
    <t>As an example, if you have 125 numbers and want to find the 10th percentile, start off by calculating 10 × 125 ÷ 100. This gives you a value of 12.5. Rounding this number up gives you 13, which means that the 10th percentile is the number at position 13.</t>
  </si>
  <si>
    <t>Harmonic mean instead of the arithmatic mean - will tend towards the lower end of the values</t>
  </si>
  <si>
    <t>"The harmonic average is best to use when there is: A large population where the majority of the values are distributed uniformly but where there are a few outliers with significantly higher values"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</si>
</sst>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 vertical="center" indent="1"/>
    </xf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"/>
  <sheetViews>
    <sheetView workbookViewId="0">
      <selection activeCell="B17" sqref="B17"/>
    </sheetView>
  </sheetViews>
  <sheetFormatPr defaultRowHeight="15" x14ac:dyDescent="0.25"/>
  <cols>
    <col min="2" max="2" width="22.85546875" bestFit="1" customWidth="1"/>
  </cols>
  <sheetData>
    <row r="2" spans="2:23" x14ac:dyDescent="0.25">
      <c r="B2" t="s">
        <v>0</v>
      </c>
      <c r="C2">
        <v>10</v>
      </c>
      <c r="D2">
        <v>15</v>
      </c>
      <c r="E2">
        <v>10</v>
      </c>
      <c r="F2">
        <v>15</v>
      </c>
      <c r="G2">
        <v>12</v>
      </c>
      <c r="H2" s="1">
        <v>25</v>
      </c>
      <c r="I2" s="1">
        <v>30</v>
      </c>
      <c r="J2">
        <v>20</v>
      </c>
      <c r="K2">
        <v>18</v>
      </c>
      <c r="L2">
        <v>21</v>
      </c>
      <c r="M2">
        <v>17</v>
      </c>
      <c r="N2">
        <v>22</v>
      </c>
      <c r="O2">
        <v>18</v>
      </c>
      <c r="P2">
        <v>19</v>
      </c>
      <c r="Q2">
        <v>21</v>
      </c>
      <c r="R2">
        <v>20</v>
      </c>
      <c r="S2">
        <v>19</v>
      </c>
      <c r="T2" s="1">
        <v>35</v>
      </c>
      <c r="U2" s="1">
        <v>36</v>
      </c>
      <c r="V2">
        <v>20</v>
      </c>
      <c r="W2">
        <v>21</v>
      </c>
    </row>
    <row r="3" spans="2:23" x14ac:dyDescent="0.25">
      <c r="B3" t="s">
        <v>4</v>
      </c>
      <c r="C3">
        <v>10</v>
      </c>
      <c r="D3">
        <v>15</v>
      </c>
      <c r="E3">
        <v>10</v>
      </c>
      <c r="F3">
        <v>15</v>
      </c>
      <c r="G3">
        <v>12</v>
      </c>
      <c r="H3">
        <v>20</v>
      </c>
      <c r="I3">
        <v>18</v>
      </c>
      <c r="J3">
        <v>21</v>
      </c>
      <c r="K3">
        <v>17</v>
      </c>
      <c r="L3">
        <v>22</v>
      </c>
      <c r="M3">
        <v>18</v>
      </c>
      <c r="N3">
        <v>19</v>
      </c>
      <c r="O3">
        <v>21</v>
      </c>
      <c r="P3">
        <v>20</v>
      </c>
      <c r="Q3">
        <v>19</v>
      </c>
      <c r="R3">
        <v>20</v>
      </c>
      <c r="S3">
        <v>21</v>
      </c>
    </row>
    <row r="4" spans="2:23" x14ac:dyDescent="0.25">
      <c r="G4" s="1"/>
      <c r="H4" s="1"/>
      <c r="Q4" s="1"/>
      <c r="R4" s="1"/>
    </row>
    <row r="8" spans="2:23" x14ac:dyDescent="0.25">
      <c r="B8" t="s">
        <v>1</v>
      </c>
      <c r="C8">
        <f>SUM(C2:W2)/COUNT(C2:W2)</f>
        <v>20.19047619047619</v>
      </c>
    </row>
    <row r="9" spans="2:23" x14ac:dyDescent="0.25">
      <c r="B9" t="s">
        <v>2</v>
      </c>
      <c r="C9">
        <f>SUM(C3:S3) / COUNT(C3:S3)</f>
        <v>17.529411764705884</v>
      </c>
    </row>
    <row r="11" spans="2:23" x14ac:dyDescent="0.25">
      <c r="B11" t="s">
        <v>3</v>
      </c>
      <c r="C11">
        <f>MEDIAN(C2:W2)</f>
        <v>20</v>
      </c>
    </row>
    <row r="12" spans="2:23" x14ac:dyDescent="0.25">
      <c r="B12" t="s">
        <v>5</v>
      </c>
      <c r="C12">
        <f>MEDIAN(C3:S3)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9"/>
  <sheetViews>
    <sheetView tabSelected="1" topLeftCell="A46" workbookViewId="0">
      <selection activeCell="F74" sqref="F74"/>
    </sheetView>
  </sheetViews>
  <sheetFormatPr defaultRowHeight="15" x14ac:dyDescent="0.25"/>
  <cols>
    <col min="8" max="20" width="9.5703125" bestFit="1" customWidth="1"/>
    <col min="21" max="27" width="10.5703125" bestFit="1" customWidth="1"/>
  </cols>
  <sheetData>
    <row r="2" spans="2:27" x14ac:dyDescent="0.25">
      <c r="B2" s="2" t="s">
        <v>13</v>
      </c>
      <c r="C2" s="2">
        <v>2.2000000000000002</v>
      </c>
    </row>
    <row r="3" spans="2:27" s="2" customFormat="1" x14ac:dyDescent="0.25">
      <c r="J3" s="5" t="s">
        <v>8</v>
      </c>
      <c r="K3" s="5" t="s">
        <v>8</v>
      </c>
      <c r="L3" s="5" t="s">
        <v>8</v>
      </c>
      <c r="T3" s="2" t="s">
        <v>6</v>
      </c>
      <c r="X3" s="5" t="s">
        <v>8</v>
      </c>
      <c r="Y3" s="5" t="s">
        <v>8</v>
      </c>
    </row>
    <row r="4" spans="2:27" s="2" customFormat="1" x14ac:dyDescent="0.25">
      <c r="B4" s="2" t="s">
        <v>0</v>
      </c>
      <c r="C4" s="2">
        <v>2</v>
      </c>
      <c r="D4" s="2">
        <v>4</v>
      </c>
      <c r="E4" s="2">
        <v>2</v>
      </c>
      <c r="F4" s="2">
        <v>3</v>
      </c>
      <c r="G4" s="2">
        <v>4</v>
      </c>
      <c r="H4" s="2">
        <v>5</v>
      </c>
      <c r="I4" s="2">
        <v>3</v>
      </c>
      <c r="J4" s="5">
        <v>12</v>
      </c>
      <c r="K4" s="5">
        <v>13</v>
      </c>
      <c r="L4" s="5">
        <v>12</v>
      </c>
      <c r="M4" s="2">
        <v>3</v>
      </c>
      <c r="N4" s="2">
        <v>4</v>
      </c>
      <c r="O4" s="2">
        <v>2</v>
      </c>
      <c r="P4" s="2">
        <v>4</v>
      </c>
      <c r="Q4" s="2">
        <v>12</v>
      </c>
      <c r="R4" s="2">
        <v>13</v>
      </c>
      <c r="S4" s="2">
        <v>12</v>
      </c>
      <c r="T4" s="2">
        <v>10</v>
      </c>
      <c r="U4" s="2">
        <v>9</v>
      </c>
      <c r="V4" s="2">
        <v>11</v>
      </c>
      <c r="W4" s="2">
        <v>12</v>
      </c>
      <c r="X4" s="5">
        <v>20</v>
      </c>
      <c r="Y4" s="5">
        <v>21</v>
      </c>
      <c r="Z4" s="2">
        <v>12</v>
      </c>
      <c r="AA4" s="2">
        <v>11</v>
      </c>
    </row>
    <row r="5" spans="2:27" s="2" customFormat="1" x14ac:dyDescent="0.25"/>
    <row r="6" spans="2:27" s="2" customFormat="1" x14ac:dyDescent="0.25">
      <c r="B6" s="2" t="s">
        <v>7</v>
      </c>
      <c r="C6" s="4">
        <f>MEDIAN(C4)</f>
        <v>2</v>
      </c>
      <c r="D6" s="4">
        <f>MEDIAN(C4:D4)</f>
        <v>3</v>
      </c>
      <c r="E6" s="4">
        <f>MEDIAN(C4:E4)</f>
        <v>2</v>
      </c>
      <c r="F6" s="4">
        <f>MEDIAN(C4:F4)</f>
        <v>2.5</v>
      </c>
      <c r="G6" s="4">
        <f>MEDIAN(C4:G4)</f>
        <v>3</v>
      </c>
      <c r="H6" s="4">
        <f>MEDIAN(C4:H4)</f>
        <v>3.5</v>
      </c>
      <c r="I6" s="4">
        <f>MEDIAN(C4:I4)</f>
        <v>3</v>
      </c>
      <c r="J6" s="4">
        <f>MEDIAN(C4:J4)</f>
        <v>3.5</v>
      </c>
      <c r="K6" s="4">
        <f>MEDIAN(C4:K4)</f>
        <v>4</v>
      </c>
      <c r="L6" s="4">
        <f>MEDIAN(C4:L4)</f>
        <v>4</v>
      </c>
      <c r="M6" s="4">
        <f>MEDIAN(C4:M4)</f>
        <v>4</v>
      </c>
      <c r="N6" s="4">
        <f>MEDIAN(C4:N4)</f>
        <v>4</v>
      </c>
      <c r="O6" s="4">
        <f>MEDIAN(C4:O4)</f>
        <v>4</v>
      </c>
      <c r="P6" s="4">
        <f>MEDIAN(C4:P4)</f>
        <v>4</v>
      </c>
      <c r="Q6" s="4">
        <f>MEDIAN(C4:Q4)</f>
        <v>4</v>
      </c>
      <c r="R6" s="4">
        <f>MEDIAN(C4:R4)</f>
        <v>4</v>
      </c>
      <c r="S6" s="4">
        <f>MEDIAN(C4:S4)</f>
        <v>4</v>
      </c>
      <c r="T6" s="4">
        <f>MEDIAN(C4:T4)</f>
        <v>4</v>
      </c>
      <c r="U6" s="4">
        <f>MEDIAN(C4:U4)</f>
        <v>4</v>
      </c>
      <c r="V6" s="4">
        <f>MEDIAN(C4:V4)</f>
        <v>4.5</v>
      </c>
      <c r="W6" s="4">
        <f>MEDIAN(C4:W4)</f>
        <v>5</v>
      </c>
      <c r="X6" s="4">
        <f>MEDIAN(C4:X4)</f>
        <v>7</v>
      </c>
      <c r="Y6" s="4">
        <f>MEDIAN(C4:Y4)</f>
        <v>9</v>
      </c>
      <c r="Z6" s="4">
        <f>MEDIAN(C4:Z4)</f>
        <v>9.5</v>
      </c>
      <c r="AA6" s="4">
        <f>MEDIAN(C4:AA4)</f>
        <v>10</v>
      </c>
    </row>
    <row r="7" spans="2:27" s="2" customFormat="1" x14ac:dyDescent="0.25">
      <c r="B7" s="2" t="s">
        <v>9</v>
      </c>
      <c r="C7" s="2" t="str">
        <f>IF(C4 &gt;= C6*$C$2,"PEAK","")</f>
        <v/>
      </c>
      <c r="D7" s="2" t="str">
        <f t="shared" ref="D7:AA7" si="0">IF(D4 &gt;= D6*$C$2,"PEAK","")</f>
        <v/>
      </c>
      <c r="E7" s="2" t="str">
        <f t="shared" si="0"/>
        <v/>
      </c>
      <c r="F7" s="2" t="str">
        <f t="shared" si="0"/>
        <v/>
      </c>
      <c r="G7" s="2" t="str">
        <f t="shared" si="0"/>
        <v/>
      </c>
      <c r="H7" s="2" t="str">
        <f t="shared" si="0"/>
        <v/>
      </c>
      <c r="I7" s="2" t="str">
        <f t="shared" si="0"/>
        <v/>
      </c>
      <c r="J7" s="2" t="str">
        <f t="shared" si="0"/>
        <v>PEAK</v>
      </c>
      <c r="K7" s="2" t="str">
        <f t="shared" si="0"/>
        <v>PEAK</v>
      </c>
      <c r="L7" s="2" t="str">
        <f t="shared" si="0"/>
        <v>PEAK</v>
      </c>
      <c r="M7" s="2" t="str">
        <f t="shared" si="0"/>
        <v/>
      </c>
      <c r="N7" s="2" t="str">
        <f t="shared" si="0"/>
        <v/>
      </c>
      <c r="O7" s="2" t="str">
        <f t="shared" si="0"/>
        <v/>
      </c>
      <c r="P7" s="2" t="str">
        <f t="shared" si="0"/>
        <v/>
      </c>
      <c r="Q7" s="2" t="str">
        <f t="shared" si="0"/>
        <v>PEAK</v>
      </c>
      <c r="R7" s="2" t="str">
        <f t="shared" si="0"/>
        <v>PEAK</v>
      </c>
      <c r="S7" s="2" t="str">
        <f t="shared" si="0"/>
        <v>PEAK</v>
      </c>
      <c r="T7" s="2" t="str">
        <f t="shared" si="0"/>
        <v>PEAK</v>
      </c>
      <c r="U7" s="2" t="str">
        <f t="shared" si="0"/>
        <v>PEAK</v>
      </c>
      <c r="V7" s="2" t="str">
        <f t="shared" si="0"/>
        <v>PEAK</v>
      </c>
      <c r="W7" s="2" t="str">
        <f t="shared" si="0"/>
        <v>PEAK</v>
      </c>
      <c r="X7" s="2" t="str">
        <f t="shared" si="0"/>
        <v>PEAK</v>
      </c>
      <c r="Y7" s="2" t="str">
        <f t="shared" si="0"/>
        <v>PEAK</v>
      </c>
      <c r="Z7" s="2" t="str">
        <f t="shared" si="0"/>
        <v/>
      </c>
      <c r="AA7" s="2" t="str">
        <f t="shared" si="0"/>
        <v/>
      </c>
    </row>
    <row r="9" spans="2:27" x14ac:dyDescent="0.25">
      <c r="B9" s="2" t="s">
        <v>10</v>
      </c>
      <c r="C9" s="3">
        <f>SUM(C4)/COUNT(C4)</f>
        <v>2</v>
      </c>
      <c r="D9" s="3">
        <f>SUM(C4:D4)/COUNT(C4:D4)</f>
        <v>3</v>
      </c>
      <c r="E9" s="3">
        <f>SUM(B4:E4)/COUNT(B4:E4)</f>
        <v>2.6666666666666665</v>
      </c>
      <c r="F9" s="3">
        <f>SUM(B4:F4)/COUNT(B4:F4)</f>
        <v>2.75</v>
      </c>
      <c r="G9" s="3">
        <f>SUM(B4:G4)/COUNT(B4:G4)</f>
        <v>3</v>
      </c>
      <c r="H9" s="3">
        <f>SUM(B4:H4)/COUNT(B4:H4)</f>
        <v>3.3333333333333335</v>
      </c>
      <c r="I9" s="3">
        <f>SUM(B4:I4)/COUNT(B4:I4)</f>
        <v>3.2857142857142856</v>
      </c>
      <c r="J9" s="3">
        <f>SUM(B4:J4)/COUNT(B4:J4)</f>
        <v>4.375</v>
      </c>
      <c r="K9" s="3">
        <f>SUM(B4:K4)/COUNT(B4:K4)</f>
        <v>5.333333333333333</v>
      </c>
      <c r="L9" s="3">
        <f>SUM(B4:L4)/COUNT(B4:L4)</f>
        <v>6</v>
      </c>
      <c r="M9" s="3">
        <f>SUM(B4:M4)/COUNT(B4:M4)</f>
        <v>5.7272727272727275</v>
      </c>
      <c r="N9" s="3">
        <f>SUM(B4:N4)/COUNT(B4:N4)</f>
        <v>5.583333333333333</v>
      </c>
      <c r="O9" s="3">
        <f>SUM(B4:O4)/COUNT(B4:O4)</f>
        <v>5.3076923076923075</v>
      </c>
      <c r="P9" s="3">
        <f>SUM(B4:P4)/COUNT(B4:P4)</f>
        <v>5.2142857142857144</v>
      </c>
      <c r="Q9" s="3">
        <f>SUM(B4:Q4)/COUNT(B4:Q4)</f>
        <v>5.666666666666667</v>
      </c>
      <c r="R9" s="3">
        <f>SUM(B4:R4)/COUNT(B4:R4)</f>
        <v>6.125</v>
      </c>
      <c r="S9" s="3">
        <f>SUM(B4:S4)/COUNT(B4:S4)</f>
        <v>6.4705882352941178</v>
      </c>
      <c r="T9" s="3">
        <f>SUM(B4:T4)/COUNT(B4:T4)</f>
        <v>6.666666666666667</v>
      </c>
      <c r="U9" s="3">
        <f>SUM(B4:U4)/COUNT(B4:U4)</f>
        <v>6.7894736842105265</v>
      </c>
      <c r="V9" s="3">
        <f>SUM(B4:V4)/COUNT(B4:V4)</f>
        <v>7</v>
      </c>
      <c r="W9" s="3">
        <f>SUM(B4:W4)/COUNT(B4:W4)</f>
        <v>7.2380952380952381</v>
      </c>
      <c r="X9" s="3">
        <f>SUM(B4:X4)/COUNT(B4:X4)</f>
        <v>7.8181818181818183</v>
      </c>
      <c r="Y9" s="3">
        <f>SUM(B4:Y4)/COUNT(B4:Y4)</f>
        <v>8.3913043478260878</v>
      </c>
      <c r="Z9" s="3">
        <f>SUM(B4:Z4)/COUNT(B4:Z4)</f>
        <v>8.5416666666666661</v>
      </c>
      <c r="AA9" s="3">
        <f>SUM(B4:AA4)/COUNT(B4:AA4)</f>
        <v>8.64</v>
      </c>
    </row>
    <row r="10" spans="2:27" x14ac:dyDescent="0.25">
      <c r="B10" s="2" t="s">
        <v>9</v>
      </c>
      <c r="C10" s="2" t="str">
        <f>IF(C4 &gt;= C9*$C$2,"PEAK","")</f>
        <v/>
      </c>
      <c r="D10" s="2" t="str">
        <f t="shared" ref="D10:AA10" si="1">IF(D4 &gt;= D9*$C$2,"PEAK","")</f>
        <v/>
      </c>
      <c r="E10" s="2" t="str">
        <f t="shared" si="1"/>
        <v/>
      </c>
      <c r="F10" s="2" t="str">
        <f t="shared" si="1"/>
        <v/>
      </c>
      <c r="G10" s="2" t="str">
        <f t="shared" si="1"/>
        <v/>
      </c>
      <c r="H10" s="2" t="str">
        <f t="shared" si="1"/>
        <v/>
      </c>
      <c r="I10" s="2" t="str">
        <f t="shared" si="1"/>
        <v/>
      </c>
      <c r="J10" s="2" t="str">
        <f t="shared" si="1"/>
        <v>PEAK</v>
      </c>
      <c r="K10" s="2" t="str">
        <f t="shared" si="1"/>
        <v>PEAK</v>
      </c>
      <c r="L10" s="2" t="str">
        <f t="shared" si="1"/>
        <v/>
      </c>
      <c r="M10" s="2" t="str">
        <f t="shared" si="1"/>
        <v/>
      </c>
      <c r="N10" s="2" t="str">
        <f t="shared" si="1"/>
        <v/>
      </c>
      <c r="O10" s="2" t="str">
        <f t="shared" si="1"/>
        <v/>
      </c>
      <c r="P10" s="2" t="str">
        <f t="shared" si="1"/>
        <v/>
      </c>
      <c r="Q10" s="2" t="str">
        <f t="shared" si="1"/>
        <v/>
      </c>
      <c r="R10" s="2" t="str">
        <f t="shared" si="1"/>
        <v/>
      </c>
      <c r="S10" s="2" t="str">
        <f t="shared" si="1"/>
        <v/>
      </c>
      <c r="T10" s="2" t="str">
        <f t="shared" si="1"/>
        <v/>
      </c>
      <c r="U10" s="2" t="str">
        <f t="shared" si="1"/>
        <v/>
      </c>
      <c r="V10" s="2" t="str">
        <f t="shared" si="1"/>
        <v/>
      </c>
      <c r="W10" s="2" t="str">
        <f t="shared" si="1"/>
        <v/>
      </c>
      <c r="X10" s="2" t="str">
        <f t="shared" si="1"/>
        <v>PEAK</v>
      </c>
      <c r="Y10" s="2" t="str">
        <f t="shared" si="1"/>
        <v>PEAK</v>
      </c>
      <c r="Z10" s="2" t="str">
        <f t="shared" si="1"/>
        <v/>
      </c>
      <c r="AA10" s="2" t="str">
        <f t="shared" si="1"/>
        <v/>
      </c>
    </row>
    <row r="12" spans="2:27" x14ac:dyDescent="0.25">
      <c r="B12" s="2" t="s">
        <v>11</v>
      </c>
      <c r="C12" s="2" t="s">
        <v>12</v>
      </c>
      <c r="D12" s="2" t="s">
        <v>12</v>
      </c>
      <c r="E12" s="2">
        <f>SUM(C4:E4)/COUNT(C4:E4)</f>
        <v>2.6666666666666665</v>
      </c>
      <c r="F12" s="2">
        <f t="shared" ref="F12:AA12" si="2">SUM(D4:F4)/COUNT(D4:F4)</f>
        <v>3</v>
      </c>
      <c r="G12">
        <f t="shared" si="2"/>
        <v>3</v>
      </c>
      <c r="H12">
        <f t="shared" si="2"/>
        <v>4</v>
      </c>
      <c r="I12">
        <f t="shared" si="2"/>
        <v>4</v>
      </c>
      <c r="J12">
        <f t="shared" si="2"/>
        <v>6.666666666666667</v>
      </c>
      <c r="K12">
        <f t="shared" si="2"/>
        <v>9.3333333333333339</v>
      </c>
      <c r="L12">
        <f t="shared" si="2"/>
        <v>12.333333333333334</v>
      </c>
      <c r="M12">
        <f t="shared" si="2"/>
        <v>9.3333333333333339</v>
      </c>
      <c r="N12">
        <f t="shared" si="2"/>
        <v>6.333333333333333</v>
      </c>
      <c r="O12">
        <f t="shared" si="2"/>
        <v>3</v>
      </c>
      <c r="P12">
        <f t="shared" si="2"/>
        <v>3.3333333333333335</v>
      </c>
      <c r="Q12">
        <f t="shared" si="2"/>
        <v>6</v>
      </c>
      <c r="R12">
        <f t="shared" si="2"/>
        <v>9.6666666666666661</v>
      </c>
      <c r="S12">
        <f t="shared" si="2"/>
        <v>12.333333333333334</v>
      </c>
      <c r="T12">
        <f t="shared" si="2"/>
        <v>11.666666666666666</v>
      </c>
      <c r="U12">
        <f t="shared" si="2"/>
        <v>10.333333333333334</v>
      </c>
      <c r="V12">
        <f t="shared" si="2"/>
        <v>10</v>
      </c>
      <c r="W12">
        <f t="shared" si="2"/>
        <v>10.666666666666666</v>
      </c>
      <c r="X12">
        <f t="shared" si="2"/>
        <v>14.333333333333334</v>
      </c>
      <c r="Y12">
        <f t="shared" si="2"/>
        <v>17.666666666666668</v>
      </c>
      <c r="Z12">
        <f t="shared" si="2"/>
        <v>17.666666666666668</v>
      </c>
      <c r="AA12">
        <f t="shared" si="2"/>
        <v>14.666666666666666</v>
      </c>
    </row>
    <row r="13" spans="2:27" x14ac:dyDescent="0.25">
      <c r="B13" s="2" t="s">
        <v>9</v>
      </c>
      <c r="C13" s="2" t="s">
        <v>12</v>
      </c>
      <c r="D13" s="2" t="s">
        <v>12</v>
      </c>
      <c r="E13" s="2" t="s">
        <v>12</v>
      </c>
      <c r="F13" s="2" t="str">
        <f>IF(F4 &gt;= E12*$C$2,"PEAK","")</f>
        <v/>
      </c>
      <c r="G13" s="2" t="str">
        <f t="shared" ref="G13:AA13" si="3">IF(G4 &gt;= F12*$C$2,"PEAK","")</f>
        <v/>
      </c>
      <c r="H13" s="2" t="str">
        <f t="shared" si="3"/>
        <v/>
      </c>
      <c r="I13" s="2" t="str">
        <f t="shared" si="3"/>
        <v/>
      </c>
      <c r="J13" s="2" t="str">
        <f t="shared" si="3"/>
        <v>PEAK</v>
      </c>
      <c r="K13" s="2" t="str">
        <f t="shared" si="3"/>
        <v/>
      </c>
      <c r="L13" s="2" t="str">
        <f t="shared" si="3"/>
        <v/>
      </c>
      <c r="M13" s="2" t="str">
        <f t="shared" si="3"/>
        <v/>
      </c>
      <c r="N13" s="2" t="str">
        <f t="shared" si="3"/>
        <v/>
      </c>
      <c r="O13" s="2" t="str">
        <f t="shared" si="3"/>
        <v/>
      </c>
      <c r="P13" s="2" t="str">
        <f t="shared" si="3"/>
        <v/>
      </c>
      <c r="Q13" s="2" t="str">
        <f t="shared" si="3"/>
        <v>PEAK</v>
      </c>
      <c r="R13" s="2" t="str">
        <f t="shared" si="3"/>
        <v/>
      </c>
      <c r="S13" s="2" t="str">
        <f t="shared" si="3"/>
        <v/>
      </c>
      <c r="T13" s="2" t="str">
        <f t="shared" si="3"/>
        <v/>
      </c>
      <c r="U13" s="2" t="str">
        <f t="shared" si="3"/>
        <v/>
      </c>
      <c r="V13" s="2" t="str">
        <f t="shared" si="3"/>
        <v/>
      </c>
      <c r="W13" s="2" t="str">
        <f t="shared" si="3"/>
        <v/>
      </c>
      <c r="X13" s="2" t="str">
        <f t="shared" si="3"/>
        <v/>
      </c>
      <c r="Y13" s="2" t="str">
        <f t="shared" si="3"/>
        <v/>
      </c>
      <c r="Z13" s="2" t="str">
        <f t="shared" si="3"/>
        <v/>
      </c>
      <c r="AA13" s="2" t="str">
        <f t="shared" si="3"/>
        <v/>
      </c>
    </row>
    <row r="15" spans="2:27" x14ac:dyDescent="0.25">
      <c r="B15" s="2" t="s">
        <v>14</v>
      </c>
      <c r="C15" s="2" t="s">
        <v>12</v>
      </c>
      <c r="D15" s="2" t="s">
        <v>12</v>
      </c>
      <c r="E15" s="2" t="s">
        <v>12</v>
      </c>
      <c r="F15" s="2" t="s">
        <v>12</v>
      </c>
      <c r="G15" s="2" t="s">
        <v>12</v>
      </c>
      <c r="H15" s="4">
        <f>SUM(C4:H4)/COUNT(C4:H4)</f>
        <v>3.3333333333333335</v>
      </c>
      <c r="I15" s="4">
        <f t="shared" ref="I15:AA15" si="4">SUM(D4:I4)/COUNT(D4:I4)</f>
        <v>3.5</v>
      </c>
      <c r="J15" s="4">
        <f t="shared" si="4"/>
        <v>4.833333333333333</v>
      </c>
      <c r="K15" s="4">
        <f t="shared" si="4"/>
        <v>6.666666666666667</v>
      </c>
      <c r="L15" s="4">
        <f t="shared" si="4"/>
        <v>8.1666666666666661</v>
      </c>
      <c r="M15" s="4">
        <f t="shared" si="4"/>
        <v>8</v>
      </c>
      <c r="N15" s="4">
        <f t="shared" si="4"/>
        <v>7.833333333333333</v>
      </c>
      <c r="O15" s="4">
        <f t="shared" si="4"/>
        <v>7.666666666666667</v>
      </c>
      <c r="P15" s="4">
        <f t="shared" si="4"/>
        <v>6.333333333333333</v>
      </c>
      <c r="Q15" s="4">
        <f t="shared" si="4"/>
        <v>6.166666666666667</v>
      </c>
      <c r="R15" s="4">
        <f t="shared" si="4"/>
        <v>6.333333333333333</v>
      </c>
      <c r="S15" s="4">
        <f t="shared" si="4"/>
        <v>7.833333333333333</v>
      </c>
      <c r="T15" s="4">
        <f t="shared" si="4"/>
        <v>8.8333333333333339</v>
      </c>
      <c r="U15" s="4">
        <f t="shared" si="4"/>
        <v>10</v>
      </c>
      <c r="V15" s="4">
        <f t="shared" si="4"/>
        <v>11.166666666666666</v>
      </c>
      <c r="W15" s="4">
        <f t="shared" si="4"/>
        <v>11.166666666666666</v>
      </c>
      <c r="X15" s="4">
        <f t="shared" si="4"/>
        <v>12.333333333333334</v>
      </c>
      <c r="Y15" s="4">
        <f t="shared" si="4"/>
        <v>13.833333333333334</v>
      </c>
      <c r="Z15" s="4">
        <f t="shared" si="4"/>
        <v>14.166666666666666</v>
      </c>
      <c r="AA15" s="4">
        <f t="shared" si="4"/>
        <v>14.5</v>
      </c>
    </row>
    <row r="16" spans="2:27" x14ac:dyDescent="0.25">
      <c r="B16" s="2" t="s">
        <v>9</v>
      </c>
      <c r="C16" s="2" t="s">
        <v>12</v>
      </c>
      <c r="D16" s="2" t="s">
        <v>12</v>
      </c>
      <c r="E16" s="2" t="s">
        <v>12</v>
      </c>
      <c r="F16" s="2" t="s">
        <v>12</v>
      </c>
      <c r="G16" s="2" t="s">
        <v>12</v>
      </c>
      <c r="H16" s="2" t="s">
        <v>12</v>
      </c>
      <c r="I16" s="2" t="str">
        <f>IF(I4 &gt;= H15*$C$2,"PEAK","")</f>
        <v/>
      </c>
      <c r="J16" s="2" t="str">
        <f t="shared" ref="J16:AA16" si="5">IF(J4 &gt;= I15*$C$2,"PEAK","")</f>
        <v>PEAK</v>
      </c>
      <c r="K16" s="2" t="str">
        <f t="shared" si="5"/>
        <v>PEAK</v>
      </c>
      <c r="L16" s="2" t="str">
        <f t="shared" si="5"/>
        <v/>
      </c>
      <c r="M16" s="2" t="str">
        <f t="shared" si="5"/>
        <v/>
      </c>
      <c r="N16" s="2" t="str">
        <f t="shared" si="5"/>
        <v/>
      </c>
      <c r="O16" s="2" t="str">
        <f t="shared" si="5"/>
        <v/>
      </c>
      <c r="P16" s="2" t="str">
        <f t="shared" si="5"/>
        <v/>
      </c>
      <c r="Q16" s="2" t="str">
        <f t="shared" si="5"/>
        <v/>
      </c>
      <c r="R16" s="2" t="str">
        <f t="shared" si="5"/>
        <v/>
      </c>
      <c r="S16" s="2" t="str">
        <f t="shared" si="5"/>
        <v/>
      </c>
      <c r="T16" s="2" t="str">
        <f t="shared" si="5"/>
        <v/>
      </c>
      <c r="U16" s="2" t="str">
        <f t="shared" si="5"/>
        <v/>
      </c>
      <c r="V16" s="2" t="str">
        <f t="shared" si="5"/>
        <v/>
      </c>
      <c r="W16" s="2" t="str">
        <f t="shared" si="5"/>
        <v/>
      </c>
      <c r="X16" s="2" t="str">
        <f t="shared" si="5"/>
        <v/>
      </c>
      <c r="Y16" s="2" t="str">
        <f t="shared" si="5"/>
        <v/>
      </c>
      <c r="Z16" s="2" t="str">
        <f t="shared" si="5"/>
        <v/>
      </c>
      <c r="AA16" s="2" t="str">
        <f t="shared" si="5"/>
        <v/>
      </c>
    </row>
    <row r="17" spans="2:14" x14ac:dyDescent="0.25">
      <c r="C17" s="2"/>
      <c r="D17" s="2"/>
      <c r="E17" s="2"/>
      <c r="F17" s="2"/>
      <c r="G17" s="2"/>
      <c r="H17" s="2"/>
      <c r="I17" s="2"/>
      <c r="J17" s="2"/>
    </row>
    <row r="18" spans="2:14" x14ac:dyDescent="0.25">
      <c r="N18">
        <v>10</v>
      </c>
    </row>
    <row r="19" spans="2:14" x14ac:dyDescent="0.25">
      <c r="M19">
        <v>20</v>
      </c>
      <c r="N19">
        <f>M19*($N$18/100)</f>
        <v>2</v>
      </c>
    </row>
    <row r="20" spans="2:14" x14ac:dyDescent="0.25">
      <c r="M20">
        <v>15</v>
      </c>
      <c r="N20">
        <f t="shared" ref="N20:N24" si="6">M20*($N$18/100)</f>
        <v>1.5</v>
      </c>
    </row>
    <row r="21" spans="2:14" x14ac:dyDescent="0.25">
      <c r="M21">
        <v>12</v>
      </c>
      <c r="N21">
        <f t="shared" si="6"/>
        <v>1.2000000000000002</v>
      </c>
    </row>
    <row r="22" spans="2:14" x14ac:dyDescent="0.25">
      <c r="M22">
        <v>10</v>
      </c>
      <c r="N22">
        <f t="shared" si="6"/>
        <v>1</v>
      </c>
    </row>
    <row r="23" spans="2:14" x14ac:dyDescent="0.25">
      <c r="M23">
        <v>9</v>
      </c>
      <c r="N23">
        <f t="shared" si="6"/>
        <v>0.9</v>
      </c>
    </row>
    <row r="24" spans="2:14" x14ac:dyDescent="0.25">
      <c r="B24" t="s">
        <v>15</v>
      </c>
      <c r="M24">
        <v>5</v>
      </c>
      <c r="N24">
        <f t="shared" si="6"/>
        <v>0.5</v>
      </c>
    </row>
    <row r="26" spans="2:14" x14ac:dyDescent="0.25">
      <c r="B26" t="s">
        <v>16</v>
      </c>
    </row>
    <row r="27" spans="2:14" x14ac:dyDescent="0.25">
      <c r="B27">
        <v>1</v>
      </c>
      <c r="C27" t="s">
        <v>17</v>
      </c>
    </row>
    <row r="28" spans="2:14" x14ac:dyDescent="0.25">
      <c r="B28">
        <v>2</v>
      </c>
      <c r="C28" t="s">
        <v>18</v>
      </c>
    </row>
    <row r="29" spans="2:14" x14ac:dyDescent="0.25">
      <c r="B29">
        <v>3</v>
      </c>
      <c r="C29" t="s">
        <v>19</v>
      </c>
    </row>
    <row r="31" spans="2:14" x14ac:dyDescent="0.25">
      <c r="B31" t="s">
        <v>16</v>
      </c>
    </row>
    <row r="32" spans="2:14" x14ac:dyDescent="0.25">
      <c r="B32">
        <v>1</v>
      </c>
      <c r="C32" t="s">
        <v>20</v>
      </c>
    </row>
    <row r="33" spans="2:13" x14ac:dyDescent="0.25">
      <c r="B33">
        <v>2</v>
      </c>
      <c r="C33" t="s">
        <v>18</v>
      </c>
    </row>
    <row r="34" spans="2:13" x14ac:dyDescent="0.25">
      <c r="B34">
        <v>3</v>
      </c>
      <c r="C34" t="s">
        <v>19</v>
      </c>
    </row>
    <row r="37" spans="2:13" x14ac:dyDescent="0.25">
      <c r="B37" t="s">
        <v>21</v>
      </c>
      <c r="C37">
        <v>3</v>
      </c>
      <c r="D37">
        <v>6</v>
      </c>
      <c r="E37">
        <v>7</v>
      </c>
      <c r="F37">
        <v>10</v>
      </c>
      <c r="G37">
        <v>11</v>
      </c>
      <c r="H37">
        <v>13</v>
      </c>
      <c r="I37">
        <v>30</v>
      </c>
    </row>
    <row r="38" spans="2:13" x14ac:dyDescent="0.25">
      <c r="B38" t="s">
        <v>22</v>
      </c>
      <c r="C38">
        <v>2</v>
      </c>
      <c r="D38">
        <v>1</v>
      </c>
      <c r="E38">
        <v>2</v>
      </c>
      <c r="F38">
        <v>3</v>
      </c>
      <c r="G38">
        <v>1</v>
      </c>
      <c r="H38">
        <v>1</v>
      </c>
      <c r="I38">
        <v>1</v>
      </c>
    </row>
    <row r="40" spans="2:13" x14ac:dyDescent="0.25">
      <c r="C40">
        <v>3</v>
      </c>
      <c r="D40">
        <v>3</v>
      </c>
      <c r="E40" s="1">
        <v>6</v>
      </c>
      <c r="F40">
        <v>7</v>
      </c>
      <c r="G40">
        <v>7</v>
      </c>
      <c r="H40">
        <v>10</v>
      </c>
      <c r="I40">
        <v>10</v>
      </c>
      <c r="J40">
        <v>10</v>
      </c>
      <c r="K40" s="1">
        <v>11</v>
      </c>
      <c r="L40">
        <v>13</v>
      </c>
      <c r="M40">
        <v>30</v>
      </c>
    </row>
    <row r="42" spans="2:13" x14ac:dyDescent="0.25">
      <c r="B42" t="s">
        <v>23</v>
      </c>
      <c r="C42">
        <f>COUNT(C40:M40)</f>
        <v>11</v>
      </c>
    </row>
    <row r="44" spans="2:13" x14ac:dyDescent="0.25">
      <c r="B44" t="s">
        <v>25</v>
      </c>
    </row>
    <row r="45" spans="2:13" x14ac:dyDescent="0.25">
      <c r="B45" t="s">
        <v>17</v>
      </c>
      <c r="C45">
        <f>C42/4</f>
        <v>2.75</v>
      </c>
    </row>
    <row r="46" spans="2:13" x14ac:dyDescent="0.25">
      <c r="B46" t="s">
        <v>24</v>
      </c>
      <c r="C46">
        <v>3</v>
      </c>
    </row>
    <row r="48" spans="2:13" x14ac:dyDescent="0.25">
      <c r="B48" t="s">
        <v>26</v>
      </c>
    </row>
    <row r="49" spans="2:3" x14ac:dyDescent="0.25">
      <c r="B49" t="s">
        <v>27</v>
      </c>
      <c r="C49">
        <f>3*C42/4</f>
        <v>8.25</v>
      </c>
    </row>
    <row r="50" spans="2:3" x14ac:dyDescent="0.25">
      <c r="B50" t="s">
        <v>24</v>
      </c>
      <c r="C50">
        <v>9</v>
      </c>
    </row>
    <row r="52" spans="2:3" x14ac:dyDescent="0.25">
      <c r="B52" t="s">
        <v>10</v>
      </c>
      <c r="C52">
        <f>SUM(C40:M40)/COUNT(C40:M40)</f>
        <v>10</v>
      </c>
    </row>
    <row r="53" spans="2:3" x14ac:dyDescent="0.25">
      <c r="B53" t="s">
        <v>28</v>
      </c>
      <c r="C53">
        <f>SUM(F40:J40)/COUNT(E40:K40)</f>
        <v>6.2857142857142856</v>
      </c>
    </row>
    <row r="55" spans="2:3" x14ac:dyDescent="0.25">
      <c r="B55" t="s">
        <v>30</v>
      </c>
    </row>
    <row r="56" spans="2:3" x14ac:dyDescent="0.25">
      <c r="B56" t="s">
        <v>29</v>
      </c>
    </row>
    <row r="58" spans="2:3" x14ac:dyDescent="0.25">
      <c r="B58" t="s">
        <v>31</v>
      </c>
    </row>
    <row r="60" spans="2:3" x14ac:dyDescent="0.25">
      <c r="B60" t="s">
        <v>32</v>
      </c>
    </row>
    <row r="61" spans="2:3" x14ac:dyDescent="0.25">
      <c r="B61" t="s">
        <v>33</v>
      </c>
    </row>
    <row r="62" spans="2:3" x14ac:dyDescent="0.25">
      <c r="B62" t="s">
        <v>34</v>
      </c>
    </row>
    <row r="63" spans="2:3" x14ac:dyDescent="0.25">
      <c r="B63" t="s">
        <v>35</v>
      </c>
    </row>
    <row r="64" spans="2:3" x14ac:dyDescent="0.25">
      <c r="B64" t="s">
        <v>36</v>
      </c>
    </row>
    <row r="66" spans="2:2" x14ac:dyDescent="0.25">
      <c r="B66" t="s">
        <v>37</v>
      </c>
    </row>
    <row r="67" spans="2:2" x14ac:dyDescent="0.25">
      <c r="B67" s="7" t="s">
        <v>38</v>
      </c>
    </row>
    <row r="68" spans="2:2" x14ac:dyDescent="0.25">
      <c r="B68" s="6"/>
    </row>
    <row r="69" spans="2:2" x14ac:dyDescent="0.25">
      <c r="B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2017-02-24T14:46:53Z</dcterms:created>
  <dcterms:modified xsi:type="dcterms:W3CDTF">2017-02-26T23:43:26Z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5e2a3e2f-390a-438f-9e55-d0efc9fd2ba8</vt:lpwstr>
  </property>
</Properties>
</file>