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i3\Download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K17" i="1"/>
  <c r="J17" i="1"/>
  <c r="M16" i="1"/>
  <c r="L16" i="1"/>
  <c r="J16" i="1"/>
  <c r="J20" i="1" s="1"/>
  <c r="M15" i="1"/>
  <c r="L15" i="1"/>
  <c r="K15" i="1"/>
  <c r="D25" i="1" s="1"/>
  <c r="J19" i="1" l="1"/>
  <c r="J21" i="1"/>
  <c r="D29" i="1"/>
  <c r="D26" i="1"/>
  <c r="D30" i="1" s="1"/>
  <c r="D27" i="1" l="1"/>
  <c r="D31" i="1" l="1"/>
  <c r="D33" i="1" s="1"/>
  <c r="E25" i="1"/>
  <c r="E26" i="1" l="1"/>
  <c r="E30" i="1" s="1"/>
  <c r="E29" i="1"/>
  <c r="E27" i="1" l="1"/>
  <c r="E31" i="1" s="1"/>
  <c r="E33" i="1" s="1"/>
  <c r="F25" i="1" l="1"/>
  <c r="F29" i="1" l="1"/>
  <c r="F26" i="1"/>
  <c r="F30" i="1" l="1"/>
  <c r="F27" i="1"/>
  <c r="F31" i="1" s="1"/>
  <c r="F33" i="1" l="1"/>
  <c r="G25" i="1"/>
  <c r="G26" i="1" l="1"/>
  <c r="G29" i="1"/>
  <c r="G30" i="1" l="1"/>
  <c r="G27" i="1"/>
  <c r="G31" i="1" s="1"/>
  <c r="G33" i="1" l="1"/>
  <c r="H25" i="1"/>
  <c r="H26" i="1" l="1"/>
  <c r="H27" i="1" s="1"/>
  <c r="H31" i="1" s="1"/>
  <c r="H29" i="1"/>
  <c r="H30" i="1" l="1"/>
  <c r="H33" i="1" s="1"/>
  <c r="I25" i="1"/>
  <c r="I26" i="1" l="1"/>
  <c r="I30" i="1" s="1"/>
  <c r="I29" i="1"/>
  <c r="I27" i="1" l="1"/>
  <c r="I31" i="1" s="1"/>
  <c r="I33" i="1" s="1"/>
  <c r="J25" i="1" l="1"/>
  <c r="J29" i="1" l="1"/>
  <c r="J26" i="1"/>
  <c r="J30" i="1" l="1"/>
  <c r="J27" i="1"/>
  <c r="J31" i="1" s="1"/>
  <c r="K25" i="1" l="1"/>
  <c r="K26" i="1" s="1"/>
  <c r="J33" i="1"/>
  <c r="K29" i="1" l="1"/>
  <c r="K30" i="1"/>
  <c r="K27" i="1"/>
  <c r="K31" i="1" l="1"/>
  <c r="K33" i="1" s="1"/>
  <c r="L25" i="1"/>
  <c r="L29" i="1" l="1"/>
  <c r="L26" i="1"/>
  <c r="L30" i="1" s="1"/>
  <c r="L27" i="1" l="1"/>
  <c r="L31" i="1" s="1"/>
  <c r="L33" i="1" s="1"/>
  <c r="M25" i="1" l="1"/>
  <c r="M26" i="1" l="1"/>
  <c r="M30" i="1" s="1"/>
  <c r="M29" i="1"/>
  <c r="M27" i="1" l="1"/>
  <c r="M31" i="1" s="1"/>
  <c r="M33" i="1" s="1"/>
</calcChain>
</file>

<file path=xl/sharedStrings.xml><?xml version="1.0" encoding="utf-8"?>
<sst xmlns="http://schemas.openxmlformats.org/spreadsheetml/2006/main" count="20" uniqueCount="17">
  <si>
    <t>x1</t>
  </si>
  <si>
    <t>x2</t>
  </si>
  <si>
    <t>x3</t>
  </si>
  <si>
    <t>ARENA</t>
  </si>
  <si>
    <t>FINO</t>
  </si>
  <si>
    <t>GRUESO</t>
  </si>
  <si>
    <t>A</t>
  </si>
  <si>
    <t>B</t>
  </si>
  <si>
    <t>C1</t>
  </si>
  <si>
    <t>C2</t>
  </si>
  <si>
    <t>C3</t>
  </si>
  <si>
    <t>MATRIZ M</t>
  </si>
  <si>
    <t>C</t>
  </si>
  <si>
    <t>ALFA 3</t>
  </si>
  <si>
    <t>ALFA 1</t>
  </si>
  <si>
    <t>ALFA 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</si>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</sst>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0"/>
      <name val="Verdana"/>
      <family val="2"/>
    </font>
    <font>
      <b/>
      <i/>
      <sz val="11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B75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7FF97"/>
        <bgColor indexed="64"/>
      </patternFill>
    </fill>
    <fill>
      <patternFill patternType="solid">
        <fgColor rgb="FF3B76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3B7600"/>
      </left>
      <right style="medium">
        <color rgb="FF3B7600"/>
      </right>
      <top style="medium">
        <color rgb="FF3B7600"/>
      </top>
      <bottom style="medium">
        <color rgb="FF3B7600"/>
      </bottom>
      <diagonal/>
    </border>
    <border>
      <left style="thick">
        <color rgb="FF3B7600"/>
      </left>
      <right style="thick">
        <color rgb="FF3B7600"/>
      </right>
      <top style="thick">
        <color rgb="FF3B7600"/>
      </top>
      <bottom style="thick">
        <color rgb="FF3B76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4" fillId="6" borderId="1" xfId="0" applyFont="1" applyFill="1" applyBorder="1"/>
    <xf numFmtId="0" fontId="3" fillId="7" borderId="1" xfId="0" applyFont="1" applyFill="1" applyBorder="1"/>
    <xf numFmtId="0" fontId="3" fillId="7" borderId="4" xfId="0" applyFont="1" applyFill="1" applyBorder="1" applyAlignment="1">
      <alignment horizontal="center"/>
    </xf>
    <xf numFmtId="0" fontId="1" fillId="8" borderId="1" xfId="0" applyFont="1" applyFill="1" applyBorder="1"/>
    <xf numFmtId="0" fontId="1" fillId="0" borderId="0" xfId="0" applyFont="1" applyFill="1"/>
    <xf numFmtId="0" fontId="3" fillId="9" borderId="4" xfId="0" applyFont="1" applyFill="1" applyBorder="1" applyAlignment="1">
      <alignment horizontal="center"/>
    </xf>
    <xf numFmtId="0" fontId="1" fillId="0" borderId="5" xfId="0" applyFont="1" applyBorder="1"/>
    <xf numFmtId="0" fontId="1" fillId="4" borderId="5" xfId="0" applyFont="1" applyFill="1" applyBorder="1"/>
    <xf numFmtId="0" fontId="1" fillId="0" borderId="6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7600"/>
      <color rgb="FF97FF97"/>
      <color rgb="FF006600"/>
      <color rgb="FFDB7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0</xdr:rowOff>
    </xdr:from>
    <xdr:to>
      <xdr:col>10</xdr:col>
      <xdr:colOff>276225</xdr:colOff>
      <xdr:row>11</xdr:row>
      <xdr:rowOff>49591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0"/>
          <a:ext cx="4391025" cy="2040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M34"/>
  <sheetViews>
    <sheetView tabSelected="1" workbookViewId="0">
      <selection activeCell="L8" sqref="L8"/>
    </sheetView>
  </sheetViews>
  <sheetFormatPr baseColWidth="10" defaultRowHeight="14.25" x14ac:dyDescent="0.2"/>
  <cols>
    <col min="1" max="16384" width="11.42578125" style="1"/>
  </cols>
  <sheetData>
    <row r="13" spans="3:13" x14ac:dyDescent="0.2">
      <c r="C13" s="2"/>
      <c r="D13" s="5" t="s">
        <v>6</v>
      </c>
      <c r="E13" s="6"/>
      <c r="F13" s="6"/>
    </row>
    <row r="14" spans="3:13" x14ac:dyDescent="0.2">
      <c r="C14" s="2"/>
      <c r="D14" s="8" t="s">
        <v>8</v>
      </c>
      <c r="E14" s="9" t="s">
        <v>9</v>
      </c>
      <c r="F14" s="9" t="s">
        <v>10</v>
      </c>
      <c r="G14" s="7" t="s">
        <v>7</v>
      </c>
      <c r="I14" s="11" t="s">
        <v>11</v>
      </c>
      <c r="J14" s="11"/>
      <c r="K14" s="11"/>
      <c r="L14" s="11"/>
      <c r="M14" s="12" t="s">
        <v>12</v>
      </c>
    </row>
    <row r="15" spans="3:13" x14ac:dyDescent="0.2">
      <c r="C15" s="4" t="s">
        <v>3</v>
      </c>
      <c r="D15" s="10">
        <v>52</v>
      </c>
      <c r="E15" s="10">
        <v>20</v>
      </c>
      <c r="F15" s="10">
        <v>25</v>
      </c>
      <c r="G15" s="10">
        <v>4800</v>
      </c>
      <c r="I15" s="12" t="s">
        <v>0</v>
      </c>
      <c r="J15" s="13">
        <v>0</v>
      </c>
      <c r="K15" s="13">
        <f>-E15/52</f>
        <v>-0.38461538461538464</v>
      </c>
      <c r="L15" s="13">
        <f>-F15/52</f>
        <v>-0.48076923076923078</v>
      </c>
      <c r="M15" s="13">
        <f>+G15/52</f>
        <v>92.307692307692307</v>
      </c>
    </row>
    <row r="16" spans="3:13" x14ac:dyDescent="0.2">
      <c r="C16" s="4" t="s">
        <v>4</v>
      </c>
      <c r="D16" s="10">
        <v>30</v>
      </c>
      <c r="E16" s="10">
        <v>50</v>
      </c>
      <c r="F16" s="10">
        <v>20</v>
      </c>
      <c r="G16" s="10">
        <v>5810</v>
      </c>
      <c r="I16" s="12" t="s">
        <v>1</v>
      </c>
      <c r="J16" s="13">
        <f>-D16/50</f>
        <v>-0.6</v>
      </c>
      <c r="K16" s="13">
        <v>0</v>
      </c>
      <c r="L16" s="13">
        <f>-F16/50</f>
        <v>-0.4</v>
      </c>
      <c r="M16" s="13">
        <f>G16/50</f>
        <v>116.2</v>
      </c>
    </row>
    <row r="17" spans="2:13" x14ac:dyDescent="0.2">
      <c r="C17" s="4" t="s">
        <v>5</v>
      </c>
      <c r="D17" s="10">
        <v>18</v>
      </c>
      <c r="E17" s="10">
        <v>30</v>
      </c>
      <c r="F17" s="10">
        <v>55</v>
      </c>
      <c r="G17" s="10">
        <v>5690</v>
      </c>
      <c r="I17" s="12" t="s">
        <v>2</v>
      </c>
      <c r="J17" s="13">
        <f>-D17/55</f>
        <v>-0.32727272727272727</v>
      </c>
      <c r="K17" s="13">
        <f>-E17/55</f>
        <v>-0.54545454545454541</v>
      </c>
      <c r="L17" s="13">
        <v>0</v>
      </c>
      <c r="M17" s="13">
        <f>+G17/55</f>
        <v>103.45454545454545</v>
      </c>
    </row>
    <row r="19" spans="2:13" x14ac:dyDescent="0.2">
      <c r="I19" s="14" t="s">
        <v>14</v>
      </c>
      <c r="J19" s="3">
        <f>+ABS(K15)+ABS(L15)</f>
        <v>0.86538461538461542</v>
      </c>
    </row>
    <row r="20" spans="2:13" x14ac:dyDescent="0.2">
      <c r="I20" s="14" t="s">
        <v>15</v>
      </c>
      <c r="J20" s="3">
        <f>+ABS(J16)+ABS(L16)</f>
        <v>1</v>
      </c>
    </row>
    <row r="21" spans="2:13" x14ac:dyDescent="0.2">
      <c r="I21" s="14" t="s">
        <v>13</v>
      </c>
      <c r="J21" s="3">
        <f>+ABS(J17)+ABS(K17)</f>
        <v>0.87272727272727268</v>
      </c>
    </row>
    <row r="24" spans="2:13" x14ac:dyDescent="0.2">
      <c r="C24" s="15">
        <v>0</v>
      </c>
      <c r="D24" s="15">
        <v>1</v>
      </c>
      <c r="E24" s="15">
        <v>2</v>
      </c>
      <c r="F24" s="15">
        <v>3</v>
      </c>
      <c r="G24" s="15">
        <v>4</v>
      </c>
      <c r="H24" s="15">
        <v>5</v>
      </c>
      <c r="I24" s="15">
        <v>6</v>
      </c>
      <c r="J24" s="15">
        <v>7</v>
      </c>
      <c r="K24" s="15">
        <v>8</v>
      </c>
      <c r="L24" s="15">
        <v>9</v>
      </c>
      <c r="M24" s="15">
        <v>10</v>
      </c>
    </row>
    <row r="25" spans="2:13" x14ac:dyDescent="0.2">
      <c r="B25" s="16" t="s">
        <v>0</v>
      </c>
      <c r="C25" s="17">
        <v>0</v>
      </c>
      <c r="D25" s="17">
        <f>+$K$15*C26+$L$15*C27+$M$15</f>
        <v>92.307692307692307</v>
      </c>
      <c r="E25" s="17">
        <f>+$K$15*D26+$L$15*D27+$M$15</f>
        <v>49.651425497579339</v>
      </c>
      <c r="F25" s="17">
        <f>+$K$15*E26+$L$15*E27+$M$15</f>
        <v>41.769273652651805</v>
      </c>
      <c r="G25" s="17">
        <f>+$K$15*F26+$L$15*F27+$M$15</f>
        <v>40.378301432990725</v>
      </c>
      <c r="H25" s="17">
        <f>+$K$15*G26+$L$15*G27+$M$15</f>
        <v>40.150686585307071</v>
      </c>
      <c r="I25" s="17">
        <f>+$K$15*H26+$L$15*H27+$M$15</f>
        <v>40.118533625588675</v>
      </c>
      <c r="J25" s="17">
        <f>+$K$15*I26+$L$15*I27+$M$15</f>
        <v>40.115558848591476</v>
      </c>
      <c r="K25" s="9">
        <f>+$K$15*J26+$L$15*J27+$M$15</f>
        <v>40.115842209617725</v>
      </c>
      <c r="L25" s="17">
        <f>+$K$15*K26+$L$15*K27+$M$15</f>
        <v>40.116119203829356</v>
      </c>
      <c r="M25" s="17">
        <f>+$K$15*L26+$L$15*L27+$M$15</f>
        <v>40.116229293542631</v>
      </c>
    </row>
    <row r="26" spans="2:13" x14ac:dyDescent="0.2">
      <c r="B26" s="16" t="s">
        <v>1</v>
      </c>
      <c r="C26" s="17">
        <v>0</v>
      </c>
      <c r="D26" s="17">
        <f>+$J$16*D25+$L$16*C27+$M$16</f>
        <v>60.815384615384623</v>
      </c>
      <c r="E26" s="17">
        <f>+$J$16*E25+$L$16*D27+$M$16</f>
        <v>70.380053792361494</v>
      </c>
      <c r="F26" s="17">
        <f>+$J$16*F25+$L$16*E27+$M$16</f>
        <v>71.612088700970901</v>
      </c>
      <c r="G26" s="17">
        <f>+$J$16*G25+$L$16*F27+$M$16</f>
        <v>71.68363431676454</v>
      </c>
      <c r="H26" s="17">
        <f>+$J$16*H25+$L$16*G27+$M$16</f>
        <v>71.653722269155907</v>
      </c>
      <c r="I26" s="17">
        <f>+$J$16*I25+$L$16*H27+$M$16</f>
        <v>71.636690927266471</v>
      </c>
      <c r="J26" s="17">
        <f>+$J$16*J25+$L$16*I27+$M$16</f>
        <v>71.630550749598498</v>
      </c>
      <c r="K26" s="9">
        <f>+$J$16*K25+$L$16*J27+$M$16</f>
        <v>71.628651632502837</v>
      </c>
      <c r="L26" s="17">
        <f>+$J$16*L25+$L$16*K27+$M$16</f>
        <v>71.628108177689327</v>
      </c>
      <c r="M26" s="17">
        <f>+$J$16*M25+$L$16*L27+$M$16</f>
        <v>71.627959812962487</v>
      </c>
    </row>
    <row r="27" spans="2:13" x14ac:dyDescent="0.2">
      <c r="B27" s="16" t="s">
        <v>2</v>
      </c>
      <c r="C27" s="17">
        <v>0</v>
      </c>
      <c r="D27" s="17">
        <f>+$J$17*D25+$K$17*D26+$M$17</f>
        <v>40.072727272727263</v>
      </c>
      <c r="E27" s="17">
        <f>+$J$17*E25+$K$17*E26+$M$17</f>
        <v>48.815867768595041</v>
      </c>
      <c r="F27" s="17">
        <f>+$J$17*F25+$K$17*F26+$M$17</f>
        <v>50.723462058602557</v>
      </c>
      <c r="G27" s="17">
        <f>+$J$17*G25+$K$17*G26+$M$17</f>
        <v>51.139664449149649</v>
      </c>
      <c r="H27" s="17">
        <f>+$J$17*H25+$K$17*H26+$M$17</f>
        <v>51.230472243450826</v>
      </c>
      <c r="I27" s="17">
        <f>+$J$17*I25+$K$17*I26+$M$17</f>
        <v>51.25028485311654</v>
      </c>
      <c r="J27" s="17">
        <f>+$J$17*J25+$K$17*J26+$M$17</f>
        <v>51.254607604316334</v>
      </c>
      <c r="K27" s="9">
        <f>+$J$17*K25+$K$17*K26+$M$17</f>
        <v>51.255550750032654</v>
      </c>
      <c r="L27" s="17">
        <f>+$J$17*L25+$K$17*L26+$M$17</f>
        <v>51.25575652727985</v>
      </c>
      <c r="M27" s="17">
        <f>+$J$17*M25+$K$17*M26+$M$17</f>
        <v>51.255801424133786</v>
      </c>
    </row>
    <row r="28" spans="2:13" ht="15" thickBot="1" x14ac:dyDescent="0.25"/>
    <row r="29" spans="2:13" ht="15" thickBot="1" x14ac:dyDescent="0.25">
      <c r="C29" s="19" t="s">
        <v>16</v>
      </c>
      <c r="D29" s="20">
        <f>+ABS(D25)-ABS(C25)</f>
        <v>92.307692307692307</v>
      </c>
      <c r="E29" s="20">
        <f>+ABS(E25)-ABS(D25)</f>
        <v>-42.656266810112967</v>
      </c>
      <c r="F29" s="20">
        <f>+ABS(F25)-ABS(E25)</f>
        <v>-7.8821518449275345</v>
      </c>
      <c r="G29" s="20">
        <f>+ABS(G25)-ABS(F25)</f>
        <v>-1.3909722196610801</v>
      </c>
      <c r="H29" s="20">
        <f>+ABS(H25)-ABS(G25)</f>
        <v>-0.22761484768365392</v>
      </c>
      <c r="I29" s="20">
        <f>+ABS(I25)-ABS(H25)</f>
        <v>-3.215295971839538E-2</v>
      </c>
      <c r="J29" s="20">
        <f>+ABS(J25)-ABS(I25)</f>
        <v>-2.9747769971990579E-3</v>
      </c>
      <c r="K29" s="21">
        <f>+ABS(K25)-ABS(J25)</f>
        <v>2.8336102624848536E-4</v>
      </c>
      <c r="L29" s="20">
        <f>+ABS(L25)-ABS(K25)</f>
        <v>2.7699421163163152E-4</v>
      </c>
      <c r="M29" s="20">
        <f>+ABS(M25)-ABS(L25)</f>
        <v>1.1008971327441941E-4</v>
      </c>
    </row>
    <row r="30" spans="2:13" ht="15" thickBot="1" x14ac:dyDescent="0.25">
      <c r="D30" s="20">
        <f>+ABS(D26)-ABS(C26)</f>
        <v>60.815384615384623</v>
      </c>
      <c r="E30" s="20">
        <f>+ABS(E26)-ABS(D26)</f>
        <v>9.5646691769768708</v>
      </c>
      <c r="F30" s="20">
        <f>+ABS(F26)-ABS(E26)</f>
        <v>1.2320349086094069</v>
      </c>
      <c r="G30" s="20">
        <f>+ABS(G26)-ABS(F26)</f>
        <v>7.1545615793638717E-2</v>
      </c>
      <c r="H30" s="20">
        <f>+ABS(H26)-ABS(G26)</f>
        <v>-2.9912047608632975E-2</v>
      </c>
      <c r="I30" s="20">
        <f>+ABS(I26)-ABS(H26)</f>
        <v>-1.7031341889435225E-2</v>
      </c>
      <c r="J30" s="20">
        <f>+ABS(J26)-ABS(I26)</f>
        <v>-6.1401776679730347E-3</v>
      </c>
      <c r="K30" s="21">
        <f>+ABS(K26)-ABS(J26)</f>
        <v>-1.8991170956610404E-3</v>
      </c>
      <c r="L30" s="20">
        <f>+ABS(L26)-ABS(K26)</f>
        <v>-5.4345481350992486E-4</v>
      </c>
      <c r="M30" s="20">
        <f>+ABS(M26)-ABS(L26)</f>
        <v>-1.4836472684010005E-4</v>
      </c>
    </row>
    <row r="31" spans="2:13" ht="15" thickBot="1" x14ac:dyDescent="0.25">
      <c r="D31" s="20">
        <f>+ABS(D27)-ABS(C27)</f>
        <v>40.072727272727263</v>
      </c>
      <c r="E31" s="20">
        <f>+ABS(E27)-ABS(D27)</f>
        <v>8.7431404958677774</v>
      </c>
      <c r="F31" s="20">
        <f>+ABS(F27)-ABS(E27)</f>
        <v>1.9075942900075162</v>
      </c>
      <c r="G31" s="20">
        <f>+ABS(G27)-ABS(F27)</f>
        <v>0.41620239054709174</v>
      </c>
      <c r="H31" s="20">
        <f>+ABS(H27)-ABS(G27)</f>
        <v>9.080779430117758E-2</v>
      </c>
      <c r="I31" s="20">
        <f>+ABS(I27)-ABS(H27)</f>
        <v>1.981260966571341E-2</v>
      </c>
      <c r="J31" s="20">
        <f>+ABS(J27)-ABS(I27)</f>
        <v>4.3227511997940837E-3</v>
      </c>
      <c r="K31" s="21">
        <f>+ABS(K27)-ABS(J27)</f>
        <v>9.4314571632025945E-4</v>
      </c>
      <c r="L31" s="20">
        <f>+ABS(L27)-ABS(K27)</f>
        <v>2.0577724719572643E-4</v>
      </c>
      <c r="M31" s="20">
        <f>+ABS(M27)-ABS(L27)</f>
        <v>4.4896853935938452E-5</v>
      </c>
    </row>
    <row r="32" spans="2:13" ht="15" thickBot="1" x14ac:dyDescent="0.25">
      <c r="K32" s="18"/>
    </row>
    <row r="33" spans="4:13" ht="15.75" thickTop="1" thickBot="1" x14ac:dyDescent="0.25">
      <c r="D33" s="22">
        <f>+MAX(D29:D31)</f>
        <v>92.307692307692307</v>
      </c>
      <c r="E33" s="22">
        <f t="shared" ref="E33:J33" si="0">+MAX(E29:E31)</f>
        <v>9.5646691769768708</v>
      </c>
      <c r="F33" s="22">
        <f t="shared" si="0"/>
        <v>1.9075942900075162</v>
      </c>
      <c r="G33" s="22">
        <f t="shared" si="0"/>
        <v>0.41620239054709174</v>
      </c>
      <c r="H33" s="22">
        <f t="shared" si="0"/>
        <v>9.080779430117758E-2</v>
      </c>
      <c r="I33" s="22">
        <f t="shared" si="0"/>
        <v>1.981260966571341E-2</v>
      </c>
      <c r="J33" s="22">
        <f t="shared" si="0"/>
        <v>4.3227511997940837E-3</v>
      </c>
      <c r="K33" s="23">
        <f t="shared" ref="K33:M33" si="1">+MAX(K29:K31)</f>
        <v>9.4314571632025945E-4</v>
      </c>
      <c r="L33" s="22">
        <f t="shared" si="1"/>
        <v>2.7699421163163152E-4</v>
      </c>
      <c r="M33" s="22">
        <f t="shared" si="1"/>
        <v>1.1008971327441941E-4</v>
      </c>
    </row>
    <row r="34" spans="4:13" ht="15" thickTop="1" x14ac:dyDescent="0.2"/>
  </sheetData>
  <mergeCells count="2">
    <mergeCell ref="D13:F13"/>
    <mergeCell ref="I14:L1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i3</cp:lastModifiedBy>
  <dcterms:created xsi:type="dcterms:W3CDTF">2024-09-18T00:36:38Z</dcterms:created>
  <dcterms:modified xsi:type="dcterms:W3CDTF">2024-09-19T04:42:23Z</dcterms:modified>
</cp:coreProperties>
</file>