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tests/1/cfrp2_lap=20/thickness=1.0/gap=2.0/"/>
    </mc:Choice>
  </mc:AlternateContent>
  <xr:revisionPtr revIDLastSave="0" documentId="13_ncr:1_{2A312C04-477F-854C-9507-0D88FEA1EACD}" xr6:coauthVersionLast="47" xr6:coauthVersionMax="47" xr10:uidLastSave="{00000000-0000-0000-0000-000000000000}"/>
  <bookViews>
    <workbookView xWindow="0" yWindow="500" windowWidth="28800" windowHeight="17500" activeTab="1" xr2:uid="{92777FAF-722A-AD4C-90A5-EBB347E54666}"/>
  </bookViews>
  <sheets>
    <sheet name="Sheet1" sheetId="1" r:id="rId1"/>
    <sheet name="解析時間" sheetId="2" r:id="rId2"/>
    <sheet name="t3" sheetId="3" r:id="rId3"/>
    <sheet name="t2" sheetId="4" r:id="rId4"/>
    <sheet name="まとめ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2" l="1"/>
  <c r="M30" i="2"/>
  <c r="M29" i="2"/>
  <c r="L29" i="2"/>
  <c r="K29" i="2"/>
  <c r="J29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<sst xmlns="http://schemas.openxmlformats.org/spreadsheetml/2006/main" count="33" uniqueCount="29">
  <si>
    <t>解析は100分割されて計算されているため，引張距離が短いほど細かく計算され，より高い精度の結果が得られることが考えられる．</t>
    <rPh sb="0" eb="2">
      <t>カイセキハ</t>
    </rPh>
    <rPh sb="6" eb="8">
      <t>ブンカテゥ</t>
    </rPh>
    <rPh sb="11" eb="13">
      <t>ケイサn</t>
    </rPh>
    <rPh sb="21" eb="25">
      <t>ヒッパリ</t>
    </rPh>
    <rPh sb="26" eb="27">
      <t>ミジカイ</t>
    </rPh>
    <rPh sb="30" eb="31">
      <t>コマカ</t>
    </rPh>
    <rPh sb="33" eb="35">
      <t>ケイサn</t>
    </rPh>
    <rPh sb="40" eb="41">
      <t>タカイ</t>
    </rPh>
    <rPh sb="42" eb="44">
      <t>セイド</t>
    </rPh>
    <rPh sb="45" eb="47">
      <t>ケッカ</t>
    </rPh>
    <rPh sb="48" eb="49">
      <t>エラレ</t>
    </rPh>
    <rPh sb="55" eb="56">
      <t>カンガエラル</t>
    </rPh>
    <phoneticPr fontId="1"/>
  </si>
  <si>
    <t>メッシュ分割数や引張距離を変えて，解析を行い，計算時間を考慮して，十分な精度の分割数や引張距離を選定する．</t>
    <rPh sb="4" eb="7">
      <t>ブn</t>
    </rPh>
    <rPh sb="8" eb="12">
      <t>ヒッパリ</t>
    </rPh>
    <rPh sb="13" eb="14">
      <t>カエテ</t>
    </rPh>
    <rPh sb="17" eb="19">
      <t>カイセキ</t>
    </rPh>
    <rPh sb="20" eb="21">
      <t>オコナイ</t>
    </rPh>
    <rPh sb="23" eb="27">
      <t>ケイサn</t>
    </rPh>
    <rPh sb="28" eb="30">
      <t>コウリョ</t>
    </rPh>
    <rPh sb="33" eb="35">
      <t>ジュウブ</t>
    </rPh>
    <rPh sb="36" eb="38">
      <t>セイド</t>
    </rPh>
    <rPh sb="39" eb="42">
      <t>ブンカツス</t>
    </rPh>
    <rPh sb="43" eb="47">
      <t>ヒッパリ</t>
    </rPh>
    <rPh sb="48" eb="50">
      <t>センテイ</t>
    </rPh>
    <phoneticPr fontId="1"/>
  </si>
  <si>
    <t>解析時間</t>
    <rPh sb="0" eb="2">
      <t>カイセキ</t>
    </rPh>
    <rPh sb="2" eb="4">
      <t>ジカn</t>
    </rPh>
    <phoneticPr fontId="1"/>
  </si>
  <si>
    <t>分割数(div値)</t>
    <rPh sb="0" eb="3">
      <t>ブンカテゥ</t>
    </rPh>
    <rPh sb="7" eb="8">
      <t>アタイ</t>
    </rPh>
    <phoneticPr fontId="1"/>
  </si>
  <si>
    <t>time[s]</t>
    <phoneticPr fontId="1"/>
  </si>
  <si>
    <t>hour</t>
    <phoneticPr fontId="1"/>
  </si>
  <si>
    <t>min</t>
    <phoneticPr fontId="1"/>
  </si>
  <si>
    <t>s</t>
    <phoneticPr fontId="1"/>
  </si>
  <si>
    <t>sheet_name</t>
  </si>
  <si>
    <t>tensile_strength</t>
  </si>
  <si>
    <t>young's_modulus</t>
  </si>
  <si>
    <t>C2_l20_th1.0_g2.0_d0.2_t3</t>
  </si>
  <si>
    <t>C2_l20_th1.0_g2.0_d0.3_t3</t>
  </si>
  <si>
    <t>C2_l20_th1.0_g2.0_d0.4_t3</t>
  </si>
  <si>
    <t>C2_l20_th1.0_g2.0_d0.5_t3</t>
  </si>
  <si>
    <t>C2_l20_th1.0_g2.0_d0.8_t3</t>
  </si>
  <si>
    <t>C2_l20_th1.0_g2.0_d1.0_t3</t>
  </si>
  <si>
    <t>C2_l20_th1.0_g2.0_d1.4_t3</t>
  </si>
  <si>
    <t>C2_l20_th1.0_g2.0_d2.0_t3</t>
  </si>
  <si>
    <t>div</t>
    <phoneticPr fontId="1"/>
  </si>
  <si>
    <t>C2_l20_th1.0_g2.0_d0.4_t2</t>
  </si>
  <si>
    <t>C2_l20_th1.0_g2.0_d0.5_t2</t>
  </si>
  <si>
    <t>C2_l20_th1.0_g2.0_d0.8_t2</t>
  </si>
  <si>
    <t>C2_l20_th1.0_g2.0_d1.0_t2</t>
  </si>
  <si>
    <t>C2_l20_th1.0_g2.0_d1.4_t2</t>
  </si>
  <si>
    <t>C2_l20_th1.0_g2.0_d2.0_t2</t>
  </si>
  <si>
    <t>C2_l20_th1.0_g2.0_d0.3_t2</t>
  </si>
  <si>
    <t>C2_l20_th1.0_g2.0_d0.2_t2</t>
  </si>
  <si>
    <t>nodes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</si>
</sst>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解析時間!$F$2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解析時間!$F$3:$F$10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748-BACA-EEC8632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8546-905E-DA14CDFC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9-8449-826B-89CFC1B7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C5-AF49-AC78-F38F8B8FBB62}"/>
            </c:ext>
          </c:extLst>
        </c:ser>
        <c:ser>
          <c:idx val="0"/>
          <c:order val="1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5-AF49-AC78-F38F8B8F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  <c:max val="22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't2'!$D$1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't2'!$D$2:$D$9</c:f>
              <c:numCache>
                <c:formatCode>General</c:formatCode>
                <c:ptCount val="8"/>
                <c:pt idx="0">
                  <c:v>3502.1117142857152</c:v>
                </c:pt>
                <c:pt idx="1">
                  <c:v>3499.0360730000002</c:v>
                </c:pt>
                <c:pt idx="2">
                  <c:v>3502.656872727272</c:v>
                </c:pt>
                <c:pt idx="3">
                  <c:v>3508.0846545454551</c:v>
                </c:pt>
                <c:pt idx="4">
                  <c:v>3513.3360000000011</c:v>
                </c:pt>
                <c:pt idx="5">
                  <c:v>3520.2787999999991</c:v>
                </c:pt>
                <c:pt idx="6">
                  <c:v>3529.1459999999988</c:v>
                </c:pt>
                <c:pt idx="7">
                  <c:v>3544.0101999999988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1-5840-AE3B-5B4C757B68B2}"/>
            </c:ext>
          </c:extLst>
        </c:ser>
        <c:ser>
          <c:idx val="0"/>
          <c:order val="1"/>
          <c:tx>
            <c:strRef>
              <c:f>'t3'!$D$1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't3'!$D$2:$D$9</c:f>
              <c:numCache>
                <c:formatCode>General</c:formatCode>
                <c:ptCount val="8"/>
                <c:pt idx="0">
                  <c:v>3479.4623515151511</c:v>
                </c:pt>
                <c:pt idx="1">
                  <c:v>3482.9911757575751</c:v>
                </c:pt>
                <c:pt idx="2">
                  <c:v>3487.5055515151498</c:v>
                </c:pt>
                <c:pt idx="3">
                  <c:v>3495.6881939393929</c:v>
                </c:pt>
                <c:pt idx="4">
                  <c:v>3507.3919999999989</c:v>
                </c:pt>
                <c:pt idx="5">
                  <c:v>3520.2</c:v>
                </c:pt>
                <c:pt idx="6">
                  <c:v>3529.0324000000001</c:v>
                </c:pt>
                <c:pt idx="7">
                  <c:v>3544.0097333333329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1-5840-AE3B-5B4C757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07232"/>
        <c:axId val="1467172431"/>
      </c:scatterChart>
      <c:valAx>
        <c:axId val="655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72431"/>
        <c:crosses val="autoZero"/>
        <c:crossBetween val="midCat"/>
      </c:valAx>
      <c:valAx>
        <c:axId val="1467172431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3072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解析時間!$F$2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解析時間!$F$3:$F$10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0-D84C-982C-7C44CE5FA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31311"/>
        <c:axId val="2018825199"/>
      </c:scatterChart>
      <c:valAx>
        <c:axId val="20188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25199"/>
        <c:crosses val="autoZero"/>
        <c:crossBetween val="midCat"/>
      </c:valAx>
      <c:valAx>
        <c:axId val="20188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83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解析時間!$F$2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解析時間!$B$3:$B$10</c:f>
              <c:numCache>
                <c:formatCode>General</c:formatCode>
                <c:ptCount val="8"/>
                <c:pt idx="0">
                  <c:v>465174</c:v>
                </c:pt>
                <c:pt idx="1">
                  <c:v>183312</c:v>
                </c:pt>
                <c:pt idx="2">
                  <c:v>86387</c:v>
                </c:pt>
                <c:pt idx="3">
                  <c:v>34704</c:v>
                </c:pt>
                <c:pt idx="4">
                  <c:v>15960</c:v>
                </c:pt>
                <c:pt idx="5">
                  <c:v>7139</c:v>
                </c:pt>
              </c:numCache>
            </c:numRef>
          </c:xVal>
          <c:yVal>
            <c:numRef>
              <c:f>解析時間!$F$3:$F$10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5-384A-8BEB-2AD4670E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05664"/>
        <c:axId val="342950992"/>
      </c:scatterChart>
      <c:valAx>
        <c:axId val="18901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950992"/>
        <c:crosses val="autoZero"/>
        <c:crossBetween val="midCat"/>
      </c:valAx>
      <c:valAx>
        <c:axId val="3429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01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解析時間!$F$2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layout>
                <c:manualLayout>
                  <c:x val="-0.22602799650043745"/>
                  <c:y val="-3.2801108194808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解析時間!$B$3:$B$10</c:f>
              <c:numCache>
                <c:formatCode>General</c:formatCode>
                <c:ptCount val="8"/>
                <c:pt idx="0">
                  <c:v>465174</c:v>
                </c:pt>
                <c:pt idx="1">
                  <c:v>183312</c:v>
                </c:pt>
                <c:pt idx="2">
                  <c:v>86387</c:v>
                </c:pt>
                <c:pt idx="3">
                  <c:v>34704</c:v>
                </c:pt>
                <c:pt idx="4">
                  <c:v>15960</c:v>
                </c:pt>
                <c:pt idx="5">
                  <c:v>7139</c:v>
                </c:pt>
              </c:numCache>
            </c:numRef>
          </c:xVal>
          <c:yVal>
            <c:numRef>
              <c:f>解析時間!$F$3:$F$10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5-2B4F-B91F-0C68BC1C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05664"/>
        <c:axId val="342950992"/>
      </c:scatterChart>
      <c:valAx>
        <c:axId val="18901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950992"/>
        <c:crosses val="autoZero"/>
        <c:crossBetween val="midCat"/>
      </c:valAx>
      <c:valAx>
        <c:axId val="34295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01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解析時間!$F$2</c:f>
              <c:strCache>
                <c:ptCount val="1"/>
                <c:pt idx="0">
                  <c:v>time[s]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解析時間!$B$3:$B$10</c:f>
              <c:numCache>
                <c:formatCode>General</c:formatCode>
                <c:ptCount val="8"/>
                <c:pt idx="0">
                  <c:v>465174</c:v>
                </c:pt>
                <c:pt idx="1">
                  <c:v>183312</c:v>
                </c:pt>
                <c:pt idx="2">
                  <c:v>86387</c:v>
                </c:pt>
                <c:pt idx="3">
                  <c:v>34704</c:v>
                </c:pt>
                <c:pt idx="4">
                  <c:v>15960</c:v>
                </c:pt>
                <c:pt idx="5">
                  <c:v>7139</c:v>
                </c:pt>
              </c:numCache>
            </c:numRef>
          </c:xVal>
          <c:yVal>
            <c:numRef>
              <c:f>解析時間!$F$3:$F$10</c:f>
              <c:numCache>
                <c:formatCode>General</c:formatCode>
                <c:ptCount val="8"/>
                <c:pt idx="0">
                  <c:v>49980</c:v>
                </c:pt>
                <c:pt idx="1">
                  <c:v>8940</c:v>
                </c:pt>
                <c:pt idx="2">
                  <c:v>3370</c:v>
                </c:pt>
                <c:pt idx="3">
                  <c:v>975</c:v>
                </c:pt>
                <c:pt idx="4">
                  <c:v>408</c:v>
                </c:pt>
                <c:pt idx="5">
                  <c:v>140</c:v>
                </c:pt>
                <c:pt idx="6">
                  <c:v>100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1A46-A233-2F786ECB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05664"/>
        <c:axId val="342950992"/>
      </c:scatterChart>
      <c:valAx>
        <c:axId val="18901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950992"/>
        <c:crosses val="autoZero"/>
        <c:crossBetween val="midCat"/>
      </c:valAx>
      <c:valAx>
        <c:axId val="3429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01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't3'!$C$2:$C$9</c:f>
              <c:numCache>
                <c:formatCode>General</c:formatCode>
                <c:ptCount val="8"/>
                <c:pt idx="0">
                  <c:v>14.81024</c:v>
                </c:pt>
                <c:pt idx="1">
                  <c:v>15.68802</c:v>
                </c:pt>
                <c:pt idx="2">
                  <c:v>15.579940000000001</c:v>
                </c:pt>
                <c:pt idx="3">
                  <c:v>18.980219999999999</c:v>
                </c:pt>
                <c:pt idx="4">
                  <c:v>19.505320000000001</c:v>
                </c:pt>
                <c:pt idx="5">
                  <c:v>19.509160000000001</c:v>
                </c:pt>
                <c:pt idx="6">
                  <c:v>19.157820000000001</c:v>
                </c:pt>
                <c:pt idx="7">
                  <c:v>16.996500000000001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6-874A-AE6F-87E20DE6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883983"/>
        <c:axId val="2018619775"/>
      </c:scatterChart>
      <c:valAx>
        <c:axId val="20418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8619775"/>
        <c:crosses val="autoZero"/>
        <c:crossBetween val="midCat"/>
      </c:valAx>
      <c:valAx>
        <c:axId val="20186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18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't3'!$D$2:$D$9</c:f>
              <c:numCache>
                <c:formatCode>General</c:formatCode>
                <c:ptCount val="8"/>
                <c:pt idx="0">
                  <c:v>3479.4623515151511</c:v>
                </c:pt>
                <c:pt idx="1">
                  <c:v>3482.9911757575751</c:v>
                </c:pt>
                <c:pt idx="2">
                  <c:v>3487.5055515151498</c:v>
                </c:pt>
                <c:pt idx="3">
                  <c:v>3495.6881939393929</c:v>
                </c:pt>
                <c:pt idx="4">
                  <c:v>3507.3919999999989</c:v>
                </c:pt>
                <c:pt idx="5">
                  <c:v>3520.2</c:v>
                </c:pt>
                <c:pt idx="6">
                  <c:v>3529.0324000000001</c:v>
                </c:pt>
                <c:pt idx="7">
                  <c:v>3544.0097333333329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D-5D49-A649-BB7C2CB6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07232"/>
        <c:axId val="1467172431"/>
      </c:scatterChart>
      <c:valAx>
        <c:axId val="655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172431"/>
        <c:crosses val="autoZero"/>
        <c:crossBetween val="midCat"/>
      </c:valAx>
      <c:valAx>
        <c:axId val="1467172431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3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't2'!$C$2:$C$9</c:f>
              <c:numCache>
                <c:formatCode>General</c:formatCode>
                <c:ptCount val="8"/>
                <c:pt idx="0">
                  <c:v>14.12036</c:v>
                </c:pt>
                <c:pt idx="1">
                  <c:v>18.73236</c:v>
                </c:pt>
                <c:pt idx="2">
                  <c:v>19.343499999999999</c:v>
                </c:pt>
                <c:pt idx="3">
                  <c:v>19.500520000000002</c:v>
                </c:pt>
                <c:pt idx="4">
                  <c:v>19.395440000000001</c:v>
                </c:pt>
                <c:pt idx="5">
                  <c:v>19.514859999999999</c:v>
                </c:pt>
                <c:pt idx="6">
                  <c:v>19.532679999999999</c:v>
                </c:pt>
                <c:pt idx="7">
                  <c:v>19.749359999999999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C-CB48-A17D-05F00DB7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9887"/>
        <c:axId val="2020681535"/>
      </c:scatterChart>
      <c:valAx>
        <c:axId val="20206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81535"/>
        <c:crosses val="autoZero"/>
        <c:crossBetween val="midCat"/>
      </c:valAx>
      <c:valAx>
        <c:axId val="2020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06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</c:numCache>
            </c:numRef>
          </c:xVal>
          <c:yVal>
            <c:numRef>
              <c:f>'t2'!$D$2:$D$9</c:f>
              <c:numCache>
                <c:formatCode>General</c:formatCode>
                <c:ptCount val="8"/>
                <c:pt idx="0">
                  <c:v>3502.1117142857152</c:v>
                </c:pt>
                <c:pt idx="1">
                  <c:v>3499.0360730000002</c:v>
                </c:pt>
                <c:pt idx="2">
                  <c:v>3502.656872727272</c:v>
                </c:pt>
                <c:pt idx="3">
                  <c:v>3508.0846545454551</c:v>
                </c:pt>
                <c:pt idx="4">
                  <c:v>3513.3360000000011</c:v>
                </c:pt>
                <c:pt idx="5">
                  <c:v>3520.2787999999991</c:v>
                </c:pt>
                <c:pt idx="6">
                  <c:v>3529.1459999999988</c:v>
                </c:pt>
                <c:pt idx="7">
                  <c:v>3544.0101999999988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2-7E43-9875-25B51B08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019679"/>
        <c:axId val="1289908575"/>
      </c:scatterChart>
      <c:valAx>
        <c:axId val="13570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9908575"/>
        <c:crosses val="autoZero"/>
        <c:crossBetween val="midCat"/>
      </c:valAx>
      <c:valAx>
        <c:axId val="1289908575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1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139700</xdr:rowOff>
    </xdr:from>
    <xdr:to>
      <xdr:col>16</xdr:col>
      <xdr:colOff>552450</xdr:colOff>
      <xdr:row>11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501063-FBDE-6D41-B605-E9805AAA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0</xdr:row>
      <xdr:rowOff>139700</xdr:rowOff>
    </xdr:from>
    <xdr:to>
      <xdr:col>11</xdr:col>
      <xdr:colOff>635000</xdr:colOff>
      <xdr:row>11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625BC4-91DC-F141-B083-86237A50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787400</xdr:colOff>
      <xdr:row>13</xdr:row>
      <xdr:rowOff>0</xdr:rowOff>
    </xdr:from>
    <xdr:to>
      <xdr:col>8</xdr:col>
      <xdr:colOff>596900</xdr:colOff>
      <xdr:row>23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4DE123-D667-C74B-ABCE-F72E3AA6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13</xdr:col>
      <xdr:colOff>762000</xdr:colOff>
      <xdr:row>23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F295D9-7A18-9E42-A876-9A666664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8</xdr:col>
      <xdr:colOff>762000</xdr:colOff>
      <xdr:row>35</xdr:row>
      <xdr:rowOff>203200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2296233-8987-0245-AEC1-B5C3D0369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6350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0549F-F4D2-B14B-9306-BB196DA78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11</xdr:row>
      <xdr:rowOff>44450</xdr:rowOff>
    </xdr:from>
    <xdr:to>
      <xdr:col>9</xdr:col>
      <xdr:colOff>0</xdr:colOff>
      <xdr:row>21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F211CA-0E0D-224B-B010-86B2DDC03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869950</xdr:colOff>
      <xdr:row>0</xdr:row>
      <xdr:rowOff>0</xdr:rowOff>
    </xdr:from>
    <xdr:to>
      <xdr:col>9</xdr:col>
      <xdr:colOff>679450</xdr:colOff>
      <xdr:row>10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B70228-1FF1-7845-9976-62BEB2AA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825500</xdr:colOff>
      <xdr:row>11</xdr:row>
      <xdr:rowOff>63500</xdr:rowOff>
    </xdr:from>
    <xdr:to>
      <xdr:col>9</xdr:col>
      <xdr:colOff>635000</xdr:colOff>
      <xdr:row>22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58BEE-ECC3-D941-9643-64068992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762000</xdr:colOff>
      <xdr:row>10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EA0E1F-CED5-AE48-920F-59C84862A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0</xdr:row>
      <xdr:rowOff>0</xdr:rowOff>
    </xdr:from>
    <xdr:to>
      <xdr:col>9</xdr:col>
      <xdr:colOff>723900</xdr:colOff>
      <xdr:row>10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AA2289-1BFE-2547-982B-701174D16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101600</xdr:rowOff>
    </xdr:from>
    <xdr:to>
      <xdr:col>9</xdr:col>
      <xdr:colOff>787400</xdr:colOff>
      <xdr:row>29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6F82C52-9ECA-624D-BB9C-CDBECC27D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16</xdr:col>
      <xdr:colOff>762000</xdr:colOff>
      <xdr:row>23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53A5F3A-B8F3-7E44-8C7E-9DB86BBAD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C2B1-C590-164D-9272-0CADEDEB21FC}">
  <dimension ref="A1:A2"/>
  <sheetViews>
    <sheetView workbookViewId="0">
      <selection activeCell="B5" sqref="B5"/>
    </sheetView>
  </sheetViews>
  <sheetFormatPr baseColWidth="10" defaultRowHeight="20"/>
  <sheetData>
    <row r="1" spans="1:1">
      <c r="A1" t="s">
        <v>1</v>
      </c>
    </row>
    <row r="2" spans="1:1">
      <c r="A2" t="s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5741-FF53-364B-AEC2-47E4E836FFAB}">
  <dimension ref="A1:M31"/>
  <sheetViews>
    <sheetView tabSelected="1" topLeftCell="A11" workbookViewId="0">
      <selection activeCell="N31" sqref="N31"/>
    </sheetView>
  </sheetViews>
  <sheetFormatPr baseColWidth="10" defaultRowHeight="20"/>
  <sheetData>
    <row r="1" spans="1:6">
      <c r="A1" t="s">
        <v>2</v>
      </c>
    </row>
    <row r="2" spans="1:6">
      <c r="A2" t="s">
        <v>3</v>
      </c>
      <c r="B2" t="s">
        <v>28</v>
      </c>
      <c r="C2" t="s">
        <v>5</v>
      </c>
      <c r="D2" t="s">
        <v>6</v>
      </c>
      <c r="E2" t="s">
        <v>7</v>
      </c>
      <c r="F2" t="s">
        <v>4</v>
      </c>
    </row>
    <row r="3" spans="1:6">
      <c r="A3">
        <v>0.2</v>
      </c>
      <c r="B3">
        <v>465174</v>
      </c>
      <c r="C3">
        <v>13</v>
      </c>
      <c r="D3">
        <v>53</v>
      </c>
      <c r="E3">
        <v>0</v>
      </c>
      <c r="F3">
        <f>C3*3600+D3*60+E3</f>
        <v>49980</v>
      </c>
    </row>
    <row r="4" spans="1:6">
      <c r="A4">
        <v>0.3</v>
      </c>
      <c r="B4">
        <v>183312</v>
      </c>
      <c r="C4">
        <v>2</v>
      </c>
      <c r="D4">
        <v>29</v>
      </c>
      <c r="E4">
        <v>0</v>
      </c>
      <c r="F4">
        <f t="shared" ref="F4:F10" si="0">C4*3600+D4*60+E4</f>
        <v>8940</v>
      </c>
    </row>
    <row r="5" spans="1:6">
      <c r="A5">
        <v>0.4</v>
      </c>
      <c r="B5">
        <v>86387</v>
      </c>
      <c r="C5">
        <v>0</v>
      </c>
      <c r="D5">
        <v>56</v>
      </c>
      <c r="E5">
        <v>10</v>
      </c>
      <c r="F5">
        <f t="shared" si="0"/>
        <v>3370</v>
      </c>
    </row>
    <row r="6" spans="1:6">
      <c r="A6">
        <v>0.5</v>
      </c>
      <c r="B6">
        <v>34704</v>
      </c>
      <c r="C6">
        <v>0</v>
      </c>
      <c r="D6">
        <v>16</v>
      </c>
      <c r="E6">
        <v>15</v>
      </c>
      <c r="F6">
        <f t="shared" si="0"/>
        <v>975</v>
      </c>
    </row>
    <row r="7" spans="1:6">
      <c r="A7">
        <v>0.8</v>
      </c>
      <c r="B7">
        <v>15960</v>
      </c>
      <c r="C7">
        <v>0</v>
      </c>
      <c r="D7">
        <v>6</v>
      </c>
      <c r="E7">
        <v>48</v>
      </c>
      <c r="F7">
        <f t="shared" si="0"/>
        <v>408</v>
      </c>
    </row>
    <row r="8" spans="1:6">
      <c r="A8">
        <v>1</v>
      </c>
      <c r="B8">
        <v>7139</v>
      </c>
      <c r="C8">
        <v>0</v>
      </c>
      <c r="D8">
        <v>2</v>
      </c>
      <c r="E8">
        <v>20</v>
      </c>
      <c r="F8">
        <f t="shared" si="0"/>
        <v>140</v>
      </c>
    </row>
    <row r="9" spans="1:6">
      <c r="A9">
        <v>1.4</v>
      </c>
      <c r="C9">
        <v>0</v>
      </c>
      <c r="D9">
        <v>1</v>
      </c>
      <c r="E9">
        <v>40</v>
      </c>
      <c r="F9">
        <f t="shared" si="0"/>
        <v>100</v>
      </c>
    </row>
    <row r="10" spans="1:6">
      <c r="A10">
        <v>2</v>
      </c>
      <c r="C10">
        <v>0</v>
      </c>
      <c r="D10">
        <v>0</v>
      </c>
      <c r="E10">
        <v>53</v>
      </c>
      <c r="F10">
        <f t="shared" si="0"/>
        <v>53</v>
      </c>
    </row>
    <row r="27" spans="10:13">
      <c r="J27">
        <v>612650</v>
      </c>
    </row>
    <row r="28" spans="10:13">
      <c r="J28" s="2">
        <v>1.9999999999999999E-7</v>
      </c>
      <c r="K28">
        <v>1.18E-2</v>
      </c>
      <c r="L28">
        <v>261</v>
      </c>
    </row>
    <row r="29" spans="10:13">
      <c r="J29" s="2">
        <f>J28*J27^2</f>
        <v>75068.004499999995</v>
      </c>
      <c r="K29">
        <f>K28*J27</f>
        <v>7229.2699999999995</v>
      </c>
      <c r="L29">
        <f>L28</f>
        <v>261</v>
      </c>
      <c r="M29" s="3">
        <f>SUM(J29:L29)</f>
        <v>82558.2745</v>
      </c>
    </row>
    <row r="30" spans="10:13">
      <c r="M30" s="3">
        <f>M29/60</f>
        <v>1375.9712416666666</v>
      </c>
    </row>
    <row r="31" spans="10:13">
      <c r="M31" s="3">
        <f>M30/60</f>
        <v>22.932854027777775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17C2-4BF3-1D46-9488-3BB5A35FD41C}">
  <dimension ref="A1:D9"/>
  <sheetViews>
    <sheetView workbookViewId="0">
      <selection activeCell="C20" sqref="C20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A2" t="s">
        <v>11</v>
      </c>
      <c r="B2">
        <v>0.2</v>
      </c>
      <c r="C2">
        <v>14.81024</v>
      </c>
      <c r="D2">
        <v>3479.4623515151511</v>
      </c>
    </row>
    <row r="3" spans="1:4">
      <c r="A3" t="s">
        <v>12</v>
      </c>
      <c r="B3">
        <v>0.3</v>
      </c>
      <c r="C3">
        <v>15.68802</v>
      </c>
      <c r="D3">
        <v>3482.9911757575751</v>
      </c>
    </row>
    <row r="4" spans="1:4">
      <c r="A4" t="s">
        <v>13</v>
      </c>
      <c r="B4">
        <v>0.4</v>
      </c>
      <c r="C4">
        <v>15.579940000000001</v>
      </c>
      <c r="D4">
        <v>3487.5055515151498</v>
      </c>
    </row>
    <row r="5" spans="1:4">
      <c r="A5" t="s">
        <v>14</v>
      </c>
      <c r="B5">
        <v>0.5</v>
      </c>
      <c r="C5">
        <v>18.980219999999999</v>
      </c>
      <c r="D5">
        <v>3495.6881939393929</v>
      </c>
    </row>
    <row r="6" spans="1:4">
      <c r="A6" t="s">
        <v>15</v>
      </c>
      <c r="B6">
        <v>0.8</v>
      </c>
      <c r="C6">
        <v>19.505320000000001</v>
      </c>
      <c r="D6">
        <v>3507.3919999999989</v>
      </c>
    </row>
    <row r="7" spans="1:4">
      <c r="A7" t="s">
        <v>16</v>
      </c>
      <c r="B7">
        <v>1</v>
      </c>
      <c r="C7">
        <v>19.509160000000001</v>
      </c>
      <c r="D7">
        <v>3520.2</v>
      </c>
    </row>
    <row r="8" spans="1:4">
      <c r="A8" t="s">
        <v>17</v>
      </c>
      <c r="B8">
        <v>1.4</v>
      </c>
      <c r="C8">
        <v>19.157820000000001</v>
      </c>
      <c r="D8">
        <v>3529.0324000000001</v>
      </c>
    </row>
    <row r="9" spans="1:4">
      <c r="A9" t="s">
        <v>18</v>
      </c>
      <c r="B9">
        <v>2</v>
      </c>
      <c r="C9">
        <v>16.996500000000001</v>
      </c>
      <c r="D9">
        <v>3544.0097333333329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254B-C382-624F-A4D2-BAA3F54E30E5}">
  <dimension ref="A1:D9"/>
  <sheetViews>
    <sheetView workbookViewId="0">
      <selection activeCell="L11" sqref="L11"/>
    </sheetView>
  </sheetViews>
  <sheetFormatPr baseColWidth="10" defaultRowHeight="20"/>
  <cols>
    <col min="1" max="1" width="24" bestFit="1" customWidth="1"/>
    <col min="2" max="2" width="24" customWidth="1"/>
    <col min="3" max="3" width="14.5703125" bestFit="1" customWidth="1"/>
    <col min="4" max="4" width="15.7109375" bestFit="1" customWidth="1"/>
  </cols>
  <sheetData>
    <row r="1" spans="1:4">
      <c r="A1" t="s">
        <v>8</v>
      </c>
      <c r="B1" t="s">
        <v>19</v>
      </c>
      <c r="C1" t="s">
        <v>9</v>
      </c>
      <c r="D1" t="s">
        <v>10</v>
      </c>
    </row>
    <row r="2" spans="1:4">
      <c r="A2" s="1" t="s">
        <v>27</v>
      </c>
      <c r="B2">
        <v>0.2</v>
      </c>
      <c r="C2" s="1">
        <v>14.12036</v>
      </c>
      <c r="D2" s="1">
        <v>3502.1117142857152</v>
      </c>
    </row>
    <row r="3" spans="1:4">
      <c r="A3" t="s">
        <v>26</v>
      </c>
      <c r="B3">
        <v>0.3</v>
      </c>
      <c r="C3" s="1">
        <v>18.73236</v>
      </c>
      <c r="D3">
        <v>3499.0360730000002</v>
      </c>
    </row>
    <row r="4" spans="1:4">
      <c r="A4" t="s">
        <v>20</v>
      </c>
      <c r="B4">
        <v>0.4</v>
      </c>
      <c r="C4">
        <v>19.343499999999999</v>
      </c>
      <c r="D4">
        <v>3502.656872727272</v>
      </c>
    </row>
    <row r="5" spans="1:4">
      <c r="A5" t="s">
        <v>21</v>
      </c>
      <c r="B5">
        <v>0.5</v>
      </c>
      <c r="C5">
        <v>19.500520000000002</v>
      </c>
      <c r="D5">
        <v>3508.0846545454551</v>
      </c>
    </row>
    <row r="6" spans="1:4">
      <c r="A6" t="s">
        <v>22</v>
      </c>
      <c r="B6">
        <v>0.8</v>
      </c>
      <c r="C6">
        <v>19.395440000000001</v>
      </c>
      <c r="D6">
        <v>3513.3360000000011</v>
      </c>
    </row>
    <row r="7" spans="1:4">
      <c r="A7" t="s">
        <v>23</v>
      </c>
      <c r="B7">
        <v>1</v>
      </c>
      <c r="C7">
        <v>19.514859999999999</v>
      </c>
      <c r="D7">
        <v>3520.2787999999991</v>
      </c>
    </row>
    <row r="8" spans="1:4">
      <c r="A8" t="s">
        <v>24</v>
      </c>
      <c r="B8">
        <v>1.4</v>
      </c>
      <c r="C8">
        <v>19.532679999999999</v>
      </c>
      <c r="D8">
        <v>3529.1459999999988</v>
      </c>
    </row>
    <row r="9" spans="1:4">
      <c r="A9" t="s">
        <v>25</v>
      </c>
      <c r="B9">
        <v>2</v>
      </c>
      <c r="C9">
        <v>19.749359999999999</v>
      </c>
      <c r="D9">
        <v>3544.0101999999988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5A38-B4EA-EA41-A8B5-75EC90EA2374}">
  <dimension ref="A1"/>
  <sheetViews>
    <sheetView workbookViewId="0">
      <selection activeCell="O6" sqref="O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解析時間</vt:lpstr>
      <vt:lpstr>t3</vt:lpstr>
      <vt:lpstr>t2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　勇介</dc:creator>
  <cp:lastModifiedBy>梶本　純平</cp:lastModifiedBy>
  <dcterms:created xsi:type="dcterms:W3CDTF">2021-08-02T01:35:23Z</dcterms:created>
  <dcterms:modified xsi:type="dcterms:W3CDTF">2022-01-22T14:39:05Z</dcterms:modified>
</cp:coreProperties>
</file>