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jayak\Projects_DA\EXCEL_JAIN\Ecom_Sales_DB\"/>
    </mc:Choice>
  </mc:AlternateContent>
  <xr:revisionPtr revIDLastSave="0" documentId="8_{1FC762D4-29CD-4012-9F07-F25FEFB40B1F}" xr6:coauthVersionLast="47" xr6:coauthVersionMax="47" xr10:uidLastSave="{00000000-0000-0000-0000-000000000000}"/>
  <bookViews>
    <workbookView xWindow="-90" yWindow="0" windowWidth="9780" windowHeight="10170" firstSheet="8" activeTab="9" xr2:uid="{00000000-000D-0000-FFFF-FFFF00000000}"/>
  </bookViews>
  <sheets>
    <sheet name="Combo_Chart" sheetId="3" r:id="rId1"/>
    <sheet name="Waterfall_Chart" sheetId="4" r:id="rId2"/>
    <sheet name="doughnut_chart" sheetId="5" r:id="rId3"/>
    <sheet name="Map_Chart" sheetId="6" r:id="rId4"/>
    <sheet name="Top-5" sheetId="7" r:id="rId5"/>
    <sheet name="kpi" sheetId="8" r:id="rId6"/>
    <sheet name="yoy_kpi" sheetId="10" r:id="rId7"/>
    <sheet name="Data" sheetId="1" r:id="rId8"/>
    <sheet name="layout" sheetId="2" r:id="rId9"/>
    <sheet name="Dashboard" sheetId="11" r:id="rId10"/>
  </sheets>
  <definedNames>
    <definedName name="_xlchart.v1.0" hidden="1">Waterfall_Chart!$D$4:$D$7</definedName>
    <definedName name="_xlchart.v1.1" hidden="1">Waterfall_Chart!$E$3</definedName>
    <definedName name="_xlchart.v1.10" hidden="1">Waterfall_Chart!$E$4:$E$7</definedName>
    <definedName name="_xlchart.v1.2" hidden="1">Waterfall_Chart!$E$4:$E$7</definedName>
    <definedName name="_xlchart.v1.8" hidden="1">Waterfall_Chart!$D$4:$D$7</definedName>
    <definedName name="_xlchart.v1.9" hidden="1">Waterfall_Chart!$E$3</definedName>
    <definedName name="_xlchart.v5.11" hidden="1">Map_Chart!$D$3</definedName>
    <definedName name="_xlchart.v5.12" hidden="1">Map_Chart!$D$4:$D$52</definedName>
    <definedName name="_xlchart.v5.13" hidden="1">Map_Chart!$E$3</definedName>
    <definedName name="_xlchart.v5.14" hidden="1">Map_Chart!$E$4:$E$52</definedName>
    <definedName name="_xlchart.v5.3" hidden="1">Map_Chart!$D$3</definedName>
    <definedName name="_xlchart.v5.4" hidden="1">Map_Chart!$D$4:$D$52</definedName>
    <definedName name="_xlchart.v5.5" hidden="1">Map_Chart!$E$2</definedName>
    <definedName name="_xlchart.v5.6" hidden="1">Map_Chart!$E$3</definedName>
    <definedName name="_xlchart.v5.7" hidden="1">Map_Chart!$E$4:$E$52</definedName>
    <definedName name="Slicer_Region">#N/A</definedName>
    <definedName name="Slicer_Segment">#N/A</definedName>
    <definedName name="Slicer_Year">#N/A</definedName>
  </definedNames>
  <calcPr calcId="191029"/>
  <pivotCaches>
    <pivotCache cacheId="2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9" i="10" l="1"/>
  <c r="F9" i="10"/>
  <c r="D9" i="10"/>
  <c r="C9" i="10"/>
  <c r="B9" i="10"/>
  <c r="N17" i="8"/>
  <c r="K17" i="8"/>
  <c r="H17" i="8"/>
  <c r="E17" i="8"/>
  <c r="B17"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7" i="4"/>
  <c r="E5" i="4"/>
  <c r="E6" i="4"/>
  <c r="E4"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<sst xmlns="http://schemas.openxmlformats.org/spreadsheetml/2006/main" count="130128" uniqueCount="10952">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</sst>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4" formatCode="[Green]\▲0.00%;[Red]\ \▼0.00%"/>
    <numFmt numFmtId="165" formatCode="&quot;$&quot;0.00,&quot;K&quot;"/>
    <numFmt numFmtId="168" formatCode="&quot;#&quot;\ 0"/>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aj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5" xfId="0" applyBorder="1"/>
    <xf numFmtId="0" fontId="0" fillId="0" borderId="1" xfId="0" applyBorder="1" applyAlignment="1">
      <alignment horizontal="left"/>
    </xf>
    <xf numFmtId="0" fontId="0" fillId="0" borderId="5" xfId="0" applyNumberFormat="1" applyBorder="1"/>
    <xf numFmtId="0" fontId="0" fillId="0" borderId="2" xfId="0" applyBorder="1" applyAlignment="1">
      <alignment horizontal="left"/>
    </xf>
    <xf numFmtId="0" fontId="0" fillId="0" borderId="6" xfId="0" applyNumberFormat="1" applyBorder="1"/>
    <xf numFmtId="0" fontId="0" fillId="0" borderId="7" xfId="0" applyBorder="1" applyAlignment="1">
      <alignment horizontal="left"/>
    </xf>
    <xf numFmtId="0" fontId="0" fillId="0" borderId="4"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0" fontId="1" fillId="0" borderId="0" xfId="0" applyFont="1" applyFill="1" applyBorder="1"/>
    <xf numFmtId="165" fontId="0" fillId="0" borderId="0" xfId="0" applyNumberFormat="1"/>
    <xf numFmtId="10" fontId="0" fillId="0" borderId="5" xfId="0" applyNumberFormat="1" applyBorder="1"/>
    <xf numFmtId="10" fontId="0" fillId="0" borderId="6" xfId="0" applyNumberFormat="1" applyBorder="1"/>
    <xf numFmtId="10" fontId="0" fillId="0" borderId="4" xfId="0" applyNumberFormat="1" applyBorder="1"/>
    <xf numFmtId="0" fontId="0" fillId="0" borderId="0" xfId="0" applyBorder="1" applyAlignment="1">
      <alignment horizontal="left"/>
    </xf>
    <xf numFmtId="44" fontId="0" fillId="0" borderId="0" xfId="1" applyFont="1" applyBorder="1"/>
    <xf numFmtId="168" fontId="0" fillId="0" borderId="0" xfId="0" applyNumberFormat="1" applyBorder="1"/>
    <xf numFmtId="10" fontId="0" fillId="0" borderId="0" xfId="2" applyNumberFormat="1" applyFon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6" fillId="0" borderId="0" xfId="0" applyNumberFormat="1" applyFont="1" applyAlignment="1">
      <alignment horizontal="center"/>
    </xf>
  </cellXfs>
  <cellStyles count="3">
    <cellStyle name="Currency" xfId="1" builtinId="4"/>
    <cellStyle name="Normal" xfId="0" builtinId="0"/>
    <cellStyle name="Percent" xfId="2" builtinId="5"/>
  </cellStyles>
  <dxfs count="16">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font>
        <color theme="0"/>
      </font>
      <border>
        <bottom style="thin">
          <color theme="4"/>
        </bottom>
        <vertical/>
        <horizontal/>
      </border>
    </dxf>
    <dxf>
      <font>
        <color theme="0"/>
      </font>
      <fill>
        <patternFill>
          <bgColor theme="1"/>
        </patternFill>
      </fill>
      <border diagonalUp="0" diagonalDown="0">
        <left/>
        <right/>
        <top/>
        <bottom/>
        <vertical/>
        <horizontal/>
      </border>
    </dxf>
    <dxf>
      <fill>
        <patternFill>
          <bgColor theme="1"/>
        </patternFill>
      </fill>
      <border diagonalUp="0" diagonalDown="0">
        <left/>
        <right/>
        <top/>
        <bottom/>
        <vertical/>
        <horizontal/>
      </border>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AB" pivot="0" table="0" count="10" xr9:uid="{3C85AA82-3C9E-4348-8CE7-AF47912C4C4D}">
      <tableStyleElement type="wholeTable" dxfId="10"/>
      <tableStyleElement type="headerRow" dxfId="9"/>
    </tableStyle>
    <tableStyle name="Data-style" pivot="0" count="3" xr9:uid="{00000000-0011-0000-FFFF-FFFF00000000}">
      <tableStyleElement type="headerRow" dxfId="15"/>
      <tableStyleElement type="firstRowStripe" dxfId="14"/>
      <tableStyleElement type="secondRowStripe" dxfId="13"/>
    </tableStyle>
    <tableStyle name="Slicer Style 1" pivot="0" table="0" count="1" xr9:uid="{0E145A85-15F4-4A02-97EF-E9076F1BADC0}">
      <tableStyleElement type="wholeTable" dxfId="11"/>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53757169242737"/>
          <c:y val="8.3069810643642716E-2"/>
          <c:w val="0.49503013512199862"/>
          <c:h val="0.78931202634523234"/>
        </c:manualLayout>
      </c:layout>
      <c:areaChart>
        <c:grouping val="standar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"$"0.00,"K"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1-1287-46DF-B3B6-356E586558E3}"/>
            </c:ext>
          </c:extLst>
        </c:ser>
        <c:dLbls>
          <c:showLegendKey val="0"/>
          <c:showVal val="0"/>
          <c:showCatName val="0"/>
          <c:showSerName val="0"/>
          <c:showPercent val="0"/>
          <c:showBubbleSize val="0"/>
        </c:dLbls>
        <c:axId val="116533440"/>
        <c:axId val="116539680"/>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"$"0.00,"K"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0-1287-46DF-B3B6-356E586558E3}"/>
            </c:ext>
          </c:extLst>
        </c:ser>
        <c:dLbls>
          <c:showLegendKey val="0"/>
          <c:showVal val="0"/>
          <c:showCatName val="0"/>
          <c:showSerName val="0"/>
          <c:showPercent val="0"/>
          <c:showBubbleSize val="0"/>
        </c:dLbls>
        <c:gapWidth val="219"/>
        <c:axId val="116530560"/>
        <c:axId val="116526240"/>
      </c:barChart>
      <c:catAx>
        <c:axId val="11653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6240"/>
        <c:crosses val="autoZero"/>
        <c:auto val="1"/>
        <c:lblAlgn val="ctr"/>
        <c:lblOffset val="100"/>
        <c:noMultiLvlLbl val="0"/>
      </c:catAx>
      <c:valAx>
        <c:axId val="116526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0560"/>
        <c:crosses val="autoZero"/>
        <c:crossBetween val="between"/>
      </c:valAx>
      <c:valAx>
        <c:axId val="116539680"/>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3440"/>
        <c:crosses val="max"/>
        <c:crossBetween val="between"/>
      </c:valAx>
      <c:catAx>
        <c:axId val="116533440"/>
        <c:scaling>
          <c:orientation val="minMax"/>
        </c:scaling>
        <c:delete val="1"/>
        <c:axPos val="b"/>
        <c:numFmt formatCode="General" sourceLinked="1"/>
        <c:majorTickMark val="out"/>
        <c:minorTickMark val="none"/>
        <c:tickLblPos val="nextTo"/>
        <c:crossAx val="11653968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Analysis.xlsx]doughnut_chart!PivotTable5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doughnut_chart!$B$3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doughnut_chart!$A$4:$A$7</c:f>
              <c:strCache>
                <c:ptCount val="3"/>
                <c:pt idx="0">
                  <c:v>Furniture</c:v>
                </c:pt>
                <c:pt idx="1">
                  <c:v>Office Supplies</c:v>
                </c:pt>
                <c:pt idx="2">
                  <c:v>Technology</c:v>
                </c:pt>
              </c:strCache>
            </c:strRef>
          </c:cat>
          <c:val>
            <c:numRef>
              <c:f>doughnut_chart!$B$4:$B$7</c:f>
              <c:numCache>
                <c:formatCode>0.00%</c:formatCode>
                <c:ptCount val="3"/>
                <c:pt idx="0">
                  <c:v>0.28378867448238887</c:v>
                </c:pt>
                <c:pt idx="1">
                  <c:v>0.2895787786831498</c:v>
                </c:pt>
                <c:pt idx="2">
                  <c:v>0.42663254683446128</c:v>
                </c:pt>
              </c:numCache>
            </c:numRef>
          </c:val>
          <c:extLst>
            <c:ext xmlns:c16="http://schemas.microsoft.com/office/drawing/2014/chart" uri="{C3380CC4-5D6E-409C-BE32-E72D297353CC}">
              <c16:uniqueId val="{00000000-23BB-4E4C-8FA0-1AF82DD7B3A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Tables</c:v>
                </c:pt>
                <c:pt idx="1">
                  <c:v>Storage</c:v>
                </c:pt>
                <c:pt idx="2">
                  <c:v>Machines</c:v>
                </c:pt>
                <c:pt idx="3">
                  <c:v>Chairs</c:v>
                </c:pt>
                <c:pt idx="4">
                  <c:v>Phones</c:v>
                </c:pt>
              </c:strCache>
            </c:strRef>
          </c:cat>
          <c:val>
            <c:numRef>
              <c:f>'Top-5'!$B$4:$B$9</c:f>
              <c:numCache>
                <c:formatCode>General</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D34F-48BF-8A4B-23A788CCE158}"/>
            </c:ext>
          </c:extLst>
        </c:ser>
        <c:dLbls>
          <c:showLegendKey val="0"/>
          <c:showVal val="0"/>
          <c:showCatName val="0"/>
          <c:showSerName val="0"/>
          <c:showPercent val="0"/>
          <c:showBubbleSize val="0"/>
        </c:dLbls>
        <c:gapWidth val="182"/>
        <c:axId val="327160416"/>
        <c:axId val="327181056"/>
      </c:barChart>
      <c:catAx>
        <c:axId val="32716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81056"/>
        <c:crosses val="autoZero"/>
        <c:auto val="1"/>
        <c:lblAlgn val="ctr"/>
        <c:lblOffset val="100"/>
        <c:noMultiLvlLbl val="0"/>
      </c:catAx>
      <c:valAx>
        <c:axId val="327181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737294201861119E-4"/>
          <c:y val="0.15469599805178991"/>
          <c:w val="0.89767419375395074"/>
          <c:h val="0.8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906A-4E91-99C1-42E4842CCCCF}"/>
            </c:ext>
          </c:extLst>
        </c:ser>
        <c:dLbls>
          <c:showLegendKey val="0"/>
          <c:showVal val="0"/>
          <c:showCatName val="0"/>
          <c:showSerName val="0"/>
          <c:showPercent val="0"/>
          <c:showBubbleSize val="0"/>
        </c:dLbls>
        <c:smooth val="0"/>
        <c:axId val="327162816"/>
        <c:axId val="327163776"/>
      </c:lineChart>
      <c:catAx>
        <c:axId val="327162816"/>
        <c:scaling>
          <c:orientation val="minMax"/>
        </c:scaling>
        <c:delete val="1"/>
        <c:axPos val="b"/>
        <c:numFmt formatCode="General" sourceLinked="1"/>
        <c:majorTickMark val="none"/>
        <c:minorTickMark val="none"/>
        <c:tickLblPos val="nextTo"/>
        <c:crossAx val="327163776"/>
        <c:crosses val="autoZero"/>
        <c:auto val="1"/>
        <c:lblAlgn val="ctr"/>
        <c:lblOffset val="100"/>
        <c:noMultiLvlLbl val="0"/>
      </c:catAx>
      <c:valAx>
        <c:axId val="327163776"/>
        <c:scaling>
          <c:orientation val="minMax"/>
        </c:scaling>
        <c:delete val="1"/>
        <c:axPos val="l"/>
        <c:numFmt formatCode="General" sourceLinked="1"/>
        <c:majorTickMark val="none"/>
        <c:minorTickMark val="none"/>
        <c:tickLblPos val="nextTo"/>
        <c:crossAx val="32716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AC65-47A7-8CAB-7C2A58C515DC}"/>
            </c:ext>
          </c:extLst>
        </c:ser>
        <c:dLbls>
          <c:showLegendKey val="0"/>
          <c:showVal val="0"/>
          <c:showCatName val="0"/>
          <c:showSerName val="0"/>
          <c:showPercent val="0"/>
          <c:showBubbleSize val="0"/>
        </c:dLbls>
        <c:smooth val="0"/>
        <c:axId val="327168576"/>
        <c:axId val="327152736"/>
      </c:lineChart>
      <c:catAx>
        <c:axId val="327168576"/>
        <c:scaling>
          <c:orientation val="minMax"/>
        </c:scaling>
        <c:delete val="1"/>
        <c:axPos val="b"/>
        <c:numFmt formatCode="General" sourceLinked="1"/>
        <c:majorTickMark val="none"/>
        <c:minorTickMark val="none"/>
        <c:tickLblPos val="nextTo"/>
        <c:crossAx val="327152736"/>
        <c:crosses val="autoZero"/>
        <c:auto val="1"/>
        <c:lblAlgn val="ctr"/>
        <c:lblOffset val="100"/>
        <c:noMultiLvlLbl val="0"/>
      </c:catAx>
      <c:valAx>
        <c:axId val="327152736"/>
        <c:scaling>
          <c:orientation val="minMax"/>
        </c:scaling>
        <c:delete val="1"/>
        <c:axPos val="l"/>
        <c:numFmt formatCode="General" sourceLinked="1"/>
        <c:majorTickMark val="none"/>
        <c:minorTickMark val="none"/>
        <c:tickLblPos val="nextTo"/>
        <c:crossAx val="3271685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7A69-423E-85B4-FEF794043E05}"/>
            </c:ext>
          </c:extLst>
        </c:ser>
        <c:dLbls>
          <c:showLegendKey val="0"/>
          <c:showVal val="0"/>
          <c:showCatName val="0"/>
          <c:showSerName val="0"/>
          <c:showPercent val="0"/>
          <c:showBubbleSize val="0"/>
        </c:dLbls>
        <c:smooth val="0"/>
        <c:axId val="121980512"/>
        <c:axId val="122002112"/>
      </c:lineChart>
      <c:catAx>
        <c:axId val="121980512"/>
        <c:scaling>
          <c:orientation val="minMax"/>
        </c:scaling>
        <c:delete val="1"/>
        <c:axPos val="b"/>
        <c:numFmt formatCode="General" sourceLinked="1"/>
        <c:majorTickMark val="none"/>
        <c:minorTickMark val="none"/>
        <c:tickLblPos val="nextTo"/>
        <c:crossAx val="122002112"/>
        <c:crosses val="autoZero"/>
        <c:auto val="1"/>
        <c:lblAlgn val="ctr"/>
        <c:lblOffset val="100"/>
        <c:noMultiLvlLbl val="0"/>
      </c:catAx>
      <c:valAx>
        <c:axId val="122002112"/>
        <c:scaling>
          <c:orientation val="minMax"/>
        </c:scaling>
        <c:delete val="1"/>
        <c:axPos val="l"/>
        <c:numFmt formatCode="General" sourceLinked="1"/>
        <c:majorTickMark val="none"/>
        <c:minorTickMark val="none"/>
        <c:tickLblPos val="nextTo"/>
        <c:crossAx val="1219805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846853156709535E-3"/>
          <c:y val="0"/>
          <c:w val="0.99311531468432901"/>
          <c:h val="0.91044776119402981"/>
        </c:manualLayout>
      </c:layout>
      <c:lineChart>
        <c:grouping val="stacke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758E-4257-9597-154449AFC1EB}"/>
            </c:ext>
          </c:extLst>
        </c:ser>
        <c:dLbls>
          <c:showLegendKey val="0"/>
          <c:showVal val="0"/>
          <c:showCatName val="0"/>
          <c:showSerName val="0"/>
          <c:showPercent val="0"/>
          <c:showBubbleSize val="0"/>
        </c:dLbls>
        <c:smooth val="0"/>
        <c:axId val="121060640"/>
        <c:axId val="121056800"/>
      </c:lineChart>
      <c:catAx>
        <c:axId val="121060640"/>
        <c:scaling>
          <c:orientation val="minMax"/>
        </c:scaling>
        <c:delete val="1"/>
        <c:axPos val="b"/>
        <c:numFmt formatCode="General" sourceLinked="1"/>
        <c:majorTickMark val="none"/>
        <c:minorTickMark val="none"/>
        <c:tickLblPos val="nextTo"/>
        <c:crossAx val="121056800"/>
        <c:crosses val="autoZero"/>
        <c:auto val="1"/>
        <c:lblAlgn val="ctr"/>
        <c:lblOffset val="100"/>
        <c:noMultiLvlLbl val="0"/>
      </c:catAx>
      <c:valAx>
        <c:axId val="121056800"/>
        <c:scaling>
          <c:orientation val="minMax"/>
        </c:scaling>
        <c:delete val="1"/>
        <c:axPos val="l"/>
        <c:numFmt formatCode="General" sourceLinked="1"/>
        <c:majorTickMark val="none"/>
        <c:minorTickMark val="none"/>
        <c:tickLblPos val="nextTo"/>
        <c:crossAx val="1210606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56521739130435"/>
          <c:y val="0.38596491228070173"/>
          <c:w val="0.88043478260869568"/>
          <c:h val="0.61403508771929827"/>
        </c:manualLayout>
      </c:layout>
      <c:lineChart>
        <c:grouping val="stacke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0B00-4ED7-924B-6392C27A3F51}"/>
            </c:ext>
          </c:extLst>
        </c:ser>
        <c:dLbls>
          <c:showLegendKey val="0"/>
          <c:showVal val="0"/>
          <c:showCatName val="0"/>
          <c:showSerName val="0"/>
          <c:showPercent val="0"/>
          <c:showBubbleSize val="0"/>
        </c:dLbls>
        <c:smooth val="0"/>
        <c:axId val="116536800"/>
        <c:axId val="116537280"/>
      </c:lineChart>
      <c:catAx>
        <c:axId val="116536800"/>
        <c:scaling>
          <c:orientation val="minMax"/>
        </c:scaling>
        <c:delete val="1"/>
        <c:axPos val="b"/>
        <c:numFmt formatCode="General" sourceLinked="1"/>
        <c:majorTickMark val="none"/>
        <c:minorTickMark val="none"/>
        <c:tickLblPos val="nextTo"/>
        <c:crossAx val="116537280"/>
        <c:crosses val="autoZero"/>
        <c:auto val="1"/>
        <c:lblAlgn val="ctr"/>
        <c:lblOffset val="100"/>
        <c:noMultiLvlLbl val="0"/>
      </c:catAx>
      <c:valAx>
        <c:axId val="116537280"/>
        <c:scaling>
          <c:orientation val="minMax"/>
        </c:scaling>
        <c:delete val="1"/>
        <c:axPos val="l"/>
        <c:numFmt formatCode="General" sourceLinked="1"/>
        <c:majorTickMark val="none"/>
        <c:minorTickMark val="none"/>
        <c:tickLblPos val="nextTo"/>
        <c:crossAx val="1165368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737294201861119E-4"/>
          <c:y val="5.7134626464374894E-2"/>
          <c:w val="0.99949304282170204"/>
          <c:h val="0.93756097560975604"/>
        </c:manualLayout>
      </c:layout>
      <c:lineChart>
        <c:grouping val="standard"/>
        <c:varyColors val="0"/>
        <c:ser>
          <c:idx val="0"/>
          <c:order val="0"/>
          <c:tx>
            <c:strRef>
              <c:f>kpi!$B$3</c:f>
              <c:strCache>
                <c:ptCount val="1"/>
                <c:pt idx="0">
                  <c:v>Total</c:v>
                </c:pt>
              </c:strCache>
            </c:strRef>
          </c:tx>
          <c:spPr>
            <a:ln w="22225" cap="rnd">
              <a:solidFill>
                <a:schemeClr val="bg2">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1DE9-4A87-A9D1-8F428E2DC408}"/>
            </c:ext>
          </c:extLst>
        </c:ser>
        <c:dLbls>
          <c:showLegendKey val="0"/>
          <c:showVal val="0"/>
          <c:showCatName val="0"/>
          <c:showSerName val="0"/>
          <c:showPercent val="0"/>
          <c:showBubbleSize val="0"/>
        </c:dLbls>
        <c:smooth val="0"/>
        <c:axId val="327162816"/>
        <c:axId val="327163776"/>
      </c:lineChart>
      <c:catAx>
        <c:axId val="327162816"/>
        <c:scaling>
          <c:orientation val="minMax"/>
        </c:scaling>
        <c:delete val="1"/>
        <c:axPos val="b"/>
        <c:numFmt formatCode="General" sourceLinked="1"/>
        <c:majorTickMark val="none"/>
        <c:minorTickMark val="none"/>
        <c:tickLblPos val="nextTo"/>
        <c:crossAx val="327163776"/>
        <c:crosses val="autoZero"/>
        <c:auto val="1"/>
        <c:lblAlgn val="ctr"/>
        <c:lblOffset val="100"/>
        <c:noMultiLvlLbl val="0"/>
      </c:catAx>
      <c:valAx>
        <c:axId val="327163776"/>
        <c:scaling>
          <c:orientation val="minMax"/>
        </c:scaling>
        <c:delete val="1"/>
        <c:axPos val="l"/>
        <c:numFmt formatCode="General" sourceLinked="1"/>
        <c:majorTickMark val="none"/>
        <c:minorTickMark val="none"/>
        <c:tickLblPos val="nextTo"/>
        <c:crossAx val="32716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48793898036604"/>
          <c:y val="0.24320463276100454"/>
          <c:w val="0.83964554433852356"/>
          <c:h val="0.46494980792579005"/>
        </c:manualLayout>
      </c:layout>
      <c:lineChart>
        <c:grouping val="stacked"/>
        <c:varyColors val="0"/>
        <c:ser>
          <c:idx val="0"/>
          <c:order val="0"/>
          <c:tx>
            <c:strRef>
              <c:f>kpi!$E$3</c:f>
              <c:strCache>
                <c:ptCount val="1"/>
                <c:pt idx="0">
                  <c:v>Total</c:v>
                </c:pt>
              </c:strCache>
            </c:strRef>
          </c:tx>
          <c:spPr>
            <a:ln w="28575" cap="rnd">
              <a:solidFill>
                <a:schemeClr val="accent3"/>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9CA0-4440-A1FF-31070CE271E9}"/>
            </c:ext>
          </c:extLst>
        </c:ser>
        <c:dLbls>
          <c:showLegendKey val="0"/>
          <c:showVal val="0"/>
          <c:showCatName val="0"/>
          <c:showSerName val="0"/>
          <c:showPercent val="0"/>
          <c:showBubbleSize val="0"/>
        </c:dLbls>
        <c:smooth val="0"/>
        <c:axId val="327168576"/>
        <c:axId val="327152736"/>
      </c:lineChart>
      <c:catAx>
        <c:axId val="327168576"/>
        <c:scaling>
          <c:orientation val="minMax"/>
        </c:scaling>
        <c:delete val="1"/>
        <c:axPos val="b"/>
        <c:numFmt formatCode="General" sourceLinked="1"/>
        <c:majorTickMark val="none"/>
        <c:minorTickMark val="none"/>
        <c:tickLblPos val="nextTo"/>
        <c:crossAx val="327152736"/>
        <c:crosses val="autoZero"/>
        <c:auto val="1"/>
        <c:lblAlgn val="ctr"/>
        <c:lblOffset val="100"/>
        <c:noMultiLvlLbl val="0"/>
      </c:catAx>
      <c:valAx>
        <c:axId val="327152736"/>
        <c:scaling>
          <c:orientation val="minMax"/>
        </c:scaling>
        <c:delete val="1"/>
        <c:axPos val="l"/>
        <c:numFmt formatCode="General" sourceLinked="1"/>
        <c:majorTickMark val="none"/>
        <c:minorTickMark val="none"/>
        <c:tickLblPos val="nextTo"/>
        <c:crossAx val="3271685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539877300613498E-2"/>
          <c:y val="0.2028755905511811"/>
          <c:w val="0.97546012269938664"/>
          <c:h val="0.78730078740157483"/>
        </c:manualLayout>
      </c:layout>
      <c:lineChart>
        <c:grouping val="stacked"/>
        <c:varyColors val="0"/>
        <c:ser>
          <c:idx val="0"/>
          <c:order val="0"/>
          <c:tx>
            <c:strRef>
              <c:f>kpi!$H$3</c:f>
              <c:strCache>
                <c:ptCount val="1"/>
                <c:pt idx="0">
                  <c:v>Total</c:v>
                </c:pt>
              </c:strCache>
            </c:strRef>
          </c:tx>
          <c:spPr>
            <a:ln w="28575" cap="rnd">
              <a:solidFill>
                <a:schemeClr val="bg2">
                  <a:lumMod val="6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E5D0-4EA8-9C92-FAE446F79BC2}"/>
            </c:ext>
          </c:extLst>
        </c:ser>
        <c:dLbls>
          <c:showLegendKey val="0"/>
          <c:showVal val="0"/>
          <c:showCatName val="0"/>
          <c:showSerName val="0"/>
          <c:showPercent val="0"/>
          <c:showBubbleSize val="0"/>
        </c:dLbls>
        <c:smooth val="0"/>
        <c:axId val="121980512"/>
        <c:axId val="122002112"/>
      </c:lineChart>
      <c:catAx>
        <c:axId val="121980512"/>
        <c:scaling>
          <c:orientation val="minMax"/>
        </c:scaling>
        <c:delete val="1"/>
        <c:axPos val="b"/>
        <c:numFmt formatCode="General" sourceLinked="1"/>
        <c:majorTickMark val="none"/>
        <c:minorTickMark val="none"/>
        <c:tickLblPos val="nextTo"/>
        <c:crossAx val="122002112"/>
        <c:crosses val="autoZero"/>
        <c:auto val="1"/>
        <c:lblAlgn val="ctr"/>
        <c:lblOffset val="100"/>
        <c:noMultiLvlLbl val="0"/>
      </c:catAx>
      <c:valAx>
        <c:axId val="122002112"/>
        <c:scaling>
          <c:orientation val="minMax"/>
        </c:scaling>
        <c:delete val="1"/>
        <c:axPos val="l"/>
        <c:numFmt formatCode="General" sourceLinked="1"/>
        <c:majorTickMark val="none"/>
        <c:minorTickMark val="none"/>
        <c:tickLblPos val="nextTo"/>
        <c:crossAx val="1219805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286118729540826E-2"/>
          <c:y val="3.1665354330708696E-2"/>
          <c:w val="0.96124922586923822"/>
          <c:h val="0.95853149606299204"/>
        </c:manualLayout>
      </c:layout>
      <c:lineChart>
        <c:grouping val="stacked"/>
        <c:varyColors val="0"/>
        <c:ser>
          <c:idx val="0"/>
          <c:order val="0"/>
          <c:tx>
            <c:strRef>
              <c:f>kpi!$K$3</c:f>
              <c:strCache>
                <c:ptCount val="1"/>
                <c:pt idx="0">
                  <c:v>Total</c:v>
                </c:pt>
              </c:strCache>
            </c:strRef>
          </c:tx>
          <c:spPr>
            <a:ln w="28575" cap="rnd">
              <a:solidFill>
                <a:schemeClr val="bg2">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CA6A-4984-8F84-01C838589B8B}"/>
            </c:ext>
          </c:extLst>
        </c:ser>
        <c:dLbls>
          <c:showLegendKey val="0"/>
          <c:showVal val="0"/>
          <c:showCatName val="0"/>
          <c:showSerName val="0"/>
          <c:showPercent val="0"/>
          <c:showBubbleSize val="0"/>
        </c:dLbls>
        <c:smooth val="0"/>
        <c:axId val="121060640"/>
        <c:axId val="121056800"/>
      </c:lineChart>
      <c:catAx>
        <c:axId val="121060640"/>
        <c:scaling>
          <c:orientation val="minMax"/>
        </c:scaling>
        <c:delete val="1"/>
        <c:axPos val="b"/>
        <c:numFmt formatCode="General" sourceLinked="1"/>
        <c:majorTickMark val="none"/>
        <c:minorTickMark val="none"/>
        <c:tickLblPos val="nextTo"/>
        <c:crossAx val="121056800"/>
        <c:crosses val="autoZero"/>
        <c:auto val="1"/>
        <c:lblAlgn val="ctr"/>
        <c:lblOffset val="100"/>
        <c:noMultiLvlLbl val="0"/>
      </c:catAx>
      <c:valAx>
        <c:axId val="121056800"/>
        <c:scaling>
          <c:orientation val="minMax"/>
        </c:scaling>
        <c:delete val="1"/>
        <c:axPos val="l"/>
        <c:numFmt formatCode="General" sourceLinked="1"/>
        <c:majorTickMark val="none"/>
        <c:minorTickMark val="none"/>
        <c:tickLblPos val="nextTo"/>
        <c:crossAx val="1210606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alpha val="80000"/>
          </a:schemeClr>
        </a:gs>
        <a:gs pos="100000">
          <a:schemeClr val="tx1">
            <a:lumMod val="50000"/>
            <a:lumOff val="50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56521739130435"/>
          <c:y val="0.38596491228070173"/>
          <c:w val="0.88043478260869568"/>
          <c:h val="0.61403508771929827"/>
        </c:manualLayout>
      </c:layout>
      <c:lineChart>
        <c:grouping val="stacked"/>
        <c:varyColors val="0"/>
        <c:ser>
          <c:idx val="0"/>
          <c:order val="0"/>
          <c:tx>
            <c:strRef>
              <c:f>kpi!$N$3</c:f>
              <c:strCache>
                <c:ptCount val="1"/>
                <c:pt idx="0">
                  <c:v>Total</c:v>
                </c:pt>
              </c:strCache>
            </c:strRef>
          </c:tx>
          <c:spPr>
            <a:ln w="28575" cap="rnd">
              <a:solidFill>
                <a:schemeClr val="bg2">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FB5B-4466-9FB0-25F463B7FF8A}"/>
            </c:ext>
          </c:extLst>
        </c:ser>
        <c:dLbls>
          <c:showLegendKey val="0"/>
          <c:showVal val="0"/>
          <c:showCatName val="0"/>
          <c:showSerName val="0"/>
          <c:showPercent val="0"/>
          <c:showBubbleSize val="0"/>
        </c:dLbls>
        <c:smooth val="0"/>
        <c:axId val="116536800"/>
        <c:axId val="116537280"/>
      </c:lineChart>
      <c:catAx>
        <c:axId val="116536800"/>
        <c:scaling>
          <c:orientation val="minMax"/>
        </c:scaling>
        <c:delete val="1"/>
        <c:axPos val="b"/>
        <c:numFmt formatCode="General" sourceLinked="1"/>
        <c:majorTickMark val="none"/>
        <c:minorTickMark val="none"/>
        <c:tickLblPos val="nextTo"/>
        <c:crossAx val="116537280"/>
        <c:crosses val="autoZero"/>
        <c:auto val="1"/>
        <c:lblAlgn val="ctr"/>
        <c:lblOffset val="100"/>
        <c:noMultiLvlLbl val="0"/>
      </c:catAx>
      <c:valAx>
        <c:axId val="116537280"/>
        <c:scaling>
          <c:orientation val="minMax"/>
        </c:scaling>
        <c:delete val="1"/>
        <c:axPos val="l"/>
        <c:numFmt formatCode="General" sourceLinked="1"/>
        <c:majorTickMark val="none"/>
        <c:minorTickMark val="none"/>
        <c:tickLblPos val="nextTo"/>
        <c:crossAx val="116536800"/>
        <c:crosses val="autoZero"/>
        <c:crossBetween val="between"/>
      </c:valAx>
      <c:spPr>
        <a:gradFill>
          <a:gsLst>
            <a:gs pos="0">
              <a:schemeClr val="tx1">
                <a:lumMod val="95000"/>
                <a:lumOff val="5000"/>
                <a:alpha val="80000"/>
              </a:schemeClr>
            </a:gs>
            <a:gs pos="100000">
              <a:schemeClr val="tx1">
                <a:lumMod val="50000"/>
                <a:lumOff val="50000"/>
                <a:alpha val="75000"/>
              </a:schemeClr>
            </a:gs>
          </a:gsLst>
          <a:lin ang="1200000" scaled="0"/>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alpha val="80000"/>
          </a:schemeClr>
        </a:gs>
        <a:gs pos="100000">
          <a:schemeClr val="tx1">
            <a:lumMod val="50000"/>
            <a:lumOff val="50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12840603375679"/>
          <c:y val="4.1686811357840831E-2"/>
          <c:w val="0.5928037396833159"/>
          <c:h val="0.78931202634523234"/>
        </c:manualLayout>
      </c:layout>
      <c:areaChart>
        <c:grouping val="standard"/>
        <c:varyColors val="0"/>
        <c:ser>
          <c:idx val="1"/>
          <c:order val="1"/>
          <c:tx>
            <c:strRef>
              <c:f>Combo_Chart!$C$3</c:f>
              <c:strCache>
                <c:ptCount val="1"/>
                <c:pt idx="0">
                  <c:v>Sum of Profit</c:v>
                </c:pt>
              </c:strCache>
            </c:strRef>
          </c:tx>
          <c:spPr>
            <a:solidFill>
              <a:schemeClr val="accent1">
                <a:lumMod val="75000"/>
              </a:schemeClr>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"$"0.00,"K"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0-F140-4C07-B506-9BE616558C34}"/>
            </c:ext>
          </c:extLst>
        </c:ser>
        <c:dLbls>
          <c:showLegendKey val="0"/>
          <c:showVal val="0"/>
          <c:showCatName val="0"/>
          <c:showSerName val="0"/>
          <c:showPercent val="0"/>
          <c:showBubbleSize val="0"/>
        </c:dLbls>
        <c:axId val="116533440"/>
        <c:axId val="116539680"/>
      </c:areaChart>
      <c:barChart>
        <c:barDir val="col"/>
        <c:grouping val="clustered"/>
        <c:varyColors val="0"/>
        <c:ser>
          <c:idx val="0"/>
          <c:order val="0"/>
          <c:tx>
            <c:strRef>
              <c:f>Combo_Chart!$B$3</c:f>
              <c:strCache>
                <c:ptCount val="1"/>
                <c:pt idx="0">
                  <c:v>Sum of Sales</c:v>
                </c:pt>
              </c:strCache>
            </c:strRef>
          </c:tx>
          <c:spPr>
            <a:solidFill>
              <a:schemeClr val="bg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"$"0.00,"K"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1-F140-4C07-B506-9BE616558C34}"/>
            </c:ext>
          </c:extLst>
        </c:ser>
        <c:dLbls>
          <c:showLegendKey val="0"/>
          <c:showVal val="0"/>
          <c:showCatName val="0"/>
          <c:showSerName val="0"/>
          <c:showPercent val="0"/>
          <c:showBubbleSize val="0"/>
        </c:dLbls>
        <c:gapWidth val="59"/>
        <c:overlap val="-27"/>
        <c:axId val="116530560"/>
        <c:axId val="116526240"/>
      </c:barChart>
      <c:catAx>
        <c:axId val="11653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526240"/>
        <c:crosses val="autoZero"/>
        <c:auto val="1"/>
        <c:lblAlgn val="ctr"/>
        <c:lblOffset val="100"/>
        <c:noMultiLvlLbl val="0"/>
      </c:catAx>
      <c:valAx>
        <c:axId val="11652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530560"/>
        <c:crosses val="autoZero"/>
        <c:crossBetween val="between"/>
      </c:valAx>
      <c:valAx>
        <c:axId val="1165396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533440"/>
        <c:crosses val="max"/>
        <c:crossBetween val="between"/>
      </c:valAx>
      <c:catAx>
        <c:axId val="116533440"/>
        <c:scaling>
          <c:orientation val="minMax"/>
        </c:scaling>
        <c:delete val="1"/>
        <c:axPos val="b"/>
        <c:numFmt formatCode="General" sourceLinked="1"/>
        <c:majorTickMark val="out"/>
        <c:minorTickMark val="none"/>
        <c:tickLblPos val="nextTo"/>
        <c:crossAx val="116539680"/>
        <c:crosses val="autoZero"/>
        <c:auto val="1"/>
        <c:lblAlgn val="ctr"/>
        <c:lblOffset val="100"/>
        <c:noMultiLvlLbl val="0"/>
      </c:catAx>
      <c:spPr>
        <a:noFill/>
        <a:ln>
          <a:noFill/>
        </a:ln>
        <a:effectLst/>
      </c:spPr>
    </c:plotArea>
    <c:legend>
      <c:legendPos val="t"/>
      <c:layout>
        <c:manualLayout>
          <c:xMode val="edge"/>
          <c:yMode val="edge"/>
          <c:x val="0.12740104910419159"/>
          <c:y val="4.5538456389756593E-2"/>
          <c:w val="0.65015201283814428"/>
          <c:h val="0.1280778050224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Analysis.xlsx]doughnut_chart!PivotTable5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alpha val="99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9000"/>
                    </a:schemeClr>
                  </a:solidFill>
                  <a:latin typeface="+mn-lt"/>
                  <a:ea typeface="+mn-ea"/>
                  <a:cs typeface="+mn-cs"/>
                </a:defRPr>
              </a:pPr>
              <a:endParaRPr lang="en-US"/>
            </a:p>
          </c:txPr>
        </c:dLbl>
      </c:pivotFmt>
      <c:pivotFmt>
        <c:idx val="8"/>
        <c:spPr>
          <a:solidFill>
            <a:schemeClr val="accent1"/>
          </a:solidFill>
          <a:ln w="19050">
            <a:solidFill>
              <a:schemeClr val="lt1"/>
            </a:solidFill>
          </a:ln>
          <a:effectLst/>
        </c:spPr>
      </c:pivotFmt>
    </c:pivotFmts>
    <c:plotArea>
      <c:layout>
        <c:manualLayout>
          <c:layoutTarget val="inner"/>
          <c:xMode val="edge"/>
          <c:yMode val="edge"/>
          <c:x val="0.18663151180805776"/>
          <c:y val="0.1910394153116369"/>
          <c:w val="0.68617265350162993"/>
          <c:h val="0.80896058468836307"/>
        </c:manualLayout>
      </c:layout>
      <c:doughnutChart>
        <c:varyColors val="1"/>
        <c:ser>
          <c:idx val="0"/>
          <c:order val="0"/>
          <c:tx>
            <c:strRef>
              <c:f>doughnut_chart!$B$3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FA-4D47-B542-F312F4C6FB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FA-4D47-B542-F312F4C6FB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FA-4D47-B542-F312F4C6FB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alpha val="99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doughnut_chart!$A$4:$A$7</c:f>
              <c:strCache>
                <c:ptCount val="3"/>
                <c:pt idx="0">
                  <c:v>Furniture</c:v>
                </c:pt>
                <c:pt idx="1">
                  <c:v>Office Supplies</c:v>
                </c:pt>
                <c:pt idx="2">
                  <c:v>Technology</c:v>
                </c:pt>
              </c:strCache>
            </c:strRef>
          </c:cat>
          <c:val>
            <c:numRef>
              <c:f>doughnut_chart!$B$4:$B$7</c:f>
              <c:numCache>
                <c:formatCode>0.00%</c:formatCode>
                <c:ptCount val="3"/>
                <c:pt idx="0">
                  <c:v>0.28378867448238887</c:v>
                </c:pt>
                <c:pt idx="1">
                  <c:v>0.2895787786831498</c:v>
                </c:pt>
                <c:pt idx="2">
                  <c:v>0.42663254683446128</c:v>
                </c:pt>
              </c:numCache>
            </c:numRef>
          </c:val>
          <c:extLst>
            <c:ext xmlns:c16="http://schemas.microsoft.com/office/drawing/2014/chart" uri="{C3380CC4-5D6E-409C-BE32-E72D297353CC}">
              <c16:uniqueId val="{00000006-4FFA-4D47-B542-F312F4C6FB6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5.117310611696621E-2"/>
          <c:y val="5.2172862358907932E-2"/>
          <c:w val="0.92363702955318017"/>
          <c:h val="0.1187734105655827"/>
        </c:manualLayout>
      </c:layout>
      <c:overlay val="0"/>
      <c:spPr>
        <a:noFill/>
        <a:ln>
          <a:noFill/>
        </a:ln>
        <a:effectLst/>
      </c:spPr>
      <c:txPr>
        <a:bodyPr rot="0" spcFirstLastPara="1" vertOverflow="ellipsis" vert="horz" wrap="square" anchor="t" anchorCtr="0"/>
        <a:lstStyle/>
        <a:p>
          <a:pPr>
            <a:defRPr sz="600" b="0" i="0" u="none" strike="noStrike" kern="1200" normalizeH="0" baseline="0">
              <a:solidFill>
                <a:schemeClr val="bg1">
                  <a:alpha val="90000"/>
                </a:schemeClr>
              </a:solidFill>
              <a:latin typeface="Lato Black" panose="020F05020202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a:noFill/>
          </a:ln>
          <a:effectLst/>
        </c:spPr>
      </c:pivotFmt>
    </c:pivotFmts>
    <c:plotArea>
      <c:layout>
        <c:manualLayout>
          <c:layoutTarget val="inner"/>
          <c:xMode val="edge"/>
          <c:yMode val="edge"/>
          <c:x val="0.17963049951626978"/>
          <c:y val="4.9229931668201547E-2"/>
          <c:w val="0.76158940397350994"/>
          <c:h val="0.82728147617911396"/>
        </c:manualLayout>
      </c:layout>
      <c:barChart>
        <c:barDir val="bar"/>
        <c:grouping val="clustered"/>
        <c:varyColors val="0"/>
        <c:ser>
          <c:idx val="0"/>
          <c:order val="0"/>
          <c:tx>
            <c:strRef>
              <c:f>'Top-5'!$B$3</c:f>
              <c:strCache>
                <c:ptCount val="1"/>
                <c:pt idx="0">
                  <c:v>Total</c:v>
                </c:pt>
              </c:strCache>
            </c:strRef>
          </c:tx>
          <c:spPr>
            <a:solidFill>
              <a:schemeClr val="bg1">
                <a:lumMod val="9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Tables</c:v>
                </c:pt>
                <c:pt idx="1">
                  <c:v>Storage</c:v>
                </c:pt>
                <c:pt idx="2">
                  <c:v>Machines</c:v>
                </c:pt>
                <c:pt idx="3">
                  <c:v>Chairs</c:v>
                </c:pt>
                <c:pt idx="4">
                  <c:v>Phones</c:v>
                </c:pt>
              </c:strCache>
            </c:strRef>
          </c:cat>
          <c:val>
            <c:numRef>
              <c:f>'Top-5'!$B$4:$B$9</c:f>
              <c:numCache>
                <c:formatCode>General</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F2D9-4099-95C1-9F48CCD0132C}"/>
            </c:ext>
          </c:extLst>
        </c:ser>
        <c:dLbls>
          <c:showLegendKey val="0"/>
          <c:showVal val="0"/>
          <c:showCatName val="0"/>
          <c:showSerName val="0"/>
          <c:showPercent val="0"/>
          <c:showBubbleSize val="0"/>
        </c:dLbls>
        <c:gapWidth val="82"/>
        <c:axId val="327160416"/>
        <c:axId val="327181056"/>
      </c:barChart>
      <c:catAx>
        <c:axId val="32716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7181056"/>
        <c:crosses val="autoZero"/>
        <c:auto val="1"/>
        <c:lblAlgn val="ctr"/>
        <c:lblOffset val="100"/>
        <c:noMultiLvlLbl val="0"/>
      </c:catAx>
      <c:valAx>
        <c:axId val="327181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71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E23923D-ACF7-4DD4-B377-CDA70E7D7C42}">
          <cx:tx>
            <cx:txData>
              <cx:f>_xlchart.v1.1</cx:f>
              <cx:v>Profit</cx:v>
            </cx:txData>
          </cx:tx>
          <cx:dataPt idx="3">
            <cx:spPr>
              <a:solidFill>
                <a:srgbClr val="FFFFFF">
                  <a:lumMod val="50000"/>
                </a:srgbClr>
              </a:solidFill>
            </cx:spPr>
          </cx:dataPt>
          <cx:dataLabels pos="outEnd">
            <cx:visibility seriesName="0" categoryName="0" value="1"/>
          </cx:dataLabels>
          <cx:dataId val="0"/>
          <cx:layoutPr>
            <cx:subtotals>
              <cx:idx val="3"/>
            </cx:subtotals>
          </cx:layoutPr>
        </cx:series>
      </cx:plotAreaRegion>
      <cx:axis id="0">
        <cx:catScaling gapWidth="0.560000002"/>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9D18B973-69B4-4A5F-8520-2417C688DB56}">
          <cx:tx>
            <cx:txData>
              <cx:f>_xlchart.v5.6</cx:f>
              <cx:v>Sales</cx:v>
            </cx:txData>
          </cx:tx>
          <cx:dataId val="0"/>
          <cx:layoutPr>
            <cx:geography cultureLanguage="en-US" cultureRegion="AU" attribution="Powered by Bing">
              <cx:geoCache provider="{E9337A44-BEBE-4D9F-B70C-5C5E7DAFC167}">
                <cx:binary>1H1bc9s41u1fSeX50E0QN2JqeqqalGQ7ju3ETtzTeWE5jpv3+52//luwpMRiFNtT7fMgdVdUFglx
Awv7grU3oH/fDf+6S+5vqzdDmmT1v+6G398GTVP867ff6rvgPr2tj9Lwrsrr/O/m6C5Pf8v//ju8
u//tW3Xbh5n/m2US9ttdcFs198Pb//wb3+bf5+/zu9smzLOP7X01Xt3XbdLUT1zbe+nN7bc0zBZh
3VThXUN+f/tnWN/lWR1mb9/cZ03YjJ/G4v73tzu3vX3z2/zLfnrwmwSyNe03tGXsSFClOBWmWr/e
vknyzN9cNmx1JKmlOFfUfHjR7bMvblO0f5FIDwLdfvtW3dc1OvXwvtN0pwe4cvr2zV3eZo0eOh+j
+Pvbz1nY3H97c93cNvf12zdhnbvrG9xcd+Pz9UO/f9sd/P/8e/YBRmL2ySN85sP23KWf4LkJKz/M
wtvtCP1zdKg84sRSpq3Y99F/jI60j4SS0mbMWl/n22ev0XmJRPvB+dFyhs3NH4eJzX2V5lmzHZ5/
Dg0Ux5Tcwn/QiB1MrCMhLKGEDb3Srzkmz0vyC0i2DeeIfDpIRE6zb+Ft9prKoo4UUUqqrSVTu8DY
4siyiW0KxdfKwrazYa0sLxBoPzDfG86AOb04SGD+SG6/3qavCYx1JIVgFlzMXisGYGxmUmqZ1lpj
ANzav62BeYFA+4H53nAGzB/vDxKYbSTwJv/7jZsnbfr1VX2NfaRMJm1CoRc7Bk0emURYSlB7Dc9M
b/5XsfZjtf9bZsAt3IME7nNzG2yn9D/3PFQdUYtK2zT5Gg+5ixch5EhI27IsIbZPXSvSc3LsR2bd
aobE58N0On9U8W1W3yKCfK0AmrIjqIVtUrJBw95FQ1lHjCrCOQdg+jULB14i0X5cfrScYfPH1UFq
yXlY13lbha+IjX1EhcTAM7Iee+tnbKSkgvKNZZvpy0sk2o/Nj5YzbM4vDxKb02+3Qf56wCB4hjMx
pcUQsOnXTGkIwbIUS05pMkD2OBZ4VpD9eGyazcA4XRwkGG6eZfd3TXjXNtvB+edehZEjLjnhlG6i
Y7KrKxJBHLURQFszA/ZCafbjstN4ho57mC7GvU3Cv/PqtXkAizMhsL5ZG7IZOISoI0GkJclWobYT
Y+34XybTLyB61J85Qn8cpP6c31Zjcpt9247RP1ceitiZW5Ly2ZJTiiNpgsChiq3tHLiCx9bsJZLs
R+VHyxkm54dp0/6owil/VTaAHWHcLRiszdDvi5IF40pw8aBTUKnH0LxAoP3IfG84A+aPLwepLIv7
5La/re63o/MKyqKOTNOWwoK6rF8zT8OPmLAFo2QTlc0czksk2g/Nj5YzbBbLg8RGR5n6/6J4zaAZ
jt4CPvYWnZlNQ0YAKmMhMttwznuC5hcItR+hnR7NQDq/PkiQwNTk1e23V4yetbdRNueAYH80YPIj
DiYHC5ut1m7CgBeIsh+XH52YgeIe5npmBUzCb7fb4fnnRs2yjziyZMSic3XB+t+WlFn2/gTaCyTZ
D8n3hjNEVodJbn66x6Kmru9f09Fw8MqglE17Q73Mlv/gnSmjCKy3vPRsrfkikfaD86jpDJ5Ph5kU
OL7Pkdx8RYWhSJMxrCdtuSH9Z/GZTY8YY1QycwPezJa9QKD90HxvOAPm+DAXM6dJEmZ5WL+eKWPm
EQExw+Bg1uHZjJxBAECYrUmzbYSwffbay7xEov3Q/Gg5w+b0MG3aZRC+otsHLgw8MmVKrt0+NOJx
nsZG4GYqwGJtSDV4oscrmuek2Y/JutUMj8uTgwzFTvP+FS0Ys1ABwASXbH9xhqJHmkoTxNxcnwXK
z0mzH491qxkep4dpu85eOxdjI9ZicChyoyFkV0MU8gG2iRKA7coTPuexhjwvz35Mtu1mqJxdH6SW
XNz3b05u06IOwtdc9jN6JGwuCCzUXvMlNQENVgDlG+vrs2jsxWLtx2jWfAbVxWEatDPM3vYuHrfT
+J+vY3TFGYhMCwzMru7YHNUz0CvGxDoqYNuHrr3+S0TZj8yPljNQzv46UP35Wt3W8Wt6GqgGuH0K
9fiuGo89v1JHNkE2TeehH14zxuzi/nmJ9mPzo+UMm4vDZMze521Yv3LZmXmkMPqmPS8EVASVAQR1
GPYmjp5pzItk2Q/Lo6YzXN4fZiTw55ij1NnfmpR/bscQnMFMoQ7zF2UZUJcj0DWMwRltSejHocAL
BNoPzfeGM2D+PExjdn4bZq9IyTAOygW1gPxRBPbYkgl1ZBFBGALrvV7mWXH2g7JpNoPk/DBt2Plt
Xd/eBW193zSvuey3jpBBBuEiN0TlLHhGfCZMjjJNexY1v1ieX2Gz0505Rodpz87DuyD0b193o4YN
bBQKNNea8XN8BuBQ/axroPVrttp8iUS/AOh7X+bYnB5kfHYeaqY5b14zQNNMsiIo9NsEYDPdUeyI
KCQAkI/eurh11PwiWX4Fy/duzHE5TIr5z/u6efNj38naG//zSADZMtSec+jNL4hmE6UzVFJlbooE
QavtRAIvFWs/TLNezaD68+YgVejT/fCqNbQEGX9qM5tsIJirDyqesT0AtM4GQti+xxA9K85+aDbN
ZpB8+u9BQnKO3U2vup2GoewfxYBEIQXz8JrRzcREIQBDxlPoDQOP4XiBKPsB+d5wBsn5p4OE5OK+
u33NHLMu/OeCwdHsj9AIESjN4FTnoR8Qgxo9xuV5efbDsm03Q+XiMG2XJgLf3Vf1/SuyZjplBgeC
bbQbAzbLNEuUM6OgBjuF17GZmmnMy2T6FTo/+jNH6N1B6s113jbBG/e2ypHafMUojVLscEIpprV1
MzOLZpsgbJBvxgaaNUyzEPrlcu1Hat5+hta1e5Bo6bl7fj+Ed6+Y6sSmGqBEUc68ITxnSBFTHBET
G2wB1tzGvUSa/fg87skMm4vzg8Xmr7yKt2P0z6NpzatRZTG9W3NfVCD5EWoDTeR5NgTOTIf0GD8n
0a/RWbecY3MYzNrdkwcarP30Gp+dO//H8xwQI4Cj4RII7OZvkCNA5pNiJ9SmamPG4swOWPi1PPvR
mTXf6cJhnN5wkVf/f7wOijEptjJxsDMPLwz8Y8pTopwGuQNbiI2tm2vMi+Xaj8y8X3PtOVCv8zAq
i9v4dXkciaIzQeFVNmc3qF2sEN1hpaq3FWwDua1lXdM567F+XqqnkNq2nuO0OEgP9AFlnfWYdLev
uh8K8batBLbW6MSbfs3iAymPbGrbug5krXMzwuClUu3Habf1DKcPfxwkTpdxgh2er3rqA+we/A0K
pNYQmYjUHts9hQQcQjjTlOCsH167uvQSifbj86PlDJvLs4PE5s9blOJkfpO/ZjoBlo4QBAr2ZvRn
XolYJvKjqNDd7p2exdkvk2k/Po/bzhD680C1p7r3XxUdrFQREaDIdlNsM/dDD+hgoUpnsFw+K8h+
SLbtZnBcXh2kwlwFOBTszWn9ups8sUNaWDbOQttsS5tvWtcFbARbDfSmwocXnNJj+u2lUu1HaLf1
DKer04PE6bjCLtw3nxDCJduh+tUK9alj23597fvJd4vb5nb5cGTeo1Pdnr76AANO8ps13UC6V841
2qfffn9LsREbMcf3o/j0l+xMhjUXtI31fmp4f1s3v781lEA8ahOBKUc5NoDb+M4e+ShcQlXxEaYa
PCxXKHnFlry3bzIdFONMP36ksK8FCUfkI7GFAtVgtabUcEVvRuKWkDjzjwiToNG2mx/yZIQN+z4m
m7/fZG36IQ+zpv79rUXNt2+K9X26k9gfgK/Aah/EM1GWyQmcSHF3ewVnhdvJ/1NmnTWeVxpnjJHu
o81ZupxYxU/TZIqXsmjrhTl11hVNRHds52xakm5UpzikK1j4cd5/GmORntHaSl1SNvZJHJodd7wo
ytwsJ5ErRRYs48a/8gt6wuKmczxWJS5j2U3fxh96izVO3Pu2a8RW4BARDa5XM+WoNEucmsWm75Qs
sa6brAycorCkO1E/vWB9V3/KqAqcWjZsMbZV8s00Wme06ecoj/6mRVM60ms/jmpsrqJc8OOy5yxz
aNSmV2E0te/ywi7PRhl0jTOUaXzc0SlcREk2vB97IU9Tf0iXUTQ171jlqVVTt9SN4nwSCx/DeVEJ
wxqcno3eohuGInXkUNLAGc1sPJnMylyaBfPcgpf8vVnZJ0liXRUmkQ5tFDlPY3KWeUO6iAbVOr7d
WMs4iEenLG1v1ZhF6mLC5Es7I5VT+nHvhH3p+jGtXICVnk0Ni1eSG/JdGkXC9XIvdVomi9Vg+UN2
MmQ46Mbl9eAv42S6LnlWLvoxuFEjsT73KRenA5PdXxnJLSeoS7UwR5p7F0U1WuYyyVFSrNzSCIh5
1mUena6zisZxuwz73Dbu4mQgcnJwtJUxrVpRR5XTZnk9uSbPWecYrCkbp+HReFXSzL5QvjKNZW+X
dHCqsSv749SqqxNL8uFYplmWOSFh8nJIs+bKkI3ZOGNopEHj2FNNO6fxQ/5expXpRmQI46URT0bs
NJ1KEydqWXxhjCEtjIWRDoM/HedFNVXVeR4loREkTpxj6xJ38EW1VG7RDdmUvZNe1ojqr9zy+FU1
FX0YO6rOQyOKnarJq6j/6DVxepyVuS39SyqnrutXygvMdjpmU1E1V6oerVF87s22Nq+NbhS2vzRU
lKTKtfy0HayVyW17CCGAyLk5nOMI0rEoV2XtZa1LEpP8mdvF8LEfyil1xigrrZUVkih3Y8MfFiHK
4TzXaOtaLcOxM26CmIfxwppkOjqNSIfzGCsq28lU+Y1Pfjkt8tLyrrIkMAoXlqQsnCgughuPZ3F6
YUSjRdy0GM3LqetFt0oM2XtuWwZ55pAmy96NEQlO8iwxluEkqe/2djteV14gfYca1fBnHCYqdngp
6JcyYNYi8VP/sgzG8lKUob1suqJwRUCy/hgCmOeTWfNl6pfmcsiS6SQcs+KDqKvsRg3l0DqyJGxy
2BjViUMUqU6tKPJOA1t4p3Yhjd7hdSNjx28GviAGaSbHJJkE5FOcOhGnzeiQLrCWgVk3V20nsw+l
XfjHsmROQDp+qaLO/+QlxXBWJIXFndLwJ5CPsPIbF7RjRO/yYqxCP9gc/Pr9z/98ylP8/9Dmx4f6
3Ngff6FaZ33g7JN3YSub5h3q+U1amu/f9ePMU+2Evos6c2vrI2q3zuB/ubjjEHd4v61P177CYkh5
/dodzujDH/7wod3GGwpxpCSl2HGDrc2otjHh8tbeEIVr24NSv/vJjTNEVEaxGRp7oTdn12xcIcEm
auz9BI9DUFqtcHbK/+IKKWK7R55Qe2asmBQKSSwJfgj7Gnc9YUKiKiN9zO9t4jWtWloFK4zENYsu
nG44b4v4lhkVr1dZOdYjWzTWwIPBNXLP/OpnFcsMN7eGWL5TAR/bRayMrDzpYarq84SnhTE6eTzw
4iuPm2jIF4YQSURdX0pG7uWQj+1VEgwyubVtXnh3NKWluPBFWBbUSUlYQxRW8Cq9hGVu+mzhJ7yK
CyfveZq+J3IsIbKfpmQ8s1KaRX8bdZejzSNI98QLOhr4ES2ANzOROFBYVCp9kg1OENgdI0nSsA1E
YN97fZ5F5UmTsoSdJKyrK3ky1X4T9u4UFjheJzG90PJWTz+eIAm7+3yc9aW3NlAkjrArS+nrj6KV
KaJ2LUwRfotITOPQbXLK4XaVsowyWlVD71fNogoanwXwRcZUZB96RsfacmF2RE/fNSLI6tjJ85JW
5AILhRLXnhYSU/ixjBIlFxSbKxXVCRQ9LXdlHILQsIKKGt+EUXWmtfAn6ctyldisoaaTVY0QX2Ju
eg1WBN/V7Xls9HOZjiMtjkM4bTp/btGOucwNan/zR8w54XRmkdT/DZhnZb7TR2EbXmYeTs1unCDI
cfKg8/TjsZ6ddVsizsV+YMWwfxE6tNttn3ehYQ4B/WbIRJbU5b0p+C0UyWhO8ymUyUVokJyc07gc
2+u4Ns0J0VsQJhiUpyVBcLwrCcJjxMjc1odc4HDfGQCNCM1ojDPvzlNTxqvjvCxSb1waXlqr8Xi0
qwGoPP3InzuP0zYEiDJsFND5aR1lP5qXgQy8JBrN6hsTPbR8NRIxkXjFq76t2TK0PSa+VC1GvXRq
gT0iX3Jz7Cq17MLcLPpnJgKZWTJkjnAMKLQEiooz2rBfblcaX00RV0VjfEUsJ1PjZGgCrRDpkAc4
lLvtIzYxN0wRxxTOoCwKqXhoBu11WohodDODVNm1SoO0yhYlzyvrKu3CrP769Jhpe/rIlkhQH9iK
ZKL+CIeWQVtmtqTtPbsyy2n4OlRNhUlgtrGJwTKHnnLDGSraGdeFFZdaaZo+129h4bf/62Bh5YMt
oBRnCmOhxWDadgfLLq26GWuRf80SbsCGR7BeU+90o9mM/Ix6HHa/9lucSplGPINFrYq0IvzENiKj
i50ygLXVln8M0CoLp6Q7Y0Nc5OkzZoXM5xhKGnAUIlZ+tqVzg3p31+M5NtA+K1Q20a+1ZwkDi5Om
LpL2Qzk1YZG5fTmWEM6QaYdr+Vim+biw42k0rvui8E5rVSWR76bTZI5naVBi1YcQ0hRe47bcNJIr
kSp/Sl2cjjHAJFoIHEn2zpxUgm+NQ68vy2fUlIDo2pkA2NmBFIDCIhY1UTh6Y2YxMDOzssu64ovk
OY+4W2CDDqai57VKVS6ZpAHT7o1r65m0DNfaB3NSEM/GpaFvqChXbU+fV2g2t+KoicM+Rq4IzgPR
hmQ2LeIhrlMvyIsvRQUtKpe0jm12bpGAjljutiOGQ3ldMt2kwTCO0mmDqi8DFwa/F1eIyj3jpEpZ
NN1UCOXFhR0KHSAMrEsTdRy3XMOT11RhCo2d5N1VUUXxdDMlIu5jx0wS7bRCjD4AyjMV4EOKWHW6
sbHWAXYUayy81ZPpN/ai4DWtV0K2Grt48EMEGOXD45XtG2Pv2PkQ4StyBA+QPDQyHRs0BU/j26EW
WVmsVFeR7prRfGreV1XsVU6SpBXW9YbvpcOJz+Bc/8rszGM3ndkRTDJp+4gzujLLEaI8bRvmJhyj
L5FV0NluKVCSNZsa1Bszn6gi+TKRtK58Z7BMWdROn0d5ckrbsoehePqJc2tk6T3gFoHfRsWK+umJ
dWXWQZ/S/i86tXoy9i3T5s+qZQznLbqSiy9eRCdMwt5qm9o/lzAsmKdPi6GPYtxRCopztrH8FTiW
3rTADc16PtGuLUEqpTcpy9KGOk3ecuM+L4MS1iiI64wsK0/m4Yeutn1YnCLgub/UHEKXO9j92SdY
Nlt+eZZ4trgeaJXYo1P3RHRXjW2YoVvyacjPMInMwIlM5oWFwzxBtLIHJuZh3gWILk69KG605nfY
CHSJg4plMTo0rujQHT/d47ldA8Vlm/qgY+vhuCOsCXbtWiy8IOvLWn7u2sxEEMurykIQ20163jIE
WewkIFgsl84QK4o3v3mIbA1R6ClN26i3vGtvEHpKW2U4pdVJWFhUm8hyqk2yKpOuqMPjiY8xtM7r
Ux1Tk9FOoZ0StJX3zOy1ZpbNRgRkw23CqgFBlKrNTDWoj3TKo8z6bDcBhW41ha8FaAzaatV90GOw
SCNk84JBqzhspTYpVVHC0YB8QRhPBq4/yssYO1UTFUl2EvaJHody7HNx4ZUD7goDqrs4+qmoV7Eh
K7oq7KqjtTvCX6C7T6OFNdXO/ETXULuKyi6oislxxMisa80QE5m0+fiZ+p22VE1VYmpNyRTmd41p
x1bmjE1eTjfSyrR/TI2cAJBBpIk/LqdUkMZfKWq0/WdEqRWGo5cRxeyj3QRrkoWGwhRjfVJo69bC
bJ6EVtHDrDWISPDAsPFM/IU1FsFQpD7DUDSNDIzG5UkbQSUCZUX4az0+2hTqjb5PRdozHbURLiC6
kha3sew0fwp1ST8xMYrS+NSlMod1WIe3VmAPXexiZRn42XNmYeaO9CMZdt1bJtwSOOP5wsuMcoSQ
xSA/1S3BDGlGbCwLj+H7MT4sKljOl15v5EPtiISOGPCk8zKELDB6GKW+GpLmgxS17UUrr2E2jAEU
sruqkO6FB0gNKH4zZHBUG9j8ss8wlENiZ9AVaJGGw48HDYQRhQRvaoxUd2XmaQ5JeBzDN8Wi0evU
p0ebKTqfc2C7UXuDkg1w8j+vqBAO1oZvDuOnIBhF4jlNG9PC9XrTiy6EBbp6XJZBJQrbUZalosCp
qjIs35lJSwfuFIh2jLPKTw127qWBpG7Z54N/Z4aJedJ7LROLWGZ58o1FyVRdpblI8bNBE0n6S9YR
c5gWdpQpXrgl4se6XfU9t7uLqgy8IXdEaqbkPTUrohZZViniRkPTVp6TD3Y5RU6QdRUbXH+IOyhD
N1X9mDiDwSMWrZRFWnYtkmZkvmsOpO3b40L1AfEQv3l+c9oEEpGZK6eknyYsazEVi9MhHr3WKesi
EqtOSZ8ueGoM06de5FZ407LE9xaUNWD9RqxP89ERflOrhQqtPnZ9nvgn2ELYLMrc7KczT2WmeUx6
Elgr36jtwFwWcZ6yzyPv/Nj4rHJzGD4NzUCbc6NuMuMKHkO233glRPV5kp2f5U6R5ySoP6phSuJj
LwS7sZpyZqe5o+KcWoErq6ku7a8kjezsW2AVeTcsMFXG8l61Td+bbpz0NYlOGi8rub3AOoAn4thL
jVhcKCKNGOy8KKw6Ce4DO6Og0N2BULti5xPNO0zpiVR1EXzELyQ1wlxmGSsKedoqLwyS9xkf4tJf
ghds+u59zz0/DFceS/uWX3mZRctTEbHAt1eYK4LGTtFNJtx6UtthrxzfYKJsFoFXTdF42vu1EYTH
fZjC27ix6hkMbFeELf9vbrSC16eYHL3huT1F2EIu2gJRl3KakdqDuEwsKfHWrD80wjDBNRwHxPC4
Ka9Z+XVqS2V17yJRFb51QgbDkNIdIx638njIIgLam7NO+0WTGyG641MOp3I7eCN+ucONeKC4fzn2
RV/ID5FnRH2ykjE1rOI0bkdld5ciojxUTqmU5iRk1fAgvpG+5xkTMkBJjZEyxhIm+xxWuwz4mUG9
SibvSViGJPkQRX1ke8s+giHwl3mIIqzKhcnSIoGrTkxrafrBGJYLs4ijyl5kjWnw7L+Wb2V4Xhol
Sn1ufbss3QrrYIysZbchPIhLRKC/BPIjZEEmROmYngU1eu8WoJepWEVBr0eMJk2Mt7wOGuM6S6U2
+axrfFu6qm9yTIApQ7xx3KgqxX3FuqtBwycMXxlJvOBLag9PS8AZ4ztIqOEhBQss/idBhgM3ZkxF
4JKM1qgAhZHFdsDukaBRWHFUYYhIC0w5GWXphnbAWwMIsrZsb5ooa8MM42UEU34ctBMjw7kdSS1y
CKSL6VpgZuEJFJfKr54x6AkmKkMjz0cDnyUq1UPTdQS3wsXaZQ8ZOvysGPq46U9VUVp+BeEW4DM+
FLm4jjnzFHVZr0AAOYUMkD9cbmaPN9UKXykjQ3fOa8aHwWgxayp3E+MqPnH9F615fE7NsDKuN0Nt
rG/fDvL6PjAFVnwurSKFACQzgu5rHIoirI7DjI7odGlN+LU2x7eoH5rXWID7uXL4Gqh86hpMNay8
28o/zYgaPe6QOEA25VKlbY5R6qw0wS1WAY6tckFzeJ1yYnPUQa+fcgsfJtI3y69qPYJ5AQ2CXVv3
KbBCrNHcIs9ET07G1tarc3MN7Xp6CC9OMD6ChWix5DLRnR/EGGCe+qTSjwlYIPDhmJemDD5PRsja
5h16SvXwrifS1I4tpEQn9beQsKrRDjU7FLOrbgIt+npAjamf8Eee0JzJpWEiOxOdTtj0OBTHvglG
y1z2YZtDp1Xka+aj7oFv2Emr/EqEn2H61BwRKzpfdQh2L2tw2foLrU6/sc638ZZkplaHdOJa/qwV
ftB/bhM/8cNV5tv43qCkxKcncT1K0pzR9VwJo1o18ngz5MihVBBnCGmML4EHyPHwqAhj+PmOlJMw
PyNyi+xuUZRGk4WuWfseHs6jAIeqL5qkALeZgDAAZQOYgvZU5r5W5xb+FZ/FYysiexUjWBzGd1TV
yZCfNCw309RNFEtSJIlrH7QhEkQt7g+assYbgkaeXKRli3/HtAeJxs2egCoqweUnF13ceCAF+irC
00ng592NQJIVqwBvnPTc7xVMebQaaGnBwthVkLT2MknhYtPlYGSeqk+5gqsa/jLFEMHe+Emex/HJ
hk6OmiSoolUbJFjv3o2sRoH9SREFGI5j+qAzSBkmGLDa62NvuqGBnffN55L2QS9OmnXXB+UjF7ag
xTDF6FHs98iWickksHJNxfTwkaHQswZ8lZ7ia/7UruMeI0BaS/e3CUMLbxUmOO5HEo7jrzCZwCtj
50ycKQeUxSjSc1qQCneIkeg1bMfbGvNqTbJMhCeVt2qzsvKsU98rJ3zHtKbePCzLwRqWnMXgSz0S
Y+mbplg7ZW6TgJjgZ2kstD41DOnTEJlpu4GppMIb4fPqEZYmWmFlqwevDammCqzWjsHFI73uoznO
dkcv/+oRnnnGu96rqyq8UDTSJGXewt2dy9ijovnIQGON3nLwImMMVqIveFIvQF0QwRwJEkh8YT4l
WJLDGSqAPxlsQq9Elmq3kXJPT7fKqggm33okoyYHE01DM6Tdu37iqSc/xlPbG9cVgmmwClNRKvEF
9hbzy+iLCSMQMVP3wSsyA8Yfy0vNUiUh4lVE1irN++KLUGNQkq9sSERyIURZjN6KWXndGH/3SO0O
3hIejSZIRifgvw3XToisbsBI9nHzyfTLyPddj480GK56idim/Ka6sCutv2rPBjVxXMVth/yyYU11
fDOx1mK508I7DFjsE5IjppSSq5a0mOVppCy3w4eG7BzZIzM1LDY9WWNZFhEIYhfbEEfdrQdzkySd
tn9q9LU1QfSvlTesU31H9sDee5GlP8O+RQN3jP6ob/Qo2Il0iZW7zm2EiVdAlX1Ei97F1IykWEZQ
VK2VKtVXNlMWMSUskcJZYri05sO1OTV8txrGikqHWJVpf2iRg+5zpzczsOdsnDxlnfYlahIChGWT
pgNr5InwxhCWNaclUs/GNTORf7gAb6klj0NU5HzZPIhXCi6txFQxrtcrtgyFIDJ2oqxo2cd4bbDi
NdFYomwZs8FISk1C1pWoGFukflrmnhOUojWu25AX6HPTI4vXvQstX4dxARvwDNklWqz2QeGMPIYf
cTzeaiUvLJ1mXGT9oOek9CYrDh0e1FmaLoMogTau1gMCHlgbvRgFhvheVhMjOgssmkj7GeJrtqAH
lwP7gBlswbgJ8hOtHDTIIYCvtq6DPBeQWvr+AG3oc5jZ0mBag5IOxEvgdGGpZX9mdbe7ttOPx2Ey
qDDWW17x/BnPWrVDbvS1BFW1No0ROGBIgXUANOnpR80IdGiTiUMF8SxQVvhX6GX9oyRNb8eor0Eo
uZ0jZjzkuVsWHmOXOLVDz24lAg1qG0ZAOGcVA2Qb4/i0LLsUAuqpMX9s/FSLLZAOxzy3dmXxOmqB
vo38a+zdhhkLOdHxeF3jHOrllCN0fm6cf34gNt6DOBC2skAu6rNFHnc+DiqTJKnpXZVDBkfhx/D4
p3KMYeY2mv10B8m8sAyF4Qx5CklQcIlKtzmROSQR87MmEVcbi9EHkybtR0FHzlcDq+1uFRXeVH1s
ezpGi7TNtD2nFUyDUU8M/ugZiXZnOsYcSyl9nBeViuPUqHlabEQpUi9HWl4la6XqEddBx4c29mDX
Q7sLAUHA2hGaqSicA0ILI9CCRAUt28ntSqzsVzylKOtxBpiW0YWpL3E79MMjF+FIsZ50+3U+q1ib
2ac7MYcRwOF3Fk0cvgRKluAnGGYwiqBsrMHoLoI61pZpegiEippnqHUz7JbhGN6XU10cCRDUwuI3
BR82AOj9TbvPk6htA8Bme7Fxe4MflJFj5rCsuVPVOEDnf3seKH9dgAvFwLYC9pM5oL0HJroLo4u1
W0KQrNGQcQK9yOpSO4ynH6jty48sJPhZFEBiouqiFKRt8fduB/txGsJq4vGJzIwq5q5MU0m/iAoK
85wK/vwoQIfDsgWONMcic27qUs9Kx9YX/sk6FOk42BHMI6tM8fZ0r2a5NXw7KjQUkvH6mAH8Pso8
gZKZTeBFQ6HuzAg09UatLBHrULGiqV5O9v/H3rf1No5j6/4iHlB38lUX23GcVK41qXoRKnWRKEoi
RUkUqV+/P1f1zKmejZlB4zxsYOP0QwPdiWNbIhfX+m5idhwKOsQmzPLM9GA68h6t6Fws0eiy1w4K
N/L8Hz7XL4nIbxccGObPvHDAmAiqYlDI//mCUwq+KBPtfDR7SNu5ChN3VUmseFTCqn7M+wiivVBz
A8yX50O9Y4qFoLBZguEWXQSkQU2hpAYidQljYCL0YaiTplEnj54lUfc1dIKB80Udggr7NE/TgPHM
dGE8TtXQr3u4FFTRdB5KZhJAgJfIBSpKH/gvnlGmGJKiD/U4BBOUdk1rOaQ8q01FAKymg4TkhAEo
E0PZk05jifzROGUEL2tz+avdweTAcIilP8vrrxFI/ryaWzuEOFIwsl7bk82GBI22QsR6fz+GKy43
Wr90ze6jub82meRXz6VB2uK+Uc2CXeRyXoZgz8fZ8FGUqc76bs3/DsVMOM7b/I8G62dnB8Zvw/Xd
J3ZtLrLJAvHCzCPTsNJM4S0HiWnHnilYFNEUvRvwuJIjeIa+618jtOM8uk/9wmN906WUXEGK2Rrg
v5BeXudDvvk5mspWrgPgYCBDGdiPvGsXpq4yRtVsdMgnWL2S8IFPXGdb1UwoOtNL4rnd1Qt4kCvT
ht6Uhum9WmaQGy9CAwVvSqxzyBwOrZkCiImHAM3wD4+ReGbnJHVb+DlInF/YPeC8Wj+OnHcyrLpx
JhQTOoKd3VJAbw2OvxoVlMqs3Fy4G59TAsTEFmgZg4QVHjLe7SL5vMx7Dpp8E5jyOTPga0VL52NM
+2V7T+kgfVvWMQaBMR+ycTBvIxAhyI6h/75SgX/UyAk8fZNe2IDzpDuMbZ+GK7r7n/0fAPlr/+rH
5XoY/loa/c8udcx6iVHScCh1dG4NTYcAFbZRGT5GKGWYb5JY/oLDRbFnPXLSHwaRNEneNs32nHiR
dKUXW30UsY1Ogkb7zWCcPQFhUU+ZScPC8aS9z8TSU2DZ1rzUWNSnuEnUnGP3te+d0f1bQ4UqHQ9q
zMh9tBwxhAPqCsfklmn6WUlsx3HT6SXdhC6zuG1xdykxhy5zcdUpsX7Yu36hFaaFpWKeRtDBzunw
tdXrcxjE+tbEpLkd7LxUyQxoHAKZ5mTVysuWb+wx0+0EvYEW38Q81WXf6ib38TiWSc2nM9vD4eDr
Eez0qJMYf5r5sYi7MTts+JM3DHPiu3FqPUKPUX+buOyP0gX9nnveJYe2o+pZx+AM8h7Q0ZyTSDWv
m9vZl56MCSCGdXjZWCgqGi70jKdOtCJXhESXGPDhwSwzYsm6rH4EqCmgo1oi/i0ABYU5K9DBkw27
Vhy0H0kVzMPyNNsYQAhKQTl7t56j2XgoaYeNFXUGSTF7Ezbk/gbKiPXrHMZdUKlVLxi/xND63CIn
/jtbkmwoSU3MeeCQSZRxsHSPzkYS89ugbiGXDaaiZq36QrtZXxyigG7nNLiu0Dq5cruN3c4ObfYd
zaS9ASpPzkJGbVgyVL9vwbZFY77vLGgxzmvyadPT9n0ixBXQJO9f5rmDTJzXGrLGfZ+xctte9zmU
XGYt9b5Jd07XZmpyGmhx74MMhRijXmG3qI/O8Kb1+mzcZA6hXsPbpB9cDgT6Y7L5r3St6/s4wPax
87qUgDypyKG6t1mZeBVVcbaM97qNzSevHXpFCtq9mfNVQpshi0w0ic7JGsVfwJirPAr78agAYOQh
HZZHF4zycW79Igu5LM3rVbD8ZiDUD3PIkGEyCIzu8g6fD0ww1McSG8+1exE7tj3wcG77Ytxt96Ub
9J6DfBo+4gkOExwINnjkIDdudGhYsRpan2Mxxl9mlrpLBx7Cgg6JV7xpveT1SiZMymtzSRlRIu8D
yb8YgmarZOgbuzzp5ukh3VJ5QKFP04JDgn1aAtU+QD8EzcnWmtdQjfpoVxccO23TLyaqXzfM76/7
NOzsOOnY5900NN89LsixXbJ1rdCe+ufF8KTOTTyBSZbNktPW2puUS32c0B8HeZPN/JWPC3+PnI5e
OlOrd7vb/fuKBV7aTIV3MQQPR4qTopzctDyj7yV5so32QswsP+9UjceoD2ooxgBz37eexjjLHCoS
7QQDTpXI9IQ4avgg5rE7ymQ1r9CcRfj8NjwHdIwOXRrNn4AXTg98bM0p8D1/Hgaz3zZzN1UuQ8nF
eD6I+zGmy9ms8fYwzrV5MYzFXyNpURzCydv72A/YPMDaPgTRst46k203YnORAp7ExmOdDnGJsR3K
T8Ax/GYnpr7UdWse95C1rwyQzqdpZ8sLDvzmhM2W3e0BWaCtSsWh53VyAfMeRMUy8L5kux8jrHcz
HvaGqAcJauChcUpPBRQr9GC2bvqklzVuMPTv+8XweL2FgAqqdjKolyba+YCaPbgqyiQ7BeAiC6v3
+AOzTQTGwJBvpA6hjbv4JN4FL/zg0IOX2QqonV1kEtlsqSgyQ/ol77muLxvRzQPQn/6exH782C/m
C17TAIAWwcd5QAfTrVl373gHWWiiA3HmSoefV1KvW9G3G72DBGl9FaG107EN+ygueBtkt3GtDDtw
Ooz8PLRMl+CXod634OFLxvchy+GP4TYfonq8VwQ6hFtPpgzXOqXbYi4TtyCgAmeC7WaMp+FD5GLy
mI1cwDLgTKuqlmvz1DXCDhWoaN/eDkIqURIzJlBq1nVAjpmd5/3Js9Gs7fHaetCSTw6PyZK4ampr
5FkCK4CnKMjQuRTJsNb2DihONxfRGjQvW7YrXyjapxfICOug3K5WktsFAMHyMRGYSg3qiNFLkqJx
akbInU52SbNzEjo6di975OvQ5t5NlK/nEMWO3rAYTMVx6v1oytbOyfrMSSM7KIOanpvckLrpZUFi
7p5FBDVPHrZx/6h8QPbjhgG4K2g2hfSy8c6NRWjAL9xlPcppCeEeDB1A3M5duIgCTwyV54V4N3cf
ek9Svke4/COFdwj40SCv6jHYHIYPyxJ3bCl92qV9COB/VtgPMNFMxRr4cKjiYO3bi2zBGufDCPi5
2Bc3wQ81eBBS2drJ0yjiRFXNlmx3UgC+LTsn3ClqYJMrU0bbDFBdZ4Ib2RgNmnRNMp+HG1j5dAmX
e5JwlxVDV8dznsVXr5IHlvgx0MR8sxytSWS0D49K1UFUNbBwrGGBFq4lqoBmABK5Lc/a9MmTWGVo
zFbmRV+gki74BUWJQHoR8JSgY1VUz29JMwWOV3LIgqytdOhUktwFxKbrKzjmoT51E4u/NNZ+3ve2
eW1a/bnhOulyTAnD8wbJSVWz2hwpzg6KGpEasHLZftv7sL83kVgPtoUNSk961zmseFTnw5AMz2bs
09KY1OcrEzHKq12Gr0tT74dM9WAXG1ffgfhktAjcvE3ljrMmfuBzGz1n0DWZUlhAUFgOWC85ZHrb
t0Bp+aincWbVnGXNZVajel6neWmq1TW2vgGY3WQ5HE78ZlDdVIbj1B/kVCfPo6RBxZdW3co6IXeh
dPFtqMGlqmYGp84xFZVhWCPYYc3W4+7CsM9phjO4pNxOc6WDVN1D1rgtN9psNXxQG3XFJJuuiNPZ
6pwHQw1pK3Sa682c4stVHtj7817jwWw16Pjp2IH2Kw325JbvXpp7HPI4+0Uq+1J0aC/wEeonHDri
sGY8LdYRxqRONMFnAILuAC0RPyrKh0Oms+6BdNQUdkjbNzoOr30HgVqDue2QhXX3SW3hovIkUupT
RGtzXsOodnltXMcKAcz2XOsQX7qhAN6FswVm8OhDh6nkbLdAfJVtlH2WdRO8ySDaLhaEcpnoSd1E
QLI/ghMI5bWkOQ2HIJ3u0rqO0LaiNl7XYPw1ltcZ3Y/D9dB24fyuLCOi6lMBfhYYt0pvxmQUqpiN
cAsosF0Bw8y2LiiiHmUkT4nokrtez+F727aLzMMenyHv+qxlhcTfLYDKYU20XsN7ma5hVmKCt71B
qyWb86DV8jeNoa0tpI4i+hnn7mZyTthmT2SRabnojpzElISvVznDIditXHPhif6QJK57Xy3TOB0w
eB7UWkOkpeokuoBRNLfaQ+uSmwYdzcXNq36X4eJEMQP9tLmwvfu6LB57BXsSY9qqAa5+syDTbA6i
0FZjZ6MzsPMGSi7hdvTyULN+R86urQ9D1i63scf4lhN0I0vZw2maVGQaIEWGrzT5uMx9/ymDN6+Q
czSXPSUTvV+3LHgG6cc4xEpo4fJ02dr+uKGnOqP4jVvlprbt0MlxdJ4QlxB1H7VbQIq1vgoE/UAT
XRltYXyAUAaLqIjboe1iaQ+NTcHwDBJmTvRoprpOsbao/SRCtNTRWO9v47yO8kOogm0uMVTUEhWN
p2rXhQnWpvdHQsNujD+ka1SzXAaTiL70ULOSsbCEua4+gMeTjt7JVqWKFxi2XazzdW+HeS0ynLeJ
L1vQaqzPV4jMY1+O1teDvPWsBqJTzCvmL/3QW4BWUe6gPufrwax6Em9NI2PVlBu2CtgdmISi0eTW
TSpdDg1atfFmbVcy/Jin2dmkaiHLGsYqmUABPtc0BCV01NBvLWNpfExo99CtWuI+xAQqrrWDwBrU
hIX6Hl//+0B4RnEd5270JdetS94Sk4Tt8y8MmegrD7L0/IrYhkHt9C1M9VdFAWQMV3oG+3DPvjVx
TV0KuyfZsd+mYObi06q3lrT5yIC/EQy2dbelOCFQjpePaws8gV0W9JPunnac+rhYm3md5HEH6Ya7
hRMPJt/3iK2jHcqkX1Y/3kYrvt6eCwXxx1xAixMN9XO0JFqkVQr9rIjOdF0nryCPEgtaHIwOzXTQ
mnWox2RRpYQ46i6Exgydu+aomJ4L9FAsPooF5kuvAQ5bALyigNJr7be4akYXi77SG4RAHNDBqNhl
R+fHqpr0aQ1yztZcr3kQTzyuMr9H8RF05PBRs7V/JRD9LHmoEJGXxyv2TgURzPCNjhJNFkT5rZGV
SmfeltZAPuPyPZzAie7p6n+K/89cNPYBGK49AZ4WF0XrqJBhut51gfdDpaMBGjLLwU9r0j933G3Z
zYQODjbkUfs4d+Mmx6NZKMSVjulthGfIym96p7VEaY2HOk9xjq7lEu3+aRZkc+gPSF+hAcWAWHc6
SY4mjZehrAfm3sleO6/zoNmm4IlJIZMS3tfxq0HoucnnDs5wOu4Ejmtq4Dqt0E2Y+bS2ibTfGuKu
gAsa6nAsdtk2B9jHbE0OwxowaIbCiY9FTWOlqtjT+RTMKvvU2z4GXpnVYaMK4IkiwYCa+fl+YCld
S/jd1+UNigyoOXKjIf4rIDWZLPqjIITcCdjWfYPBe8jjCW34nQMPCFN3JLMqk2l/Js2soLBfE3g+
IPnTAxQloYclno0JB1NGlvYIOwVuTOYakkeQ/J0m3U9dsQIve9+ho8DaqPnjSqjC99z1IQ20e/C4
2WXMa8arDpKP7wSaKmCHnW4uBGV4/ozZcmsfs24w16YrCsUJHUx6NnGWiHeUyMgfIxt3T2qL6juo
N5tvjQlw5dm2O6jo6hXAyL4Ll2tBt1fmkvVhM32LrwB3HUjrbFCoptkAD4VM+FMA9DAreae2mwCY
hSg3SHb+tkUx7I2JnOPTGHcdVJMmeZ7qRh2WcKRvqZmDnGeQR7YGNvM4mnefw5bl72H1DEUZrrOF
16wfodvnwnJ706QGorl53KFSberN4ePy/qrYwDBc6DHz8EEniGHLaQS/Y9nYyKL0EtgwRL5ouPnz
qJkRA9CMfr6LVr1emjCwrKRJo7MD9Bn6ZXPZAjH0MuJbQqSQfY5Ny5p8QP/9YSLXhndGhvWYo6X2
Ik9lzaGSkZNoSxzoHQRhQEse9gEAQL6nWqeVtND9lREdRLVPDq9pEqj8oGYZdGkj/WOb27EK69kV
25L4Txmqhb11y2h02U+WPc2JWVa8XZJMmAcEQKAhVHdRX4e3rO1lBvVS7YfcBDW/JaQN330v5NkR
PT9AQtgVkKaFX2DWWUfQHxn3hUjguS+yLRa+XDffzXlv2FJXaytYj/prov62C0KfHJZ0Sz6SutXu
HsCVjIAFKFjIez0EnwSHECMfoA+5VxC+0CrbEo+ZgIcwW0w1TYZqCLr2RSbObAXOTXR1aM/LNjIT
u1639MMWbUChoxDRAawforcJ4o8mt2v/KZoH9WYWpXJkIgF6hNAT+q3GYsn35lNDNoQ6yNmRgqDz
uDMrXEczYJfPY7OSG9NhU5dGyOzDsi7qvCQTLCgmkxfAAtmJ1JR9BGAsMiyDJn3X4R5VLqbzk0V+
wY3EQwPCorNsu3ZrdICiZwTCk4FYPc1RO6blzgkap0FwdxyT0PZPMPGK0gDbKg2WelxMUbJWaF8Q
0eBVC8niFry1tXdvvF6CXM8rhaMzkdXA+voH1M60jJN4eWVo949BXAfvCsL4N4qXJDlxuHBwIrzB
CsTuHLQHR20X7Dq2foFuennQK/V1zhZFA+yD/YE3RKKjCeLhiPPAjBgz5qhEisEtQDRy2abQ/K0D
1lEyh0FlQurHnrs2UB8J6+Pnro3ioYgB6t9oPQZg6CAAlVH01a8A/00lNeAg844DSg62BDUPc9Ub
Blo16CcTzypOPixdO6HKz0hmg2TKTLBlQ7vgfDdMoBrAg6oPsYfCxx+3EBaSsIwUdUt7Q9d26PYb
6Mv98loLtyVfkzFW8tQpNixxgdQPupCS2STeDIqXhMgGVBtkGx0PREpL6AGDHW0jo14URqaGupvV
O4CYeRq65IDEkI19TsdxQVGZNHIoetSxpKVJiT4P8omS+LRpoLOJIf2CShptPMReHhZtbBqo6+ME
CtVWq+90Ij6bS/Cs0A9Ws968bEGkikZCxKSb+qptxxqcwII0XbPT6dFGbMEIIyKXGvNRsa22XQl+
mGHug5NJuO6+69S8qnLekAgVIPwjWufpfZW7DXyOv6KFLzYVoyXLd92iMpxquDc7XgCwvn6TOG0o
749t42w2/W1FaAGyC0TNJH4GiX6WuluyzJiXbzs/131aOMpZZg//np37M7kM0jADTQ/rLEKwwdGB
kvkzNScSD2dSI7JvUukrnzH80n0Mkve44USBlfoPPOWfKfnrO8LFDa7yah0G43tNGPhdlQBsji0U
donvw693tL9ENVEyGjDzc9bGKzRwljoCx4fowAn++sp/KczhX2Uw/B7B8P+U+PA/F+bwp5Cp38Mc
GHxJvy2Oa1rEn8KNyu/9l+3L/3145DUA4tdr/khyQEowhd0cQZtxdmW3Uqht/sg1wo+QSQcv9K+E
h6vF7Y8kB0TbAjiCqBVKDATcQpr3j1wjPOMjhrkjoWma4EHrYIf/SpgDrLFYOb/RzDG8mykEEhA2
MQ6O/5+FC7KzbRdA93nykPS+Ld0yahSwaFtztw+qcJkZloOe/EOvwv2KgtoCOYe8GGuqDx3szl2+
R3vwVosVbdI4yhRuTLp9d0t6LWNtV7AaboG+WR5GRq5qzP5zTKB4j1ahobXl89FHFNSz40CLcBHF
qR6S5LlDdsPFuWW/77tkgTFzpfspQzYMaiT6vTP2iyxXBWwDOjZwMtfZGVkI5hYkSge7Ceg04pLu
uOHDhXkE18tNtov6RhFE04y8ic9QZXzusom8iX4gL800pmhv3XhcedhUMKJFuWaz/oAujJWDmx8t
a74lROJLokHO4QR5jEMvD5zLtvRJBPULdDxH2sgfGsgYVNQcs9JId/B3WqAATos+TDvevbXhYwov
bi6y5Q4esChfw/BRBOyltusdOpwxb934vE17cHEb6JdejjYPAWHgX8NF+eESM/1WDzjC92BxZ+mb
zxzJMOmkbN5H0aP08vOU2C7PlHp2Hdk/SSieSx21bSmZXg84Tm0hxFhgCb64qK7qDIAn2pXrRwAh
n+BPAz2Ojtme0Q+RJOSwWKmem5n3HxHBEX8MXARWY+xh92nqCP06c7CfI02qpZiqd/0AXnpH9Sbn
BerULyoOzIvmi0Wvg9m9iHSPuKMQw/uWnGq2s5wly/QBJ495iyV7SWehQFMZcQxmD16oxqyxZzw4
8SllwMDZa79rAkljtL1icG7OMexVWZE18/AY8nr9SihEvwW4suhxAVJ/P4ipBaYdto7B3TvtVd+O
zxEJwC6Y0bRlqKKnuV/4Ad4vCI+jFoFR2Dl5J6wo255YIG5u4kczRVreNDoAMyQ8OgcQ43AeWECE
YeDW2waCbHifDEleM8h+b+MhpZ9jfHFwmwCqB9Gh509wLdUhYAb8bOQ8vd38lCD+oaNJniTd4n+A
Zd3JkRngwD88z7a7PjToMJoxllWficjkQd8UeuiCX8qTv1To/xen9vzLQo9oVhzj/5B8/bdCD/P4
+P3rIr6uy+/nw6+X/b3WByjo0EmlaAowbbJr2f57rY/+T4Z6TiHmYXHw6xj4e4YdHq6dQIKEXAwo
7mCIxeeAPOdniB3FAzchS2KI+rkKBHnwV4p9/LNN+L3YQxWJRHsKvzSyJChckn9uI5LQI2ZACYsc
qyYoQ4SKVO0+8iJZljefyndGUTM0nO3VCGitkF065855eWaB1AVd2AuzTJ4JnEV3bu0vll1ZDJLe
h5OJcoCSY551FkzcFR8A6rQf4mig5XQtplCX8IPmRBQ8XXmR8fBR15aWmACA78ZMVsEE7KYJ8J4g
ki2izEa8J51o2cn5zfb8ZU2EQk+rQsBW3XuKGK2yh50X0OIOMN9m5kZb84bIPV3siY3AuiWkgnL9
I0apJ5hn363B26eJfuuV+KGaBaAhNFYI3wsfg5bNeTji+8A+CtrQTG9p0MGTZrIx3wi+HpIAIQ0B
rlpakt0Yw25Q75eqnnFpLK+rZhngAO3kj1ASl6cpLqViBrmAE/4onNVRHsvmFV8Bl4Gym0HMc1kb
/Jal+AxWx6RqwRYgISFUpy42+qBgSCnTKcVPZfyIwLGlur6yiwGnCg4Ucg/TMYfCfM41JChVsgT7
Y6P6R46Y6qqf8ZY9ZrDbJMYZM25RWK0TPlCkU4m0wuYV2lZQA9nKSq7GHx5ZbqcpMuCbai/LTfqw
yXnffK17EuA68Bc8zXqpftb8mQLouE4yh3hhKKjUhoXp+PwCtkiCz0zBZZN+PwAi208bw9WLZrzp
lmSIRCQvPxeJmDwrfTzNpc6wDgIfPQ6WYaihHNqSwBahxL8AUT9agQ/VdDK+QdIaPwQdoCUFYvic
cUQCWn1dRQt+F/DZvZgDCdPmHFbZtflI6/SKB2Jhrf2gC3QW91jPPxzHnB9CT5b3m3iH7hH3fsd/
dXXicoQ2jOW2MABmVuE1A67SHGhWwla630EOwwszm7ef93togJLYHssKAvf90LRYMhgJcOsnIDBr
yvozDZof2ORY1Sl+l7VYnSzDUlHXvdBMi3/tkY2SpwxIbYAPgp3HcquluAd1eIMHJb74HXd+m7BP
kFtQnzfYm+7aDLuDZ/NbBrKySKHKxobDYmLYjT8vxqixKTaCX9VyeIf7IqxqsKnnPoSVJq6xaHs5
12c/8uAJCIou4B4HM2vQGESL1vBvhGFlpKLlYGJcUmrxGZp2vmUzcccmDYNLNNXISVh2xDJCBgEj
fQT+vxsBGyqsshE/dNso73DM0ys0BDWHbfsK3UpfUewT2lvxaNvk/uf2irp9P1FYdwBT9DC3KjQU
UNWpnA643XHL5blp6Xh0NJIVOCFsQ8lU8fPekgFfn9TjJYXlCyUES2AEe1FAGKKBpOH+wb+wH5B7
yI9zgyMUxj9+gAKwLwHTIg7wugCuKxxb/FHEOzobjzLGAcxV8c7308/bvECAjd/CMnKgfirbBfUX
LRJySlp81Z3gvQCYkhPMhaheQCChc8YtCOSPBuk8EE1h91CC3TzAmluEY1CfqVnHSyYA4CcuObKt
eyfoKtDSovmtZXg967Ej1p2SU5Ngn6o9CS4I4+SHLMUiG5GpcyEgCop9RPkCEPoFsg+WBzsCI118
5G0PyRpx+GPBZot4jtIC6ZERqNlkzpHoY262FO1tNgIedGKgJ6qSCG6OBkWxCVDcNtw6kkl+rNfw
sUUI63EPRn/UC4qJjq0tkglfG5ZDgSSQALso0+o0MFSwIQOg9LM2hdyF1c9NC8bTIicF3XawtA8I
aaOlSeLH0Hf+mNaE5ckCHkh2GxbT5DQsHlBASAXsqJ0oxoE0dvdrJn8gWguXBpGJxc9rnfJElnLA
n4S2gx/iMZVV7Ja5JHgaRd7HCTBoBMQ8hME+lOA4+iOrpx9Thv89rF2FTa/RzKGexKQXB3jBvjII
1yrkO0FDO2UfB4WUUUnaB7Kt95laujzaWHP2wjVdTvq5D0pwDZDyyU0hfcmRdC2R9ID0sqtHD0FF
cVrhwdoznGO76d7DTrky0B1PCvA0L0kDFnhmaPTvPOibs4Bfn+Ugb8EUgoiN1+oK0eStEssD8qnS
uslTNH/ZwYC66govISJ0npu52uNWB5DaT+Ss6/ULuBr1beb2ayyoQn5q5OQPJIySPUWVAJBXYGNs
J2Cw6gCiz3ENQQYCyXQH6cjQxZaUDY6iMgxYfcc3tZNDH43bfI8EWpbdjDyehxMcrwt585D2Fe3a
2P5StzxacmP6IC0mD8j4PrFp6OH8HGvyNMLfdm6z9OW3VuzhVwfzezzvFXD5p74mTiGFT/GgBBg3
/tkl0nMYvmAKXE+Z8B6C6faHkDhcopG9rEZFWFbYdbHASv/373t1Efy394WuA4JbRrOI/lM/xT0m
QL7o9RRsP4sd9mAk5LdxQ/qq0/LHv3+3P8NOaBEz2HEABKVhjDgNPH/1z93bvsFkL/ZxPfUeC+Ta
CXBZkwp5BPTX9/r/Q8B/yrKGpBX3+F9PAa/Ll/b39h835PqCP/r/AM+JxHOj2TUZPUhCYKX/6P+D
4JphjcDBBB4f3LoYCN9v/X8QwNDxW3p1hCdS4h8YWNCoZxgkkr/S+DO87+/rFNgTh9ghgqsJkTQc
Uft/XjkKAHirPPN3yEUjuyxQbLw/DOnGPw5DHN1I5yRsO02jb+cknr+BFhVHJ1JQcNNoTgZBIFDM
KAcWHMFDgwjcU+t98gBiZKboZHp3xWBRFelqcVgOaVxvTyTzboSuils8iu4VKSDwNp5W6PqRtLFZ
dEe0rwlc7Ij6OiNQ2KCtCuHRZD8inXmxnrar9gVsWLYGwG3qzJHujGdGT/ZZW1zkZ2RzZddDqA1B
MHdgBW5xLeP/Yu+8tuNGsm37RegBbx5PekMmrUhRLxiUKMG7CAAB4OvPRKpURVHV1K1zX+ulRrck
EpkwgR17rzWXdeVn4bDUOSzb5Vp3McGDeVpE9gThmvlCAdgvT05hUcQoPBmLLFXphvcls6/7CU7m
ji9VrfKp0z7jQkjufUpxDPLIIm5QT53aQTT7yUmiTVyxxgYGYlwBAi1dJJlgc6HDKg2qfsyhLAyT
Z5YH3AWJAyV4yhDVr5XS++ZoelNRwkAp/eEUR1mv7QdVqXGVgTYe77TR4JW/opWURiA4asf0tmYy
xN22D/WqbXaGTvsdcDLCtiYbbt0cCsFlPaCJ4irg+TeL/jv+798V4TcrgkEp8d6C8D+g5Kq/khvn
9u/3H3m9JNj4tOjdWyC4HPqvf7QE5iUBEKj73ftH65VuwY/+7/z481N0kueGAp3gP1sCFpBf9iVs
ZSx0fLj0/snCANXnzcoQ+A6fa+46gLa3f3EfFg0jvyFzFSCOGi8LlYFqi5xtiuNW+rGqex+yXdp4
7dRtM0gThf6II4PRTVbWhbw3C7ud6EUxszDXOQ8xewh2TXDy/LvEZaTtgk1My8TolrUa0KjRr8NM
VZbBuEs1pTSUBt9vV/rChewZJzPCbevLMgf4Ddkj4ZUa+HV54WDTOlRa0ev7NHHHy9EOw/vUamos
KO5HTVb9VtECmAFBQHyctL5ICyZTRTp0Bj21zLyPXV6eyyTGxA42XzE/hP8VrMFHNGqViymCUpS7
w+2EzudZr020HWQF9JcQP9E/mXFLT1z0XTJRyUd6vi2HPt8OPb3IlRNUyd6F5u2dAlp96VKOOtQp
TWO269Zju21F1neUilCK4sLOdnUo1CadBIh45FD8YpQDrFpFH/ZXphOWT60ajVsFhLffUm8C1pGy
j1jPRnSDMhqnhcwKsUqdpv8ID2F8CKfKc5ciauphP7B1mnUpDl8UTVFnfgS62oD0MfKtNF2ByDXr
125UNwb7WnGh4BLNFhUcR7xA4pqVTDl7N5TeQ5COw4XZKrr0SWo37SaWAstQz62+AtI26jcNtbbZ
amWxtdo8XEJyH1A+p62HKz5NtaXTY1RY0PsS1UrvGC4ivCx22MPjFbLNzt+YSqm1asG647bro82I
o4QTHdW1szRkrr55YaI/s++JNpnD07jJwkSs8bqPzwXIa3MDvsbZdtVQ3xk0co8Ak/KPFRa0Raj3
hqIPEbVQvuJIX5nCuwLQIFadGYdrdNVQaZgyUuXrxmD06yjKm83Yo9+MPRFcDTDit00oumXHsPQQ
B+HgLSqryGBRWWwZnLgjTSHVqj0OZXPfFjhQIHqHn3ga8DfAIQo+h0VvJItR0j3fRm1jwlxPur0S
hbdB2eiBZC5DeYcY4ouuHG3Vj/60gveK1IEnINlXHuIkrBEDu9HI9Y2Lws3tQxY7/hPeXHPby9gN
YcFPhkFTmX4NAROatZJhc4/rR5waX58+520RrqCvjA+MXIpdOOHaW2qaHtDr05AF9LUmr8ZqKE+N
A7ho0VZpmizMPglJR8j8lRGH1QeXTgV9sKCk8E+ix7aZLSoIKvLbzK7NpZwwTPRtsW0rbInCC+1u
ARdDv3HipluO2BCDTVXaJoMcJzTC41lO1jltfSUKYiOAVedfSyMb9w0pA8thNs/2bGqYtbRfUj2x
V4Bi1NJBTLyb2UioTc3nQY2P0DmcZZlFwbAKetMTNCosbI45wEc2pp17rSQicw4LnKMbxfex7L9v
xd+8FVFyv1smg+epxPPLnzG582vx+8/8+Vqk6Y1IIWCE7kKSn7Ntf7wWz0X0jDoAmhjQM2ez96NS
Ngj2NC281pjpKGZfvxYB5gNaD+AEwOPwqMT/yXvRnrdSrzZ2OpRqf04LgyFsOYxv5w3nKwSCXsS1
DupLO3KHNyktxyDwx+4j7wu7FIdULzxMThmv1TjdepLdpXNhBXmBZbOgoPDahVONds1UCvFaZl2W
GnJVxpsI4SI9RX+Wi0Ruuyxth3Cb+YmTJBfO96J44k/DbgdohmN9QLPIGJCFvyMwI74w+gL5EeYc
39NoqGtqiZQfHf8BC7GFmcqisiUeJaSv/mSWYkbiui1+gjsAn2Cm174dKe/Gj4cuDq6ShIYe+jsM
jDRsNMJUuhKPW94JiKILb9TCmYNXkRvx71PzPcXhN0/NzKWkxvvvu8uHr6KoyvanDeb3n/lrwISQ
iDG2xXNAV2vWJvw1YLJpU+rY5cGVEXf0VzVJSBJ/QDfb9HikGDL9VU2SkuSZAfWfDQaevFy2pT+C
Ma6/Pw/vpSS92WayuZ1DJmZGAAexf4Fv+kbfgTf1YX77CHaLOKahHtH5fHVO/jjqu80eFoyZeIDu
itIYYcXPz2bYwfvBjhruKCxLg+kJ7XJ/CKtPZdsP1wUgkX0+NZmgWdrWT+8fe75erxcGGCOG5bg6
9Ten7Vc2Qezm+WBlfgDnOahIFxJSrfrB4LiOnt0iKKyeI/a5QMjKhPfwNCZfB9hf5doVrkWViRRw
7FIQt72fL61Gaw5dVsVXEnQmSPU8BG81inoto2i67KQX3vLCV6v/w5fAEB6wf6DBQO/q5zOoC3uW
PE8BFn12pINdTZtCK+x94qkREBezN0zmgCS0gmGAoc8IqoDmMwDlkc+HJPDaLc3hukL9ttD7KdkG
QTxtmAzm+wFQ98bvlXFPAka7GcuJbqlWlMn2/e/wSy+M64B2hv0PDkbmc296YUDFum70VLAj10it
hD5BC0XZuPUItXr/SHNv5NWr4HzF2W/xGvAd32FJ//lkOT0W5drgSD1V/25sGy6e6zcH0VrNDZLa
3/Hr3zxE5+MFOj1hwhm4yd72Mk1DotLTco4XJeKGFYU9URcF/4xXMh8FyY8NYQ+wEJ2qN+cvECwX
udL8nTBVQmBZ+q22ggTcnX///uk7x8G8OX8OYBsWpnld+GVRSCPe2op7cGdin9lPHpO5OOCewSeg
VmMxUyyNmOlYVbXZ7dg7/kUN232Fyzu8jRkhH5nZNTdixBm0cHvGFvgy9Z4hnTXtIiyxhypnIJFw
b37oI68cl9ak2xpiQsXG1I44yFDbzB9wq+/Y/chH5U7J7v0vibry7V3i62ygOZ3QuQmydGYB36uC
ITTDHN26GHaKOTO0ZSTi0ELlXoNTvakyaS5cq/o25EJbORluJW7edJcXKQY6o243KE4xhWWJQsGN
46pxS/3RAHl1cugxf/JUUTw6jbvGIGreGUHR4EPCaLsUbpjfm3oG+WFKIAr28fABlaC5KpkibbOI
UWkffWI5y3Zu6zhXUWc6O7I06Oa5QUynKzTXFtk5cDuRTFdOAlyL5vNWWpV/L0In3adaWqxKoyFq
DJ3Pl5gXz7KQWbS3GS9e1birGmi9nn1R+IxV+tB11nWPj8i1627pdm4FPd+AOpKJKsPEVC7zhsA6
uHPaFdEb48uISJZyKG7XUdZaWye0UWqnboyyKatdRk+TzRbC0u/rThaPXhSjrjLiaoBwGYzjEmpi
iZ+qmpuQZTx89PwyW3mFKXYEV+b7dEyHi4lx9JWbs5Fp/QTon1Uk6qojKO9zmebs9HH4aVh+l3GY
fdUyzb/UCPla2VEC4tUDJ1C4fGrXaNaZGewBsmHhDetwYeIKaYFMCo1xXbnV6/RiPp+rKmeWyqBM
W8hKyYVRWE9O7IJeHWJ9H2WEEAHGGD9oedaa/K0+nQwMxvksugUKy/tliU/O2mJ38ffYxa1nEbry
OuU8lXt2xmTOedK6z2yAGejuRZ9ni66xrOeqYY6TxaY2UxP9YoE/RHzAAdCBgRkUl2ZIF3Koop0a
u00cWzdmWHRr1rZ+32IpXoza0PoQEc0XS3DNBQ6Mm1Hkl0noxEtN9dmqj/Ju1YWZWMRF2zGn1w+1
mYI0iGx7gWsmuivT6DKM3E9oifUdETr6bWhMmHCE+4g97dkkyW6lBHJ9LXWDh9YJoQkLYVx4Q6cO
pZNBq+0n2iC6FS26tMEa3+sh83QtZonCg20UJZ5LxmdHzY+Ih5C4gqE5hU9aHY98mCHcxGZmL+MM
/+OC1BQaSryMvBWvoWyTRL5brqCWJCvwQuZWSKkdnamqLjDP6jD1nPE5VVK/6RLp+YtydHxzgYUN
DSCWIZYpaZCECC16H5dDvjOsRN95CNu2rjZWOvl4kFwJADQRmS1IumnoZcXhctBTnD29HX1MQ6N7
AVc3frR6oQ6Y1Pt91gftoo9q+0LoGt2GNmPTTeNi36FpudJGkqu6HIcwRvrUk8a+TAJvalZG4+I8
0KMCRvY0fLB7vdzQgkNfnkX12s4re5mOHVZVVJZbw23KC/DucoHSf96a8H+h72b1ig5/cwhqlJRu
1aFcdum2NVLPNmHaj9/6FrrdCZJsvgprioKJrJeFqHCA1mbhr5KIN4cxMYoy9a5e6z0KA76xOHgY
ndcICQjjiwlRmVpdPk4woK9MHtTTmOgNqKCQhClIPVX/FdCfWgU5QpExTcWXGI/QBpGS9xBjvwNL
7Rn3mk59kVd1fJVlzLEZN6M5qfAuuBGBgqvwTPvvDHqQg+5mt3lkNx/T1GIorOMVTzTqQs2px22O
qXWv7Cbb1FHQPcDQyfcNTpEXhvf6DhIba4/gSzY15ZebV+FhClAxjqNVY5ycwoOHb3WLzsFjzGox
dE6BTqwD0fPNsyS+AgGgVk7HbPysisDwEF1NXh0iUcJNZizNIJePEcpeiBgWnyTrMJ31fctX0lxc
IS05itGyzVJnTWanc2WwMDDap49ZtybqCEzraD46WBqwCpd16AYL6khx6JkxLwwrHr9RA/cPCT64
tVWZzSFFCARB2bHNraEXzTYsNecIGEe7HTlAvMJ9R3kRenRAnTF2PqnQwdgSunF7S5AI/yuLuluh
m81KgEn+qPvOUWYGe96+qbYyRREMski3js6gb9uGRcEQnXXqrcbewKcZ9gU2u2Wfp/GmssJ4XZXd
vRGiUVdtC86RNuMa8cO1CEvoCHjZ+i1m1DHecvq97Iuw/Sa+YLjSIKcYHfIyh7IbF23BfFpYJmiK
AKkw6JZhlBEeSdOOTwN2i2L6d/jx/7RhpWpjXPHf96v/kz9/fi4g133/befhx/lH/tiu+gw42Foy
40Bhzo7trxRDzUfGjqKRB8U3gTNQxv/Z5bHYrmKvRwrJxJKJfkAt9Yce0tL/Y5p4iiD98JDomIv+
P7arc+zXzF40TN2cdfRvK/vUqE0UMba2CzTNZn6XjtOuQ9Xwmwr47VZlPgxCfjSf9H1JfHuzgZgM
iaZq6rUdsEbjntQAfHKd7l8VigSq3+yN325WOBZJTNTZpgWl9Dxtel2Gci1SBB9WuBuNKrjSXdFf
0mcDMDTpw3XtFsnvsIBE4r6pfKl1aUhgSKC3YJBGREvi9SGHTDqN4YmQCFOBNCVsqvYCKQbTFKY1
lYOjjSmzPnerNzoKEXACORFwWxdBWrltnKhjRNDbCtkbm8Q6TcQuqAZqfRQt+ucS6CByQhnQh+eF
T0nPSMcdTewHA5Gswihu8oygqBxV/wejdcsD8Uz1hgg7JrzorU92lDrIuaMy3o4NPrckkoRgtLNK
HAbyVyBiE8GxtnhgtbvUuzFZKy8vlx2Amt1kWtmlzT7NX8ap1d2Ysiu+YXaoriZLpR9MPUGBRWGw
QQNV4kAs+mVXlQoNVUiq1NSYW7/XKUOIoVkbMciEvLXk0TPa6iRqnz47nrNnPY+0Xe7ODAyhqV3D
4DhiRQtCF8+TWX2RPhWjOxUDOKUp7hZ6g/RoIXx7o0tTPCWZFqhsNcTCkw1NOwUp+ylwTGeUF3FZ
pxuv9DAEq5D7fKnHpOgtdKsoP3fCq59SEgYe0yAzbwNsVfFS6TJ4STE9pAvQ2uheC3OsMuh6ybAR
vY8dEZhp/DmLcx/pUmnnV0j4fNSHWMkuPGI5jiO2+Ad/nAhEYkoDVWOGW6VTJBc2XIcrINe38ZDo
S4rR8TamMF9LQxdPxMP0m2rQW1oHruagynWLFzFP6OMy/jKKtF5F4HmPUeB3+KYnJy7WkpND8Z9f
MomYHon5024sYuUudCoSSaVrZCBBel1bZUka6gutgnlMn3YfskXd9aqUa2tMsgs9jbqXiDnl58wY
03w9RZNbrjW6HAdOgVzFofulaXNkfEqcypydJ9mjL7o1KOyd9jHUWvYi6HoDiWmxCet8q9U+NjlA
JEuJ/BHwvK0vidhwF17dHlNN2KiO2wgkqu6nz9BXQ/6x98kKO2sFB2GE5uQ2t6HKzQs3ltfOoJSx
oFttc2vz9AyYMcmGZEebGv3XofC0jSO09pJAoelzSzwqw5fa+VzD/rrCvQpydWrbW9wF2hKW3m3T
BMm6c6aPGhXIyZzYc5jjJE9stKa1Clx1x2y2W0ZG0G/Gwr4pFbsuK6zMXZJhQLGJmu7j8UvpJoD2
8Irg5XM7wIjsX3w2A4tJpv0qi4rMWUPzG7PlmDfudOGrfBz2eaCTubmMo0bXF6GGe+8hkwokP3DP
TiokElrVrLqxl+m9LVI/aim604EK/t4b23gdGNKL5kJFAA0KQasunAaBR9D6ZblV/eR6HwfNJqIE
Xq8JHsSnmF8luTb6G5nKhOzjqGjh1Wdqim77zJnDTOqkj05uAzRpURWiVNcReBEf74/byPgYhFoP
kAxUvfNk1jCnYLqiY4spb4fAfEiZJTubBl6g9+INMRcqbknbwJBDAKO4ywombbhdA5k9UX9md0Ff
JFuhlyzDVeGxFdfb/MELR20mhJvhuFCdax0AfSIjVFPPXNjR4mDrtBboEDNsLoxhcHaM+HQPR/qI
tbmYAuPejCuEiLKZ/9gL3fBuHDv1xUVxxy4GFf0GzpC1n1U6SJJtGBVZl9v7WurlIRlUsG6Ljsl4
wdyAh91H69PYNkQkr/eMDXJ81DAiAY6BfWdZSh1dLvRAJohhGHyCTlUgAdbKu0kSM7RwSq3D8d2r
4maw7Pqr7dr+BR8EvUwGjB2ISlBMK/IW8ngtiOfaQ5YLrnIncZ/zAn85qSU9YV/SK240lXlQ6RA7
l0syzPg7R2uLbxC/8gektMN1jj+B0CFsandREcPwk5QRBotHhv6SoNHvbdN/h32/GVs4tEreqwKX
z8QUQ2pJfioEv//Uj3EfUhf6tRCS56DZuY3659zCMO3/oHTR57AuOmeGTf3wY9zHjNCgnYZabh7k
n2vEH4UgIdgWv9DzUdvNGpl/VAi+oQBD/qCAMYkBoEVJzWnOkp/XNUxLPFLddN1wwiRB2KwCBsCg
nzCaZeap/oZX0nhIh77M1rqetU9tZfcfMlsOkPWDsnl8dfb+Zr5hzL3CVx3TM0ua+cJsM9bxBblv
Kioe0DoL4q7HVVMapyibaHF1XgXTaOjRRy96ZXdPHlN7lGeF3zZLcPOoWYiu8WzKLa98CWi9XPE7
YtgeeW58wAfjG9vRdcKvBsk5w+b9T2y+6VmfPzHKVMa1rHTUuG+6yXYCnYloh/ZENlQUrVwSrj70
8wBn03pj5RASOxjpKvFYjybPhQ4xZrq1LWjYG1CxqvYlHqQ0lolWOytgfLgY2yLmVesJJyM0pkrj
a7bKB3KJY7nCZBU8yLg5koblDOtEau5lIuK+2L7/rX69DAxNsbKSYMG9YZ2/9KuWLgNQGC51Lk9E
wAYPVYRKEwePya1R4466VoMI7urQyD++f9g39bQOiW3WguLT4l7kP/PHenVYNI+RXcuoPJX+ZJzI
+ulOIIxJTwrjh/ePNG88Xt9n85ECTGAzOZ+0uHkG//pINRKaqUEFcwJYaz+j8RT5Nmz90Vxkdbym
S5NPS0sfMVmAIlXF726aNy1zvig3iumwn2OXx+rw5vCMERN61RTqXpM5z7TCnecMWUG+JYBKMi+j
gzfqXPqtyhsFjjSrvK9AlMgOoyeOF8ASOgaPFL5h6sFBs0RtUkH54/i11vp6pWuAF5cos2yawZY7
db/Zar3d+MyfHzG2aQBEJ+QQc/7Pp093O6d0nFC7NLqweE4EWacLQ8va0l5YI7msBxUn2efID6DN
Tg2xLHANEiSuvfetpdqqlmMceVAo0v5rIizvpXfq2Du8f4mh9b+9yMxiuYmYSbC2znu1nz+lK/xE
F3FrXSLfqsOAJjizuu2cVBdg6e1o4w6NftMXo9MtIK55S2GUqMREvc1nXU+WN8VtnTuIfbxcRY8q
Lao9cqZ2UaOO+gAp1F+FZI2w85lFQwCjEBCFqSxPalYVNbO+KKKaZAh4lh2ZfVzsIErmt3SOryMI
oQOKA685obO4b8/iJXfWMRnJaLI22N00LXTlpxf5rHlCzGYf4lkHNZ0lUUqP0fNyzyd77SyaUrN+
ypiVVFM6fKklNNaOoBPgOUXrUVY03Z6cd/MeL7Aig8/TEGdNcRZ+xpyDZCspG+1TN+u46lpCSaG7
tzeaIH9J+trluZ+1X8lZBtbPijDsu2ibZpWYwbT1CmTisLaVaDbGWU6W07oEWaqIcVv2s+KskBba
szq4ikMcjivEzu2OV42plsRRIb1svfzjUOjx0RRBfecA5dp2QaqZyKOK6dl3K7GW+oDpDudTtNHg
ijxDF1TfgMAjlpvOwrnyLKIbZj2dNSvrxrPITsx6O7afxa7knxLfMcvxEOIhzUvPMj0vVNSOZ/Ge
Pev4rLOkTyDui+xZ5qdmxV9yFv+lZyGgdRYFDpY3XLgwlPKQeIqmLYoFPEpwny9xGJvm9CSVNsz8
pADHUVZ9MccibTEvd23X1fqpzVqMJ/C5mmkLQL4NIXEnFHKpmVd3OrnWTHAshC0d1yCESanPTq6Y
xvmqDGlSErOUqWbtZiqifZ+3RniFT8iFrZyNnsKVP+RBe+HK1uKOUmFlSIWXytE2rhan4VXPo+NG
SwQu7KgNiyDrTZknIljAHUG4sx6wK1HlIp8AiRKiOAS3j2x8GQdksm9U7uXsQkOqgo1TRsW09CeH
FbNkANEti1ho6CTxrstrgGCk1lRR4n/Tup6G50qvzBb8uN/5Jwd5WngoLa/1nHRZDrKZxp1E9yDg
dUaxR/CQ7KcGlSOKgs2Yu8W40yVjm6VjwkBaekwt8q0gdlDDWGubj1pdTAYGdjdDjZgVunYFIVLD
VogK4THFzFjsLRG0+PCItLnFWWiBF4YmZhxjFUs2/V5sxu0WZ2pd3vEythCwk76z6Wo+wbpqcZSu
fWOYYLKkjHAvCx+C+FrjURGw6Y3uIDAz5yugAFE3G8u4nInHxHBRTqk1faXnEbggJFvwmtZI5Oge
Bb29g6YCOQJ8e2OtkioJVxODJsBAStQBCY0qtZcWsToTLKYUWRZdF3tj1CEMZcxwXr02iJWv9nFi
qGidBXaM/o9/RxuDPTC3T0TcyKASuHcgG7VPAmTRSBYYz5F5wiyXEBfg97Zm3Y+5MruTWwcj7AbQ
PpeIonglRYQ+8AMBHEFrQ1ymUT4xzS7jQ4OTcNhI5UzJkcTe9t5OTefZGUKYcD6WVovosAEphWTo
zIeHbU8igkVUMR6McJ0QF/mUs8E3Ecqk/Z10XPW5FrG16z0VhWs/Qx5EZzvk9zh5RWBoKXrjBH7T
sm9k6xj3RgtkcaFcMkkZtI7esO7NIk12AoopMGF4COZVonnBQ6k3882Zpo3cermkszCMdusv6Sdx
bWJV8sEqqNPGkTdY8MAEnLu7YJUUK98IBjSuMgjN61TAFb81fdxf+8FOVXfZDu1cfMbjcO1kmjus
K1Vw6KqaJnolJjoT0Nje/OXnj65Yn/hcsLVOtlPyLbqGbLFFnFUYUIKs59Gp8yhLbkrSNOHGdlQF
EX/Hmmq2ZXzVGPYI7smqY53LzS68uywwXspFoncNpFSSjaz1iEJoXjR4mJZ8IxYQOJFzndyWxQP0
ieBAhk2CagiiHvcF/N1nVYJBXAyCtpTVDro8RpS5KQJ4klXufN4WW1nqxqkJoubJxg4G58KOE/NQ
MYfsjiEb8H41CuYoFLijta1NTusMLx6/ZHnmXA+dhGzXQN3I0B8UkdxBjC2+Ebg3ryFJkwOgAKFh
rRNzjOWGTm3wqOlhsSlUjXkFkkSzHoWKbxNmVkfceqmzckxhkgSWI+paMDsOHkSq9dE6N0sek0kL
rWBvl5XRfC1YkEcs/NxSa1jf3COpA2NyA3WyX/OSUc2RsQ2DmjDI2543rdXrlN5N+kkEBCloI2U6
g7BWGC9M8JnXF9iZerjh2KrXQ2HMOHhFXsu+5rIgSYRZRbAtY63LYfTyu7SnM+l7cmcXcJ12k5pj
HkDyymlb53AwLkt3sC+0FmbhOm7Koj9GJLPGS9+RRXxPJSJfdBI8yHrwEjmPiSRj9UD1fsNbYGzu
8qgxko9GNVl+vwBHno0f6haaNL8MBDpSblBhBy2s1WfEl3A8cg8r+h5IjXEzIA6etqKDYbVOplna
n5htal0PWT45p8KtZ1Yx9nL30jZiMhhGqhu5xlTMVVN+mcxQVa9g7ZAyX0NEGcSqz2lQbCcf/SZD
vyHyVmMIh3EZ4oVoHhVp3PdpjOaZxyEJHrjXC3ldBkifN51ZB+QBFrNYYOieolE4GrKR3MhvHWDG
Cvd81NrA5nNiqZtQBkBZI+7odZ1YXE02Dmj1E6vN6MWKOrau4XLn7p705YDvNQxadJkJDT1MISGc
LmhNde1lntMqXwgSFjcy9iHZqEHX92Nj89yPDGcSHASxd3muSv/tpPymkzLvFNjO/feB2uNYFUkZ
vR6o/fEzPxopOjZCx2JLSicFwZGHPvGHbtpAHT1PzdCH/iHy/NFHmfWfzLgwWXjYjQKLPcIffRQb
wAiKTQZ9zKYQnUEs+b/rP1FFzlMgC4+jadtYDt+0UaDkG4kTNurUFbTUc7A5n1+djb9pjbzdkr89
wDz+erU3FoMFxGHgAD7lcozIpQuek/4E+x8e7PuHcjiTP+2OAa35CGxNhmmBQ+fqTU9jRO2RO2BT
L1MnH2fRdvGHiDvwzaxxPsl0iPwvmAAhs6H+MaU2sRMhXqY84OtsouIF26XvRYiu7Bg7FxVVpG/h
83dfE7paSXHRCVtq9lF362mfyyAlr8FPEUy4QIbD+xG3Dawg5yDb1LhOm4rt1Ziy12pBB1DP+pZg
JG4yL2E5VL0VtEzWiibO7hoAVj1x03ZJOgUsDMCCCyxTCAnLzjwIAkg+UBl3RyDTnTerOnK1Kfok
t4qj10KgdwZ3OkF8cdQndDFgobRoXuNak7TVs8PS1gBhHFN2ktqdgjlvl2urJ9pWq2ftwqxp984C
939XjbJN2vG3qwZBaK9u3l/QRI+J/FIhAil/XjfOP/VjEu/+B0+y6SADd/A2oJv+c90IzP/4DOdJ
PcSPgZTW4a9+LBzYEEHMzXNd5Kg0ZPgYPxYO8z884B5plOwp9HnK/08Wjvm5/asThc2DxoRjwSWy
+G302t4818hHAdCjkjsGUYXduEBP7WDm2k3jSFnYCuk8vzpBf7OQ/N0BPZO10GZwPWthf15IMr51
bdaFc7SA7K2MHiXTFNDUc3PQxNEojd9Eav7c1Pv+BVl7OV8By+8vDdKAQYXk3WAfvSp2nwHlGCcr
TY176fS/U0b/3PA5H4pLzbV20Kl7v6AiBbu4qMsM+0jGmvOceCntr3aifHLNyDi10xQ8eFlqnJB3
Drfvn9W/+ZbcSQ53g6/TUHwbpqeaDIUYA86jNFN7X/o1+xpS7cHn9TT6lu8fzJj7g29uGu5AA4sQ
lbGLDPzna0i0iSy8IbGPpApwIK8Gi74A+M6muG89dImlldbxoRgA+C1HGsTyo21UVNpDzl5ZN8t/
pqmez7zLe9RlbmsgdrbfCj0gdQOUjkL76Cubr4tMN9nCtOc//7dj8frnBcUtzI3z5u0UpZaeY8G3
j5ZUxqmzNfnitcVw26Xm7zwP83n8+TzjJ8E3AoIMR7J+flG+eukmbS005IH2sQ/jb9KUwbqjT/eb
q/nrrcNB6LPP5xC65dtmO9wx24PTZx8n0MTHFFAQLim31pbGlDHn+M2t83Pr+fuVoojC+gBf0zoP
ll7XEeynjX7SDOvIC5Y2idVzTHRppP7kQtZP/tyQJrWUhxSzw+1I+3RPxIj1XVYGDjX6Wv3NIvQ3
d7CLCY4O/Pyo2r8og0LTMGljoSIYeLkerKw0SFKlR3tB65Q7lPgFopkzU7gLCFCMSs4Pr1MjB2QF
Ebv3T8rfXQEM4AFuN640Q5SfHydUNO5QZDUPL1LhW+AUaqEAOR1toEnrf34oF14LcAteLYwAfj7U
UMM1ZK9sHRPCcG6DIOKR1fIZQeEzbT6+f7Cfl3qWbzwH+CkChDoc7pfbt47bKm+aWjuwDWNjrBFh
9FRaef00KX+47tnP+r+5l/Hgv35i5kPiqqDR4ELT4wLPb9TXt1edTYiGgAAeCGBJtnDUaQVKaD23
Lt3Q22RuIq4tZxquYz8175EkwdQY2uqIFZztmZ+4zW6auRvnFaS1M9ob42SyOw1jjd5eYiDgf/8k
MfD4+TPz4p81atyIgU5vkFfjz58ZEEVqD4VlH2SuFxt9QnBbJa62iQyZEZupFyPxWyi36CQvq7Qe
3bXBL7tB/s5eGOEMn5GeFxeSlNH2ZcJf9EIaI7cu4waeK7PRWHnnOIN+4dBVouEaBQydYn+4zZFf
oG3lxwR9zz18ezafiEsRyJpp89RSxR79yLYOIuUEMjtMx+sIWYdYM7VDRj7FGur9IGwM0g4YGC7g
ISMpLoLYzZYUokTURF1iudu8bDiGz5l2iby7JpMSHYrdE+lIknVtnGRccYfUtlE/jRXIgy3dgcA9
KGjeR4KGMNyjOKPpl+FXeMlIISeRpTTrQ8G04hYFJCpjrPA0IeosSj4ZxGJg75/oxM6OTRU+NEiY
n0pSaJ4zUlTomsy9whF5yIukKOcN3UMeKNCufKmnkORZCFW3wsVU7Sic6iT5kSXD+gscWwUObxhj
NNBGWw0P6UDiGVA3bWkNNmc0TMIH4ETJls6hfBGy9Vdzi/ceVhvnJ1Chdysl8hsTQ81LHdhcpzMN
hgwy+ZJhxJ/9Km2wnmRInJs/iuChq0f+FRR+ax+EOK4XRUovA4sdnbxOp9N2fsuRTe1vaHXA/qK5
K9JdBIgLcZDncWfb8f+ydx47kiNp1n0iFiiMajkkXYd7aJUbIiIyg8qoaVRPP8dL/F09QE//A8xy
loXKUE53s0/ce48Dha+sltUlBIrCRAOGeZe0pY8My5wfinphfkiMpOZEdiUZt/0+GSuIyflwnYJX
E4V4M4RjfaVZYg1wHYKuOC+10WWs2YsRD4o5m/wyOHUKWGkD96JTp3z+aqRHyaZcPeOSaqXkUdol
48+49pisuAvJWQHa+6vKv7J4L4+5xpJZj/m23oD3bdYsBJQGMKNgGNxiZhLPvYxZhxigsLGQi6+u
RLuNCtD+GOvW/nBSgoSxAXag8Jj6dI8A7cz9SoqTG5mJI35U41g9eWu2nNk3yAgQTU3crCYNb4vD
qTtmknx2MDr8mF7OgBOqtVaR3hPSK+V6DRjG+lsErA2WCw2lfipFWtOmFtjj0bRb4WxrIsSBtzwV
+AA3qk6b5liQG09l5JBjvOp9dT80PamEWI7LX7XdDd+eYI5O4Iy6kEuqsFfA6QE+StzHFK6Sg2vS
m44XQVuaN0w1Xb/t7cX5IurGYHVfVTd1r3fJFrmtC/NWNVlkIJLfjbWqL3CQCGSowGP+SCxkfkSp
NefFSZ1dWy3xyVgGt90BCHDem4zUafLd1h9kBdVH4vrBMMyTWH9Usi02tm2uYW+AfYq82B5DXAHV
j7zJ3QFCEBKBAurP7lqMkok3t70ZdV2pbdh14xujeNnidx6uB1McVDg7HlTRawfwFpB7O6avrEKX
X/A7pk2qZdr94tflW8ZoOmSOyt6zuqKsmBgGbtF9uIPg85GtWgS1Og3V2BlbIFR8I0+7XC0/HP/I
5+qgIL6XmDhC8eohLFriXeygQ7YPe4wn30w3VLp45CxjsaMqG/ELxTE/SEBVjIRK0oNXN30ohz6N
4PRpG7Os1XNTOCBBxqrfKrsAL5nqX0w36zdfZiYJoQg9GHBaEUg7fQeWobznVsI+TihneuMIhtVN
ovNE3cTMb2p0onf6oIhk7gfe1BrTpOFjAeZw0fDAIKns6Rg2NU6E/OTMcMcD05qZqnPaDnBVYJGF
9VWNtujXxG0doM5L56o52XhqtvUN/ogZoAgseUCIbswywrS1+j02BEouoA2hu8huz5aB+9hTdgwG
9CoYQxBw/W7G3PS7Ihs4gjiNKcyuaVTaTB8FefW66RpX42lsrrI1ODntXrCcmPc2sbXvDdNafjWy
PLFhyEq+m3WbUM8RBMPWrzbrqwGxb8ofdp56zffSoHLsIffEhC8OPdwuMf1CStgmMF40+5VsU//Q
pX6/xzWVkAYOnk4FEgrIZz8OHzncr40tsiQBlsXx8SZXDfpTtjZES3kk513GLicnCnzJJp2mlhgc
Z90yFmqeVz8BFQkDYHoe7a58IKHl25Tr24wl7xa32LDnXHUlLpIO8oZqzJ8JeQI/1yybHhPQdc0d
n/h8047EYeB8dCeCWJAgEAgAs/zo2BlKvnmCaxL2Dud4WKg+If/Pn/WTaOvl3LIofXDgvJPSXhbK
IAY8zvBbMU940apxrjazMcjz3HXilm2WvC5j1EOZsd7u2K1+kRgoWRCu1mftOyPkyGY1Azs2kb72
npWFoOJZxKt1glfekpnIQsmO8tITx2UaP+NGmx6nISnuDaX0cwem9UcB8vW64kh97sqKXX27WMnF
F0t2xq1lHdE+A41Mx6T/MLOpOYGk9zdVZqsTHnktDgRC7w7ny5JtNYrZMZoNQH9BJkgT26aysp6c
omn2Y2WtjwgM4xt9Uev9wG4p8MdkeldyaNWGdavIjkAeZ9TsMBbZ1MeTV1ycWZ8aMjZVv6fL1W5y
CJrPJHGZPjsQVVaBqbl6QeSZN10mbvhvY2z7s4KNu5u5CE9V3pcyavwUf1Bt0F6kHG67AjZKFjZU
FlCeRne8Z6FP7mj1e0plz5H3XswDkJpF2jdzZnKMotFBmcmeopois+xUHMoKKi3Sq5XFtd8a3saT
ruBANKZfNdyreOtrLWG1TSIOQgD9tqSz7nvlZg89PPdnZSz9iycXsRln0uKQUkBTx24QCD1NEViu
uYvJcCK12IA7/xNTGffQcI2URy6byQiwIJX1Sp9SydUFc1bH2S06pPlZ7ybtDBIaf19mtdbW06zO
BVFdoaLtXRuKoJmRNaR4737HMp1fG88aviY7dn9ODjEbW71xFMGV0rDxSdYSXFbsYaxdh7WFTpOu
CxmQQ/MNzSS56/OSyPQ164ejNc0phoS6AsA+Zy0AJrfrroyl7laTU74xdQfqnp9QsyfrMs9QgGtU
I7ZiRXoqlE50h3DHt9RZash0yZrf6m7sImJuKnlb+RLCLI547T7VLJ6aZIAkcNdOclYvZNnMsfij
g/2/Dcq/mYWa6EPpFv/1BuUMJ+0X8CLmgf8wJf35VX/NQv3fuHOvvQ4TzH92Jfnub6xJmI6CPbMY
lv49RMP/jSEoZaOgovszluavWajFLJRth2/g77mCt/5HYY0GK4Z/7sV0kiWIFIUNgv2fxY3xX3ox
Ky18WECVfqp0DVYBrjoBTANUNyabgZtwUwgLyCfpwk23pTIl2cVh5flrnrn9gxIreNCopWf9Cj2H
xHSilV+RZArxYvgSVySHEbo0M3kuZxYAWeLYr6MQw7nVk+GO41mLt1md2wmgBM09J8j+RTg6BMTu
NEih+27Iq5ObzyQ9zva97AbrU5tEvJzoAmYQfY453Iy5L6pnq4iVe9Ov7aqHCpOLgiBXWupnvhLF
VJnQwGJi5uBjEje9kKTB8AdzVKdbYepa6n3K7SkluXsstXNhZfYatARnNduCZ/uYxGS/h5ZZ1cWm
oeF5NkCXBwlKhjXssnx0DkQMMRXr6vbREco89C4YOnPOf8rWXzaZm8Hu1Fs8PONomjsmQU9LYRV3
DljvfM8/sc549OMyQiqXkZJrDQCLmSZtBkP7mFntBp6OU/vQ9a6GR9O3NuxdfPhfHqjXNXVbmzxe
rX8wdGmfR5/SyRiUaxyU79Owkb4Rv6yl5z42rh0/dcNiegcCeywtAk9vy5Psf5fgd3H+Nk5ogTTm
WSGkNpfXoBmDFrvU0fFreRoaDsFKlUQHmA6b3aBYlukEEyzxQih5KQ5LZ31oq4QU4F1ME7svDIfj
GvV9QLIbpttprSLXw38eCsKOth486T0INPOtWVHoBGBD1yefwuNq/uDQ3wtN9+RL1hHw/5x4LrOk
jSLaa9aIE0Kf2e9MlVN6H9KEJpU2EXW/8ZH0K21B4cprGp9k4NGL0ITKflntGE6pHhORwhr8kI3r
g4fpZuODgqawrwkUzK6mVFEDOEsd7NKdGnqC21fNwplhm9NGrvGIjtFrgkpzn4rZjsjAPODAONsL
1MqVQsjN6ovAkxVSKO8YdGDlLaotQdH9Mzg5vAqGG3T8mG2yzkTXjMu7oU/Qit0s3sbj8qjLvD/Q
QKSb1WnzmxYLxqEh4GyLbtE8+hqNQdEb/aZHWRaUCD2PQsl6O3l1dtLksh50bPs8IGk++4tJVI0H
Qc1IkN/hFwnFkON/qtxhOCJ7zw99Nn0yIpPHLhPJqYU7Ha1reUWMLrta88NewHARgFbJC22jDPAw
QfKarwUNZWiYpOkve23fXETXgR/TEzqtTmqh6Ar0PsLDba1gqlQ29XifLbjO8/VxyNCIXQGHwUgA
YYj9xrjjt89POZBSbtl5QAqJFu9XI5sl8lKLF4cP256yIyrchgIlWYc9qfeHarIfW4tcOC+7WY14
R7Wqh1iFnzJngGLc+0c3mR4ILT9UZMxHnk44dM6rnyDoQ4T13Lc0gct8zk1tDnxb4T1rJHHr6NvB
IYoXx0KtNVVlHxml/CWF3sFtAIuay1Q9Zlp19lrDCP0BZ3M72ByCmXcWTdnBH75e7HgJAqKSxD0o
toq525US4+NXCdOmv5KG6UbNvuxDjDdqj9fkC0EPhaep+0eH4/KIbwqhUGzll9Qf8r3CERfxqTDu
k7S9H3PCJDz+KEJDL7Mn8g95Pc0KFbvMs3PyBprGFA+Z2TpHOqk05IF122Zu/He3heesIXCR5vyd
DqWxT1zCG67ioIAFyBKiFPSPOBQRk3Gs3w/WRGr56viHIncfYqe7n8ZB33JMeKeabE037IlCfOVc
wQQwukBWG2sAwGYqsOEIL3fwge2tXrfqYid2+mDNs09VrT/gQxyIXynfe8ZAYe6rW/By2+rKM5jz
xg3woz/0TsXpAg4uVnq+xWlv8evV4iMV2aWwUm6HluSDK7Y6y4cnCRVqa5Zr/DgV0xlsTxfSSeTP
rpY/24lPp6eNH/3qvzmJeTCVTY9nqGZbkrUUpOaEvK471E6+880cVV3eClA7SbuDK/FV2Yu9sbu1
3+uD+dTEbsEbuKhZOaVyPNntpF9Sw3pQiLARvb04hbmClF43es0kipN242g+eJ6pD9kUhMX1LG00
787rrV2f5fPDzKMrg2ZMWuB4q/cHGluC9MKB7vJR04Cbm+54dpdxQxbvkUC5YWuPrXnqnNwL2rHJ
WnRVNTzqRXo7CsL1kCL7BUN9JGCx2A1k94YJq3PUiNqWywzDf+yTmDkJnxAPcYVqazwvOmfNuyxk
29yTIEqSPAKts1Rssmie6k2T2ymmP0eE6BfpC1ruhEk+G2LcV3F99seVizX3/Y3ZDY8j5Nc2c8sv
ero9wXZvOF2usNo0dGaEeCEJdtlpZNBnsIrdijT2wG/Y9nqZbSGZ38ZtE0FpNk52ZhPYqVlL0KvE
eo9r1TwQXVZUAX5ckhG84sp6BlJwl2hjXwR1B1ZpoEdvsqna4wzJEUEbYMCukFIzQUaemWaz9xWh
yrGlPacaSArMZElUE3VAmv9l0l2TZlRWt3rSjNBhmcMlCCPWXD1UuUYkel+sx3m0nsWsN59aN2oJ
QDHSLra2O1nks/8OBBeiXsY99yz4kMH/KrXxzkjpZwYxDQ+9Xd1NlaaBeNfuyyVVt8Wcvfad1W3V
7NTHdnVevV7IpzkrjqYGJsHgzwM4L9sfHK9iPxlL/JGvRrehc+kO1qzh1qzHdEe+LEIKrynCkjYv
RM72Dn2eGYPuaedknIoXPHaMzcbe+3aUnUTKbmihU0t+ICVZHt2J5rNQ3rtV2IBJvNJ9caGaRVrs
6KHppvlTlVQ6gzK93/nIkwPLmun5icietjwwuAWEl21bLAF8rvn1kq5H5Jn/bLrik82tyy6mGl+t
ftzovkovUodMvIxc2W7eGCVzrk6k4dp0Imj0Tp56XAx7IsEFNUKVnA1T7pmh4s20UeSSFF4/eKUJ
edz0UnUPWsDb4/5pXzWSx+phmZ9GWBxEK2bAI3zyM27A6fxsC++L01luMQf7kepi9ZzlxsmpLH/X
+N0SkWqbbeLG4YLIUBIzqgI9YJs6JsE6Ny+VxaShNu32JkdhiOW6X25KQXzXVBtzRCrLF5I7I1Qs
gY07WnHjkQOynzeWsiTE1uEKUBegfraCnF4ur16r3ltWJ6fEgRVL+Fv2ok+dRVqSJz2ckGKxHssU
tlAlbedTZFUatOvAACYmAEYzsDmuitfcxIwVQMKkPC7Ho6vQJmcQUivLvI1pVMBsT7CyY0JmZVRS
eYSphzE1DcvYKKf01KnJ3QIjTR59jULUOFNohWU1vnT+enDM6WcdO86OfJpP9nsgfYdm3iiSeA4x
k4BgnW1E7ULf8eSOdi6YfWJoiGRd58Es1I9xEIiK1oYY4oZxIUpjlLfMrhhj1PtUVA3y94bJp2fI
vTWYImCwPx4rfdrEmIhzzPHPmXC6nWwc75SlJQvcAVto4fqPy5pu5dh2D8xexU43PplFUjTlcb3J
y/jZSLoSub0ZxZqwIocBdQQJGC12Hh87Z6k2biv3a8V7r+xmsnx80whrtmRhJsbIY2zIkYINGIPT
iP91DDyI2D+mq+ifIn+re7zMpd88z3VVbxBnkNmblafJwTibG14Z0a5A1xs0IYPEbbgXZY1wWTz4
Uyl2TmJ9yUo9181i3zKkux9KehVzsJctvm4Rdg0YVLFgWW3s7qx187jtVs18kVMHTIaZ4/PM+Ck0
TTjEM6D3IDfIirJIxMpTOIIBGJD6pijX57Jt5m3dU9dlDEp+Fp0RGbO73q8Z7/RZsv3VQW87sxc/
u4a8aVMlLh1IORTO1TcFMGPNtAewgqUo1bBlz2K8ndM+3a5Slc+dyLNIMkLetqLyN0JQ8Jitx2RI
y+WZuCAzWKai3LIiaC+OF3/qfZdEfjE7u3Qq5vt2wWLu946Bldul8jHwrxB2danmRV1MndjmumU1
0HcFkmh9uZi5f9QMTw9Xp7ZCdxyx8fnudMPG9GdNzyEN7d301o+kgXVv9OqGVnfhxShwVKwH4lLH
zappO5l+a14LEt7p9RsDPtGeSMe7NrNO1Yy6309bj2l7pm+bhhZ3NDuLAOqR2CzbCJDWnK5ZFdQK
+lEvvGfbTSFQZevH7KqvWCWfdV3w/qmteySwbh0/Ezs1XBMokh+aZhLjIORhyNY1TCz3ZvW9N6+p
o873613BBRmYiddc4hi7u4Yo/EaI5j6fqNC0PtfDQTH4CjDo6JciridKNO1OOTCug6KcV66FHJ+3
yW3QQuZpUka/Xn/oeAf/QKPyyyrYcFrxtASpZfZdMAkk2UFql+/I/8t6k2VGeeHaEvCMawvIQM8m
nZylrrqfrhPiUZvZxOVOscszLenCxuz0lASwoXk3UWdigmB72NlN+zwpTx7GMR0PVNbFwXfTaif8
iuCeZU1OkBycbUdcz0IwetASJkL0Qn5XZZrxzSBZndY0Y/lmed3elEtxhMS5bO1JdE8Cb0XkdeYH
fXx+Lipk03Gi365rAkKxr5MbCz9EqEBenA1MwZt2needVc9elI90TKMrYE3iVoRtja3AwtnPeFZE
CfgHxsb43JnnJRHzDY01ln6bCOWFEJetjZnK+NYhBGTvyuXTKxVjZtP9cBPJK0Zhe66UrPYo/A92
N8K5n8aLUdaUFj2uN7ZmP8CbZVHruRZDaTZFmFErSqFuBYXGt+99zEN8dhJ2H7xdy2krTCLqh9kM
63nOwUHo8kDteHCvIWUS8s/2Gm9M2KFcePR2tZFIgfK0uaWh8hDqaExkXcnUxZrzdwjCPtW00Isz
1zU3ESva5rL0/qnqK2AvRS4iM3btQBU470l4YWJstid36a8hWDLb94UgD7AjuqMYev00FO1w7Gvr
u13VeYEnHlz7C3PNLgan+2Zek/Lq5TitmOXJbisISJQS7f4E6o3wrSEqWk87TSK/y8wSQ2hdnhPH
henMdJYaG9fENe2hn3GkGPoumZh5yIGguMZOl60iyDDUPMUOKht+rXVz79TDeWmWnLE11p7EAkAG
Y54VP7EDpIMG04ABIpaMbKyemJKZU9nW431ay45kLRxr1rwcJz6poYqxhehq4Iy0jS6iCPwc3fwz
c+2DJ9o7ZBTzIesXM6KNPHFEvwAZBDug5g3tFu9kPDLhMPaIW1iyXlZDkdIyT4xSVi5egdCna4yH
JdcOXq4264iCoG0NEIkaoMTXVmiMTqZpIrZeGk+cnQ/mkiz8RcDRoCjQfXlTmLDqi/DlQHsivY2p
QGTE2XRMUV+TiV59Vpi47/OExGUq2l07tSmOaWt99gxx5+KzILDSABje69uht91AdOgeQoplLWL9
swQ0OflTGae/PKO99Kt5KjznAyHztpEfg1Hu1OB9d+NC0IuXLZvKWMERlH7U5mTUsCON1nb8bgAS
hFIrfqQtYRatwJHRI7YqTDaVcvWusoXcT6IKckOQGiulSx7/yOv8rsMkMIa96pw5xDVMnr4azaNG
Xd8EcyKxIo005mO7dPwjbvJmLMrA15t2UxHW10Xp4AZT65wwAJ063Q6dfAbIgt9CbZnkJEeuLDso
VsNtuaGXVt1o9drtRG9KuHq4Fg+ZbOM7j1NtCGrgBXZJeYyKJJipyocnTThlz3q315ZtpxVTF1pG
yriNdQufwhJbULbNhW+0uKp4jewY5lWitEW/USSyfvbF7BYDsDQfd8WfhuH/7Zn9v6JsX3/OF7UG
x146kMr858+9qoH/6T82v2uK79Wvbnn41bOh+kvQf/2X/7//88/h+b+ZxmN8RJT5r4fx/9EV8OY+
+r/P4v/4mn+M4gmpwsuA+NgBb/p3WbL4zTHQTzl4q39PjECW+Kcs2XJ+I0jiKpfFvY5H82951paF
1cFgCA8EDCvElaX615//pyDvv8uzJs/xnyfxhsF3Q62PURc1E7/pf9GYoj8xcUErcbClR71ha+Ol
I2Jvt8bpfMR4hJ2JroNmYJqWn3bduzd2Ieh4PMOYHupa6Xz+G+2D4al+LthHXMhyYOmIVRqIW0Ma
ZdIL98KooufMGbOnsrflrqCuOZSJY/yom9jbyNzNj8REbIalbz9H7Lr7GbczZuucDAI672b90huk
PxkFv0m0UmE+wrYujj5t8il2LblT18Z3HqpzbZv0Wnh+InJd06PBQUikZMl+vNTIpza1xD2WLelX
AZmKt3XjSTxann9DwB5sSdeZzftZU/7FzQr9bBDleF6sBcXTWFvtFsGl3Bm1mbxde7oLTqw7Y3bU
GZ3j06pTFRhOTIvRCgaVettY39jkr87shagrY6wgiJbdcOcvhiD1B88kExlq/g5gxs6WevNzmvgh
VgdNvM3wZCJOLJ5bkePFm6XId00553sfa3o0iamMdHcxsESa6rX2svh2UOl0P9TZ+uUv0/JGs2Xd
J4W37K0l7y6Olc/3rIMyVExmtm1jVsj67LSfbCvmaKyg7TWjHClYC/6MhDmiKCrJ4vj3YAKhfmq+
FWSdTfqw35zMinzcWKMFyyTzeL2u6GriM+rKEp+6dpAE20RJWxNbNXbtrm1H+5sgyzro8yE7DY6Y
dkjX4wOKkvLOWN0VyImWA85b+ljbWMw6TjQe+UuyZNe5IVGgIHGaI03x9NgADHjyY5GdV3hkZxKQ
5jFgZpm9xoPob3Kly0dRi2ZXEj3icxbX+t5mb0TdcCWHr4ubnRNgWVskW7jftMZzHzDfIdurhpbQ
z94ab5yJ0Ea/470CQxfUa74K+aXmmaLYceR+mZV1cgaisMrGyd6V52ZvbZMalypp7PvSk+t+xi56
wYxnnczJrvedqpPbQdT9U75aPpBdcjlLTR2aKp4IMa1s78KuwHyHVeqcWwCeh8yQzT7PJY1RWfRy
OwniMmUzncx0ErwdURRq4DZVmkB0U8yYg4Vx5Mbk8vxoremX3c7lIUHrEZRLaR/qNhZbFyN4tLiV
+WKJ4ouUzyZhgyLMd9ernurRWl/6ngH8qlf6PTJ+0LszRv6jDX8PgzuO2Us6UpSEDGnaD6yH+Z0L
+FMGwrL8LwBp6a4ar7zeNZPPjGDKcARnu9G5IU95wkOcGF0cHPZkkSdk+eha/fDJtnLsUKYh3aur
A95Z5sZTu6vQ2dFgUWoGmcyLe8u4ugRjuXeWaTg68VodRFHWUd8o4oE5LMmsYeDu4rXdMkFuI7cn
tyyu5vyh6XXxa51b8gIKlgdruiBvauzizQUc+gxlVrtvEBuFPFAW3l1amMRTG80dDS8dm9Oe2m70
8tD3t/aQl7u4n/Sz5/ly18r7ERLFmxZPdVQ4lnGf64m1r+gNETJN+nip9LH7spgEXQvfaNJnd1cb
ExZmaShgyK7lvSFiaAleIN+dmT9ZMhvkbGSq9nWxI6+YRQAYOjIrxtnBj65NNRuChW3U2hNrWiuE
e74/PrPSJ99RFj4zDxBJHHM98DSa4/VU0y+dlyrWN4ahveUoT72A7H2MuJIhLCcA2W1d5VArZa8E
oOkHqff6BrxQe21Z60/ppOsprlP/3i4959D39szGDAb8fTZoRFG7VWiDwfpgqzjvcvT1dzphDkPY
lJZ+GVGThF5cEl5PGruzKa3af/G5NS6QPNNXQv6ym3Idf/grTQ034houeT9emJqhrBin/KbPyaYe
Fs2/KZXo7hirtOdcn9oXLc7kpS/KZoMwhxhwnz5nJbpmY/et9Vrg0CYQnL+yi716S7lt/lrdRJ0n
228+hNVeLxeyp9/SUmbPg2mQIUvgm79lgpzsGCQWG6RPlPhGnN4ZBslcE6JyYozb+VFXvPRVaq/R
sgyADGbTO3k47HJsF4AOLDefeKMhA/S1K5e10dW6I95Y7apsHg6FvzbPUsW7DD4qpOB4vSuIaSBT
fCS5cBl0ilmlkbBiJ/PWaWtauDExj76RFD+mlmTiibRGsuG5bjM+4qc+ZpxMkMuMAK/t/PfCcbKo
rCb9TcZEVnIypYd4MKPFdOy7lZ7sq4GxcWwGT9uW7F9ujaySB1uwESfksL+Xy+Q9J5MXbw291R9T
BhD8ODdmCr9oztaCG3XpFpLFIT986avi+FfdwOJKziLZzdZkRNiUQU9fk6cr3RzRjXQZYyxVT3ZJ
XkF1HX2XRabfY9jsuPvzPHlSNoVIkKtWovHD6HffJozF6pSPNJhRF3kx45eJ5IbYa7/9rikOo0wJ
K5on7Yb2bYO6rLxDbVrsB1u92x2bfc5a9jmemtRnMTjvdpZ+6LH6RsP67tXzA10D3ck6QTS22vLQ
Ve6y6drsiWlucySmxkVrV5gvkHqrL/Ic5tcu5gvHihyCD6ZrdBfHBhe/ro5Ny1xu2AFWo0A/U2pV
iQOQu0CQmpn1IDZ0m+nNDAcoUtOsvLt2aBfnrXfibwU/2QPdNfHgSJwzyfXEsY5kV9+phapnB6Wn
PmdNi4yw4QCl9vJHRmcxI24g0+XR065C8ik3I4q84mQQN8P6LnPfWRoxqnfjJL+L51Se3JRe8okA
/zTeyRXzdxXO/bQiGEwwRP4EmNNrz3Ybz/bGSEc43LWWFfWhdWF8VJoOchaA+nYELkBA4RR0dEKR
DgKOhbl4Zfo/7QEZu+FCbPqFfzlvWadTTsr0yET9Bp0wASRIPeh8EAm/aC5hsdQiz9UKLjt1TPfI
DaI9okZNbkifNMKkMpYLSLP2ws7aPq7sDIY0mz5E4S/HznfInhea2hnM6JAGXMsttMeKZarVnbLs
UMQs4p0lGut42HuS4TPdfrbridwNkYzclysaWuLXk8MqkuGg4phpbGlmx0FPbmAPS3ygRnPDln6I
lsRtfyiLYGpvtuEwtCMdFirODQk3MNYQMW+mWDSwvNOCiyxGxGrzmPcKyyxTUhNxux7r30LFlNFN
0WRozfA4Gz8RNzvea6+ryu2/lLiGRD3HraDiCFmJZqX8P0nVHwqof9PEXV0x/22+3xkk0cc/Iy7/
/Jq/m9JN6xr/hm2IBg890/8zpTtwvhicWdi6dDxxNFh/mUth5eo4c3ROZHorDHz/MJeK3zCC2mig
f7dGOWQC/g+6OHGlIv3NwUa8Hx0mMV3IE+jwPDZw/P+/OdgahlwYrZb01mVYbHCXl8wSp9S0Qxt8
4UKIf2FVTK2SFI91ZjXnxJRaKGnEf0JTX+vATUqzCT0dKd8hXVuqLlo952tF6rmBbeOhjCyb5aZm
RC1fs1W0qOBX/WduJbMfGOSjktuLGWqJWDSO1i7DT/eM2MNFlNSS6npkq9RN546GcJMOBbKMhaEq
Qh6nODcYAEMSxsjtX7QbXS0NcQ0EFjHLqVZKsaX7MSoTPiXjz4MYZ32hSPCMX3yWmaQglxVbn+g4
E5R7xXxOOGl2liN4EkXs1l7rVHcY6xJ7OxGf8/3YajszV1AsTP91qmZrh3dioDtMwANSa63562z3
8C2UxQqYvInUN0hsvu46IRBOhYGKUkHAoG9zf/enG1erOhLrrg+JJGGwE/DkeZW5Gw1Gi9jbiQfu
73q4oc5pwvD4xSuynIo/7PDr1Ro//GGTd7tkLkBJGBh0Jmdudp0Hu3GD3WM617mQmZDXwS/9fLVl
Uw93MaQpwLq3J744rVvieItmVO5pZc7P2gy4JNK8mTSPQuWMe/2km83xYJSoFsaTnIiGdgbWHY7v
FYfE03CwRI1pi/fRMg3cM+TdsGPS5p9+5Tb5t8+68ZuUKHOyLmbV26Xx6LK82zpD5nKPNMhF3xCE
sivF7jLeTElRHB323rxQXRGnLFdUfsgYwFOUSTTQBmFfeoZqJU6L6bYnxz/QsyznbckGIiIhkt7E
NIyjRxVKwpq+btGBF7srTAqU6/wwOEpkrNWkGWU+lBTAK0Ny9LyBjEhBbB5hS7kX7+llGF1KayEu
d9a77eqv/UdtNvLLHFrD2voFt0LQtYwAB+8/2TuT5riRNNv+lbLeI80BOKZFb2KOYJDBSSSlDYwS
Rcwz4Bh+/TtgqrKkkEp8WdabNmsrK1VWigwEBne4f9+95/oufbI2rhH7NJ5+aGCAsbkJ0kOc0aPd
ybz7FJIb3y6nQlrXGlfQQsFQBp+CWoqLIJY4L5Cob1nRoTjjcJepbQJPm/ThJi9afW44ufFJ6r5D
rc7tu0VCuM3FLPagXms0tGwSO9+rXlhX0Zy5CUg5lUfbjadD7k8UXMEnALcNn/mOCNkE6gUcuVdw
lLtk1Un7KByneQqHxP+EFp1ESlbXMMdZYCZVwtpAd8oPcTNdWblj3cxP9snXQQhj9UOdVumXCJ9p
zERYkFyafhs3or3CFSjFa6GP4lRgPnsKymi6qCvZHwuVpLsmpTI6RnawjWMyQH3cfzDSYdoYfdJs
SxuIZCARcWOXNI5u4jxMhjjhXMbvRVf/mEzKOqIh0djsNv2jVRV9uIgJdEHjYRofM2sWK3fjVASL
PhXmLeW0bq3njfmqOS492JarsUmmmLd4m36xWYkjjvQb7GDdWHmLRNnyrpzV0cgHVPFFumNwT4c4
EIsiqa3PtDzZaqDp4zNKChduaixNs8Sm2ql03wvUEMmALs9lnbr2FYAqMw/c3WCRStqXOU2vzqY3
0lrYCBdOR3VDRy9/T0oI5Weuzz0M1Rsea5QCxnj0+pDA2MT3diD7SvhMZuUc3FqLPMRrqfsy2Hl4
7aVutFN+kb9AUvNWqcAuuCgzALPrsZCCZqm+9+34lpgId49EdlglPN13ulaU2ULvRwN5iekv+5aC
u4h1IHEWMjzHqaKrOFXM7J0wPxUpy7gs7FDd9rpk7yJs66Pl9t7K1MvpthiQLEin7h/pvOYLy4yL
SyMtE3xjzvBFG3LEQIbZvgZ085aJVU1rfOfNdpCG+QSnOztNeuSd1OBO12NuFRs9RXhr1HUJT7wX
d45eI7tviI6qNkXRBOsG18yzW3b1Sg5dcRsDCGnR/YToZOOOkF/IY6+0dMQuV7nz0TRa/EgTj9Z6
YspZhu2o8CwEYb/KSU3Zuz19aAfS+qVBtuRsEzM3MtCND0FF8crtrfBQsIu4rljrrlr8OlxZLxy/
Avhv7yx2efGyMuAJNmJM4WCRj0bRsbIXuq6M/VQDn15KA+xUhlRNhz60ALJQXKIdI/eHveVxyov+
JnW0NXxw77JCb4iXasR+sTdtLbkMhU7AjQF+Km2UcR83aXnplC4azF5vUFzYoXcrvYFep9sO+2Lw
I7kofNkvMbuIE9i65DHziuoxcPP6mp6f/1ACo7/ohgo1We9OH3QCk9d4POLtSA9gTU4ArVg7x1kl
OVvSZ1tDtHusCwqBndN9wGBM/SiSTb7SInqCtgWpqhKhuMazQC/Lcf3ikPcaIoos6ccLDHlZsoxq
3Vi7hTS5jm3/JAead5ZCXYiaDqktArnpoEe6/QWWjtCWhZ9H1/h5eloiwnvEuoGkTU686N1cdPiH
gybasAm3j05Ulve+o9DEahaERkoeLgG5bj8cu6qoN00p8e291e3/p3sXl9GXumiK1/atO/FXt+Jt
8fav//e/qMMxS/p/1+Gg3tnW0Zf2H8XrP6D7dNnnHynYf/7+t3WyY//hCVRLrEBtGoF0uP9aJzvO
H9AcYDPP5mtvzrb9a51suiCa8BdQpANUgE+bv/pmPOCvXHBOBn9pW45h8Fd/Y508Gym+XybPy3QL
u/pMX8Afbs5n/v0yedTzBA39IHbJMIdxv5JMccJCsI9n3iZ6vSwSByyxa8/vnvREW8Rms/ru4v2C
iOCdu9Dnr4BtnpU650xA5eys/26lXpD7UrpIJ3ZFPYqrjhB5WgmLqWtKHOSiX8Ua6eMy9S/LMiCF
yIA81BsfpSIuLlxRqiTDY1ZWFS4SAt4KDhbiOSBbWmpBQWkFH28OnfqCAJwfwvWNWosmaEwm4fyP
IzlmMho/NFOxjTIcj9p6tDy08C21koChx1yYj9gn24Iw97oxzZVIIMCa+cPoJlDUdHM3UH/KsDcx
1V8EqLbo0kw3+NDm0F93EaHzsyyEoSZRIOsmObJNv8ELiaUj6PCLUduxvY+6qZEA6jxTxdSQ5+nw
Wk1W7qgUeGVjwcLKm64UjdO6S24Hzb+Pq75ewy9FzFh+opwgtlHaXQeNcxHr+eeJjJU2ppFt9+nW
nmZxQYsnG2nFl2xAFZbELuVx0X/JZbAK8Fcdc4CWC1ouy9JuONi0iRLzFGRx8H/Tyv/XnntuKjL6
/n3nlDCzOnr5wcT07Xf+2TkVf/ARbBoBzsg5JJs977c9t+v8wfRiQ+0HTs30MLdH/9k5BRHHBn32
PdHVNL4HOoHhx9jE5OQKSO5zuPDfmUvOCBiSB3IWLdI0pfqH4neear4bx0E/iAnNVLczjI6CDaV3
WoxwFryj7EyPpaBV50diGgit9ELlvjON/IgysSxh0LtC4AWYyqFpdw7iqapgQvA8tNu+M9TaGTNg
FZGR0tuJst13t+UXM9YvD+W54OEcKbl0ZxMW2wyl65nVbqUO6iM19H5hNtTZwZ1X/8FZcSk906Zg
bYPK+vGasklKSmYoaqnDEFFLJgawbttk2SJqe4dMM6PL/4X8+fMCklYtpGBpRtHk7KyIGeiS1OIC
epFP3sBogGPt7NdB2StE2vHSKcyZVIPUFw1I8eek8G+xOHM15ueDm7zpeIqpJp2dZ0tTzTfLtt1i
KGBRGQ8hIhZKKn/3xqEJ1jFDuCgP5ijhH69mQ8ZLoyq/o3SLdJVnMyey2hoqR63jMsPL/vvDnZEL
eSQJwWVsYeA3eEzkfNLfDQiLVS7+/7bbBiNVBUqhXyl+veL+Z0+SZhe2TwXm90f8+TJahmGgMAPf
JlHSnb3NKRugSTSLbu46WeRleSk3yyvWvz/K2Qv77bwM3tSei3yWZcM8Pr47L8q2rBqqpNuakRoX
pqYdA7DvMCuM5SAy651z+tVV/P5oZzfNliKoAivtti4J0wufZJ5AATcsY2IyC2+2hiXJ59+foHFW
PHw7Q5cUEgt+pscDeTaVjWFiu33PsCOlWJ5onacPgej8vV1MVLGLgMJCdeuo0UU9LKGNtMI9wADY
dUFdbFXnqXVHiWpR9075ZRhMbT+S+7ww/La6Y6+0SJ2QWl5STe9MTG8Iux+HEUQ9mlUzkM0xfnri
3AYxSNEyjKK+k4Ak5jidBRZ2tdY0U6CiRMRXukWPLSQp1wYNqk9icobrTkfcCvzGXOIP905Aib+9
9f/tALd+8WjilEWAywi3+O/ZYIg9Ap5hpbfEEIRrdpLWKqrDARC73a6bKmg+UNuIl6K3EcMXNGMO
Qx7XR7BJhNACSkJuInLguk0MDwC7A1tyf+XnrsBSGoysuoz6yrAnbT8ldJ7pPqEIcfBLVO2MsYEC
/kD6ur/0TKw5NSzLjWka0UKZtctaZzi0QE0WvZayaPItD22JdRHK5EPXu81VgtyfouqUbGqSVVe9
1p4KAll3uGmA00ioNwP6xKMIR/Go1ZXaxjnCHN8aX5PRvG1dfDweooBda4ftiU/ON79/Wn8eINTS
WRgw6nkHOzMe9vvhODSB1Vms7rZRE15p1H7IDRF7PRruu8mfPRmZ/reHJEcEMU09ed6CeGdH9JC9
u5g32m3t+3u9ketUD74gIz7WJhp5UNBPvz/Dn1+47gy5hYYys+JgT/54hk3gKXBaXbuNx5RNgZL9
HlKLuUYSOK5+f6ifH1OXfoGN9997g2KdPaZBZ6kYbxVvQVdZKAUqfV/0nfPOBfzlUWh/sEwxaVCc
37JMAAJvey6gZtdYGfGaaDuA9e71709G/3ke42zQnbmsFuEGn0PXEuD3Olx7qlCDXqyQBcQbgG+E
9TR5AWymcVhS8OALxyTYwn2sjWBbyOS9pHTd5P78OC2hzqMXY7m6hSrlHFxYVYWcIuU0mHBTZ91X
XrqB7t9uMF5FLia8Se5pW3rrWhRf06J3bpM27reBJdRlNk2EoyWYU35/ac799kzxfCfwpoAriRQF
W/bjM0X9VdP80Gy2edDle1Fba090kNxRPF35SGhwo3flxxT8C1V0bTxBNSK+LxLGynPzgpADbKj6
oK4Sd8Cn239CR2AsK8CJd2PeRYuyjaydRfntkI/pFbKk9xYXvz4BT2fbzJKe8T/f++/ewr5ee9lI
2t1WhuNtQADgputl8CFkFluWlROvfGIWl5ljt7yx6uwwhsSJRM59U2Mf7Uofr6Zbq7km5t0Uk1Pc
Q4H6ijE7P5guZfK+ROOMCJ5o8bhNN4RNlO8sj/R52P70WHx3BmfTCMZxvnAxNltcKcEB7Fp+aK2B
tG5NrNqoZpLvbAybsdibOPeW1Ljei041f/lkeiDfyGulwXmu9cQAL/vR6pptrIUtwm1CLj+zrLp2
KPwtiC58KVI1PDqGHn4hj6ntVACBxAgpL4c52pdmYwgAOzXYpEUf6X22cIyuxMclxHaw4jm3PNC/
jrmuM1U6qLvAWImYFBbNeyxdYGi6ssRRs/BYEUn+7ChxZ48cKJA6mQi911jvXPOfl25QLiB7SlYI
dGfnDen3Dw0YQyfxAUli/04fc5jNiihtbULLVkxgDn4/xn4xbdusgdl5SocPFmc7iialcVMz6WzL
IH/1CLPirY2iVJIj8s6R5k86e5I40hxFJimJiPOFPTmxHc02iyepDu4T3QweY/gAKTo/dhPWmCBq
FLbmHnxbfy8M9xdvXxuOJylyJi8mFt4/XtE2QC7sx3gvO2f86Lfu9eBUt0L6r4CkPrPltd95QZ1X
7OaJy4Zo6VFLZMNtn8/pntKaIYp4ZNmG57edybpnxMA35qFammr6SoLEfRGlwyoYSxY30gWN2wQ1
2tjpnTn0lw8T+mjeLCY02vPXctS1ygrxFW9hBrQrUTr2At8w1bWogJsVxq+/f5x+8dKkp08RlRKh
BXT8bMa2vZiM0W7gJo/1sA1K3V9OnRu+s0f85fXVqWTwJHF5fxIOxI0eFLosmy175HrpqiFECxx7
S9tHxds3JqNTyW6ljVWKyiXIllQD0vWgtIuJ1vU74/XnTbkLno3VMhGFDmj6s/Haj52FLoemoYnP
f012WLBp6ulyVGOwxNKqLcsmy7eh0xr07jrxzrA6jzt7e9ZYDXGxWbdDAz47PLmvJKfkot6iz8Zq
7tQ0Lfs6aE9NpOPC6O3CtpdFxwcQD+rBSVR2lVoryPlYErPKCROEsWN/qUIzwEDVtp2+BDzQvPz+
yfjFROPiGiBym16u7pwzqEMN04uV29UWmxZ+bUnEiURSsGYtH71zSX5xKI/5kww9hzIcYMsfhzst
76asaqfatpOfvUpzdG6mPKRlr9niPzgt1qAWjYG5pPbTrFaCQmxLDE5bBPz1Db4Me1OMjn8R1zMK
6a9C4/WfM+U/4MFcF1HeNv/9X7+YxDgSZRGWiKTanVcqjAlVHLTnahuZIlj52PjvsgBGGG83otiG
jBJ5EY7vTB+/vJTsr0mKt3WUP2fjGf1CTpqAVW1HxKbLjNBj6ubAQWqBu/X35/cmRzp/Q7DSAMWO
7xQl2fmK201k0QWTziMia1FtbISq5CuGsp9W6KPzdGnXICNt1uTpsjJVr23YOWIgmwbHzNCvWwyu
COSnt/fRZTwYOAPCVZ0ngDYIjMHhDxMmfEbQOVOLXKvZBGE65/MCsAMXyClhi7ULmiqQXHt905MD
SdNwDvqlw+rQK5Y1Vv0gCfV7uzMA/qaS1OdNrGeDvcZfEBpPHu617KsdUywJFiU7mPBiCAGTYJpM
6vBDk6JH2Kc51bUtmViZXGui1A8ZVkttixZCNVcWTAS4KG03+jc2URfAcDoE1AQO1bigFp30knyV
Q70MLl0nn9WZllnEcCar9E5pQBAPda4VO71OSCcdgxohhBdGD1ljm5L4GmIN90ghA1RTHWbbzZhE
M361JBruGCu2kyAQPZrT26bpPfLLFUKGVaEQ0FxkGhQj6g5ZaazKzJoXVxFOn2cHSf2IxrUdlpMr
i/qutEi22hKIFI/X2CXVXR7Jul2PGnTNW1FkbkCHWQXdnkXsAPWApv0Gaz96DDQpmHshR3rbHHlB
sU79ufwnNIOuUdVY7oc4rNLlkGZYmBuJrB9JfGntMre7oc676ZRVPvqlkT6lmitu29wm9DADOKnN
EeJm5Z26dASZ0myG0MlvfYciqgxJJiNqbGvIpF8lHpbroFMHU4390kAhHicA9qzO8FddPJgbksZe
pKn165lQzXcAaGojrV97MrLx6SJKY8U8LeLcCy7AAQ2fnRaQrezwWOaOep4qm3hpcwABiQbUitKH
WSBh40y4trysXqOSiq4TE9AAgmP9ws3S8JK8QFT7DuqsBnzwMJnW1tJ05BmwcekL+nvfk8lyiJOO
RUXjLFPeEqumwamepMO+auEKRNNo8UdyerOI9rJGHjIYq0kk1Xpo6xS8Dqgm7C+48DFJRtzZa9+V
t2R4wcfqXTzrU43MXWs7gKqjsZ1Yut76QVp+yl2M4HmIMZh+vY0io61fba0C+9DCMnApWG+dorD2
dUrckZP7w94UEQK70XHXFCkOBjTUyCr1TWKNT5noqqc88neOJe+ibnwisY1WovAo1HX+U0YGeM0I
zNw9ijGUvVqFbdXSAOm6/qHxzWhlB4W7FigxuA/VtJCxN61Qm5W3UQ1MpApq97bpaDPCHDm2I4Km
dJjdChr0uqovd67ZRruoyQhkzFz1Kpu2QyVE5neySlTUTiOBmlVOLjGNRFETBVdEXnsP2CaEX8PD
85gZwoRnUbGP4GXKJEGOfQ83d0quqp6nLB6RKbuJvhddMBLP1xYbW59AA7VFsR4YEGufrJCxObpj
H/TNR0LVnaZCeIiSIllNjVF/BJC/AcuNNlkjzqzcOppRfAFMkJQ7M0mNbpW5taMWY0Fn+wizucVD
5LjIEtJRWfDWi0gABS+qaFdjBYcehmVqNSvz7kOq+tdGCvwcNEsS7ZGj1WuLGMgrvTdcwOMKZBeW
lOEQRo34bM+k5wX13XLtTCK9KHnJfoEBFtjrdAyIp+2tyDyS82DfSZX4rx7F/Q7fhU1sDfZfsZpG
d/hAnyl7rcsaC86YNfoncvnqFVs06+QB8f5IUGC/Ihdv3LasWO5dLCMfVcPnjKDpwZoa1WEq2E9H
Qy73hjSbR6pwtEHiBlR6q4hgwLLvVU8hcZ9fqhI0WDJo1ZNTGdEuhuyW7nHgJZsIMtqjVZAbCP64
71e2b2VoJhHw40gxNBhEQmIOs21rGbPg2pOPh42EEvKaXalXbxL2TdkOxDA/30aBeqj8fk5khLHm
omHsfegnQlbQQWgNYqAKocD0zCMHDGbhnQCLtCicuiNTlMupPZDjxyk6c+D0RYA9fAc6QD0oY+j6
y8D3gxN0V3dViHK6LFrXPcpQ8qlmCdZeRPadag2ofKxEqoNdhuEp7pvyE6U7Y03hzDoFNUN1nSOz
20yYfDd9Mchs6zikIqVpqZwldnHrxCCqGFTcXYrw1SHJPHlywrD8XKugvpFTrd83Edc7ihPcV2TZ
bd2Qi0rQyHgBrqG6Ka26/GzNO8xlbk8zkKyKoy1XNtphx5kZT0S7oPqpDuC2vOOkmvJzO5b1kwq5
rhPary8FJJIKoUHIZSWDzj8EVCO2ndc2L8ChrJOcKq3HV+YFpyGyYLX3dpaNL0RaSigwpdGbMESw
d/jjUee1XK7Qj6LQDN0KJmEeAgpwuw7OK3Y7/b4E8nyKoKJ+KO0QeaLVFXCu7WSFSRGhpUFULhQr
bFIvVmca66B1q8NYC38VaJ26mJX4O+lBU3W1mHkx8KOdWfLbpdCCU+dV9kQ2lsUKHKwQHQuzSvdI
TImcaz2KOKso6eHMZC0/4Ctvtjv1abuKARR3i4lxThkrbx7xVY2vrqMgKAaQsZBPp3u9buenvAsh
xZSw6+8iOAkPyCOgSPYFXxLTfnLrtnX5bMJRu9O8CftbmffhabSzXMeVkNdPKcSHa9duugdRDslt
NN9uAyPS0Yp1/7aSCAtRl4wbKnYCmzYEzJNsuGpuDLNfBNr4KiZUidpAgOSCor1/S+Kl3CPIyo+2
2fOJxZTcsmQfPniCjszUk+x5mGpK4mstC8dXp6TMt/S70C8W1FugbOBb6dF1aQXxp+iRSTdBou3f
ypAt16LsmmrcZ0rZIefOkzQBMGPqtSVPGnNWeEqTuNCXmT4V15oZU8QlUot7LRoXuoZtFm6+xJf6
WrgaeyYlMvRzWV+94hzWH2QAGF9B5Pxqq5g4ZoZedcNsMb0WRlyS4mXkY7KsY6v7CqgIoK9PDOJO
K0sui82bvNkKZNf1AlURLlt067deK5jNHFt9JWijuml9QFxdZZRXLVCAj+Dcqxu9dYOTb5NP03p4
5KLGNffMY3OioMv4zrWgfayiCJ9jrbkNc3wBwGJfEJr6yorauWRP7G/Kzgfeg5bAoW7amh0NYdP9
NDVue+VnZbBVaap2+PG5Nbw2j2Ytk25hOUF0bcum3JS5bD7UpQI1NIWvbVDwr5oSAJCvSvOz5QXW
RpZQwnG6FivDHDDSKdPe6lyvBR1NuUpQZgHtN7PxVocOdM0ipF/kMvYfjDQA1q4Vd60nL3FngT2Z
0R5+W9ernkTlq4r6D/g/hXAZgmoJKO8keiJJQ8IctzNfcDuISLscbK085VAC7mzfKPbeEHUBk242
4dOi2ViRLbUHZnxQ45iuIsbmpQj6+ohbOD8EIUohlvosAT3af5RQnz1IBfvEyeegA2W+qFQeqkjo
TGkuf5gNjARbL5EfEggzxPKR9fYsZx2Kz14/95mKdhNSWd5XfuHQLQtZkKq4GB/hVwS3Ig/7jTOU
O5u4k5UHJAvEclXs3H56pv6XfUwyZ5ojnrlIhiYDJnp2OEDXiT5YxknS7BNNmAvla+KUZLLcNF1n
XWQ+9meJS+eGf3AoyvvafVcBITN7L7jtGg4Cqt257kjoXFCYRkfk+PIZ+7f9QO5yuosi52GIBVQK
pFesA1nKLbJohMUc9eFl5FK4AWSy981J/xwKv98oVxNbLIcTOSidueoVg7EhxGXRJ5QKg3G0L1hc
yMdYWlsIlsWG4cQEXCDbXgR25W291PNeVdIZjwNJHlde5k2oFjJ5X+JzXA6sYTcWcxen1qQPuuU4
N6PiLlkKKfLGYV24qNs6WOPxLr9OtJqMZRm00VUV8xhgBgQ2h74Xg3xZYl6XWdyAQoHwRANhgU/T
WHaOzYJeBvFzjOX4ECCcA8aSxgtLasduGkzijN3nlkzoDUNxQ3ZnzELNgg/rE7qQScv/QCoqywyp
cGk5Ioa71Ua3rgBEk2Sme9EQMbj0RbgOrTRZJNgsTllpFcCfetCWE7rV/TgW6tIGBp+zRsOGb0s7
x5A3xGRBm4CwAX7O4bp1zrY01WKGET00dUlEQPyUGdLeWjoFeEprOBeqaWZnAhocrj3frI7opWN2
dY4inaCrcaV7uMFv4SYTz+IMOx/5v3Kb5DLlLl80OQq4RoLYH2nwgCRs2iN133FhN/FOHzTvCSAx
CnrtuS7yOTXbmpZVaatl7ORAPZRq9SdyisE/Gs5nfbK/+uB8P7FiTREHk0Qfo5D74KREepuqC9at
02U3o82KJR1rnaa318JwGvwQWJ4Ydsog5vCgmUUvV8oRjbNzEjwgTBp2cdKwZJAZNjrFifLNTPpy
46CgDUDYBs+oFX/Ksji/AZ1FjEJEHXkRjUygcdi3L2ljCDyfcfhS+QIsq4HB51ShAjhYdVzckcTi
9k81Kx7uW8Qmh4xXiDwK5MI+LUkhmryh/MjbktrZRNxBR9GfvwIGZtyzPmZnmmShPATJ0LxkSdG+
NF1DEaEZu+w1kTlVhWZq/U+iifXPQPZ500O3HK6hMfufcDSzCZd+BF6MVJnmRbNKLVsYk/Ic0DpW
fpdWhHcsmnDoC5CurSo20uupaHRDyOMRGh0LnCInkD20OyK5iejzP1m6xe945UAChwM+yFqBq+Yx
ys2xTVaq4VsSMoxcaibccVYzHThbxCRFNhfRZLXsG0Wu9HDZl30UbFi88smThk93L3vKj6tQeqO2
1cZ5CdDSIfWhc2XeMQ4F1hG7BsuwTN/Y0drEqw5TTOd/UrUCskfUDynxJINnr0bXcdSuMsnO6qXp
ffrzYlowITtE6SY8rKkRKNMcfcIhzH6i2JJuGizNym5gNL4VBUxd5ncW+rF8m0Yx5R6UBejVc0hg
u1KnCnQyKmvQ8ThM1gUK+eLO6lFUcAvpty57v+L8AFZTD6lLkcQXDSoGtc2AqYVgOVv1qmxqo4vO
sMrw0tb08D4ZlQHdgrj2TPecGzB6wFTL0hX3fVg2IxJTHDIn+MID+joleDxYlfOto9zn5tnjkGv0
/woI+dwTxi61/3BcUZfhKiqt5ecn2NsvEbuXaMGXnfEeqvkaxU2cbr2uJvOm83D0kNsdGcMyFYwf
gvUsMe1y6n+HPmqAG/EcsqKzQlnGe2HXFFFqeitALCpwzQx14rj4XdA6wzLrhJ8scnjR4PAmSOSn
UJliWc1LyBTeQguc0Ag/6LEw1iD4xIGedL3rMxAdWeAOR7RM0cM0hf2H3pDqz7L6/0nb3/F90rLA
V/mv0vCMB/qG/bl6zr7+9389PjchYcRwJb7n93z7tX9aP3U07XRI2I6iT591IH/JUHUUpQ4y8m9C
9+9dnzga5mI2miTG2F9qdmn9AWJHNxGngvaRiNb+jgL1x4qypKFvk0s/K+nRvhEAcFacn4qp6rSm
s28ylWYE30dDd1OTbGNDR62aT99dmF/UzH/sOb4dDLUt6n00cCjEznsjgTVIhnMLmpdYpI+5LIz7
sSX/5s/AGttgQR4gIH32FH3e/+DQZDfPDQj0VOedsEhLdJhnurx5e4fkXk3wuRp7ktmdztbvTXfg
BUck0/y+8OeZ6/eH/7HvN585IntkxkgniEDQzw9vmFGQe3Fq3qQZSZcgOBSJQAIGYnlgG8bhhoyq
we+PeSbJ+3ZQHhW6jbQLaIn92HghLgSGY+kZN+SiG/c5QAVQOTYZ6AQqeA9la1GniObJrdM7Nkhh
27Uv9hybmGo216ECObAtnYB6baPNtbVpmuQzogDAxL6lhH6hSp9XRjTXexZNqWdzZihg2Xcaej92
Wv48DXvOobANdNzmuRTG7alSDU5oEHhD2FjSpXJPLDPZYm4z6Pdv66chebdB9mMb8dtRPYYHGRMc
+LzVYmuC6AarhsaiK/0+5/1JzTcPX0XMxnPkRXhrSTLdEGFRagR+/F4+7c8D08HIMituybkgL+Ps
5ikQwwhGB/2GYjRhiPOAGefo3UBV76Xunmme3s6VgFRGlktHy/lJx+yPTpsL0ek3cs7xhLaZJxsV
6agB/DkXjxQH+azI32Z0zsuA0ukZLG+hdHGCFfH3j+2vThxFJrMlNmaEOmcnbmDa8ypYBzBHYVxg
H/TT4mi0mVCLKE+8/2CQOEx7jEv+4/yUqIrdhS2sqYybuiH9Lx9DlrEyGIqLzhHFRVZTMjHn3NOq
injKvXTSrzLlEfI4xjqlrhkne6HZariFckaIV4IW4dgmyiPGwia5MlS0G3JAiSwh3ByCohdiU9v8
/pK9dWv/JeZ4u4EO60NJm5W2J0/sjyM9Jk63c0dPv/HRVVQboOf17u25Gdqs/FiT6kYXomfKxUl4
zPBnrgOCqQj2IPZoV2LDYxMMkC3dTv3EUlX3qam5tRhuf/89fzELIrxCH4BinoAYcfY1tcHolO1L
/YZVMRfk7TLrZV0SIuHr91Vav/dkz1ax73qYGMhQW0owShgCLKS050fMWiLbRDI2N/0cTmm1pA76
3jD/YRLM1tEbuK5Nu7EXJEH6M2Qqpo/W96NHtyNhoW7mY/tiFmq4jgUzAKFW1IyoZR7l/Ey8XaKG
twb6+wjTBnFoxcWom3OZP6L67XBCRC29l0LKGZyfFmfCfSbWWcL9Q2bw4/2e3MRzKjqFNwVPydID
RVuvYmICTgRKjC321lD17A1V3K5Ij0vtZaQgYW68MCDHJeWzAZgQpoC3HeMHuVTORs0wpl1IuVFf
5hBgTCIsLX9aQUTxgK4gkfvAfihAs0L3CN5uMIbWkuoqBBRULowMbNc4qtmxlQsiP+nHuGV+0+Vt
eOE2WXw0Mre4AlcNsNItakFhlBrcE5TR5KQXY/pFJA0N3Kgl+swYJ/aG46DCl9Ei6vLQjmG+ilre
3weC1jNzTurBdkv2VLYcQnqsM6ZHrKAXuxXOYkcrH7o8jZFs+45zR45MKNjKY0xb1IaCfp1ZQU3O
h+1B37Rbw/1M6GrtLonKaJMd626UIRW09npvVGOkwVrWJdR9yrkLynCHWQZ7R5gAcjNHzpV3rWfv
s4gtQi6XVWMk0MjDoCyhmpGfuRw8BD4rN+69h4CoS0y2PCPOCEUDgOzorass7IM1SwNv7ejtxLcr
LOu5oYUYLXOX2YYlIBOxKnkLkELCr41Ow7YT5K+2dBufuBnyS1JnNsUnHW9mPUSZTtJOJ5zyYAYi
Hi+prVZHbUAftQnGImMbBT/G3ZMIEF5B1G2/EJBpwwQzyD8UUVyvPDMLrmpD1psaX2FRkcfaCzE9
6Y0bHQyFfhOZh/F5pEm2tCI2Qo5n+BuDPtynDAXeE74Xa1HR6njhQRm+BlBr2E2FQb4SHbdnGaKX
2LLhJoFGd9SSBysTmAEBrQ0uzT9tXCCPepGVsLFdR0F5r1lulFwompuJPOR56mX3DuZ2AQQvTAmh
XWXOXMFZtCOaILy+aCd8g//VjZ4N4zKRAJlDKhEaBXboCLpXPmmhsk2+bhLDWx1pNLkbTcyLn4nA
9yJJ5iqHpooLQQSUyWyvEcPr9vAWm7QvgaQSrPRh0Bru2Fv4YzaObLaVQz9j4RXMFdHIU0mHAeMH
7fSKzyDPqvzooRugqa/PWjsM/eRXi9qlDcKelWyYhlufKKZsAm1uOsedgERghHj2rR5EdkQ23LqF
p38NV9l6HtB/PvQGe9RmCiVIPJuJRzIPOTIDuFKHFWUpRqi7zEh4A69QWXw5dhzFBcs6/6GzsZQl
Ixz6JKeVVwlr/qEi9Y5tq5ifmc58nz2nh/xZ1+dGSMD+H/M+nEOQ5oJ/MTkEYWzoosjn2uBNDarI
5CdqOpdXXV4xxWBcco8BMI+jR1H1FqMDL/VI+3/snddy5Ea2Rb8ICgAJ+1pVKEeySBa72WS/INgO
3iRcAvj6u7I0uiHpGsW8z8QYadRkGQCZJ8/Ze21W1NsaSQ0X3McumyhZKN2RnNn+hw6VGuHJOQy0
+pG/vL3bahzpswjpzE9AtClARjdbnuStFilKNCqPdVV0xySZCHpfieOc6IjfLbYi8NKiJ2rb+XId
M44bQk9UmRqyPQ8zY4VFV4+LzXdvVQsfikeSVypShjpZw80A9qT/MXVLC+cKlOLJLMgfDkCfRKEu
j9qS3VaGiXwnYZPqd8765XorFNaCwNbznJfeh62Th7VH/x1ISBjNdM3QLZQ+3wUyScCKhnlhMmNs
vSY2L0w5i+ae24hrd5v/1o1k4wFiftTpolcT9aTcNg2CrVt2Z0z7LduSiAwoMUbx+eH1q+5iNATx
nWTf8c4nfoYBRaOg0Uijo8VwK3AQuYToLXKaZbfDDygevrQ8zKtd6eLU2DoGU8KNT56gA/duCe7T
yiXABmxNeWDb4Q22hIWtm8CoCQiEVxx/K42UF69vj5AVu9AuprnTZRA7z7Dr1HPgqP4HEVhcI8it
FHf8bZhYbMC147K2NfqoUqQMGayFcQ3LgDh5XOkLwA7/xMdp7gRdwWu2jAuRg2nJu51GADtKseMO
+va85SKbCTnBOGCYwEQ5yIknJ8iX8aFViZEeK6CUVGlezV3LPDHAG8G/7u3Y5Qb+PU18sIj0nCcU
4HkRoF0cpJkd8Jlzj5Rp6X6kleI7nduKz39bBGCDzlf6znwrUMzDe7IwxIl8eh44T798pchSzvVT
Xw5W+57rhHIahd2Rcl8eGQxxVTMb7EjJRs73oChBQ/QXrwbCkqd5SbyPWy53YeqIYaLOSYAmlCi8
77qed3K7E50Zwd2dylgCXPiw6EW6ksXHwRLWP4VzbEO2aPQFygk6IHGjieWx6qzwFTkFGKaB42gf
AYmmKGKSRg1kq6R6IRTeZVqZW59sI+AMEOYcQ4jTtj4pQbb5RtiLBUAVoTQ97Cxs30ll5UGXlqIf
rj8hOxE1cu+xAnWYeg+3A++qDALmLcEjmnBEzVi6zY3iSMv0hP+zweFCkJyu0laCwbG067vztm0u
q8kd1ZaG0LIlPvvqtuF9bQcoDYgu3nVMIK+3b43Z2RzucmWV667Tbyf1+BRFxvylHQee1zpNwvuy
YN5krgvaMF+sYj+SnRlsXHASP2RW8HDhpWV1TPvOFZuUWx5CbxHP1zSLPcEU35fHJXPJeHfDsXSv
M5xBpuzKIb7c6Mjldoi2yGDixOFrPTOlLUEcnQrZGE2EaVCV52ry+OlyTG35Ypk2QJQyLvii15il
LMtva99s58ahSSwWeUqRRB/JHUagW6bUzd3tC/h9LdIH94np+vttYQVAy45zu3dj2FAJNKC2O85+
tnzr2Iaeb/cnaPP4kNMIIEZAOsWDPwbcIoE5dkfHLaZzmiwgP3+/ISpVBb9an/4scSMTBFnUVShM
WvcDPYb16XZXkJDEQwFPzLp4tN4PlqytS35rpRY9UrKtV9fEiA1uzUq0rFhGUIDQhOjcnPzyTH8g
Q1XcfdCCy23nILdDURtzOOHsaV2YrJKooBcHN/Uw52kyTLD1Y8kOg/Ra7JuWm2bMAYVCi7Ue8ROt
z5zUualNQ08OBsWifVsBnWIgGLmJfb5sWuh6+4YCkGyEr3hs9AaEECYRyM9asAFE0CbdFO8ZjTIG
rkf9bvNx4DEThO4KwmKX+YqGviOci6PaazgvFH5uwsVHZIf3jtbsQHih083WpqMWWl8mK8jmI0aJ
GiYV0RjNqWYZvXQQbxMOjQRssPM33O0mMbLdJ9iUFCGJUYSvpkJgUrez/rx+qJ6c0fZfmENUj7iV
v6dGDFUnzPujW0pz4zOmulNFkv9KRA+rzZaYCzyO1OTECx7gme2RERc7khZYbQdaniEVyuKBryTB
HjEHF7Rx1TofjDFH8lRjBdmAZ8anC2ThlLVt/iAcaGHks7jViZP9DMW2rZdt2bb1Q9wQQBtCNy32
nk3wLR4I7jAkpEMQoUkazLPUi/85RyC+bskB4qCNPpITDGHUJ6OBjl3TZRvxj8bKeElym8vToX6k
UwWDamVSgWCCDqACiKRYcDq9+MuJGqfSJR30eybKzCgxhhOjPUrFM6MPykXJKqtEyKMaphKZptnx
9uLVp9lkN9QHTqx4p/NtM4lT1u3VzZqCHPiQJQlabhiB4SYFzGCmHgc68ft2MEzMpG7P9PpblryB
Na3xZqTI9NO6ow+U9D4LCRZWbWhdktkNXy1mDj/sdQmYQRQO1GV8cPvas9k/icLmbq0SVqvVY9o1
8crb27qJwl/Pxdgwo0UyDSBvgUW9jVESAHbKql3c0r5Ss9O+3wb/zcC610keoaHk5sliozhD1Nyj
q+F9E1TFDsTZLj3abpr9dCZmfHduO/LEkdRALkMhw3vkn7rCkPRI9GiuKurAORGwZfonDmwQh3rO
N0BTx06rTsc9UwubsPJ+cD9M0HafsN81d3xiViX6PHwlfm6wbZAUw0mi8thYvGnxUL+ZHikMPkIq
BkcXAlb0cnArmV2z+kUIHrmHYV2ZexSIqBe9ZbD3vHL6KUWG/HlOvfU+JQP7czviPu55QlidOe2s
ezZE/Im+V5n2dnFa46ljEEn+CnaqIIKcPh/txDW+j61wfxDst/4sqSp/NeXcU26rksBXb7HvrFZH
7lCUHUqaK2/aXN7tgICWRFvJOpcRwjx5dsWcXTLATLsk97IvVTskL0zNpnk7ViUUtt41D0vgLpdQ
tDFJbn7xHdUbvwnubdZTKaNcfWLAzom1RDZhbf3B7AgICSfv/dad+c+E5x8mPDatIZqM/y3+/x8T
noes7/W/2zb784jnXz/3B2kk+M2ia+lYLK20LmlW//eIJ7R++32GY9Oe+gMxwl/+gScyf7OQ2OPT
tR2c8/Rf/52Bjhf8tcvmAonWTBN6x54QoWP+vXNMYi9aSMQ6pypv1gds1OvesHsWzrXiLnSJbT8O
0rXgTVoD5xxLLoVGwdv1feM0y+c1HhHjNUmPZJ7UG4R+obU0pIDrAxPnUmSWi67a2qIjt77PIWDf
xRnPHdElLRnpNDEeMG+Dyw9JUKA17swFEN56+unnWm+KYIonEA1ov8mhd1xxikImz+P5AD+Atczn
/bYiXTDaOfGZ8xdbp1fP9T1vEyUbfE5kc2G97mE+Fbt6pALkGAD9x0sdIs+OFCLJ2L2wV47GOSAE
y6KjAAHlx5SIxNurEH3uqznFSRZVYzLzLNHDdt9TM1wAJYSkoqWof0UBfloROaaepO2PKWzTQCWX
NUSruG+KxUquKjG9vVkWlXQ2GQ0Mwm56LEc7I+WIfbIc/ScTKw39t7kr2vrgcY7ZsG9nUAyRERe0
auCi7ZBzryKAbeBZCbj1ymNJ9BBXJt8qzXCfNM29uYHdWVaBvEN5DN6QiQ4GvA8FmLOW/mH01t3A
320aE1a8m8vp4pPq1SOThSUPPtIiJs1udkqT5rvymWY4sQNdRTpFT3hFEO7bTuPpJ02q7whtko6k
xaYp9u4NaD+M1GwYluLnicn5Z7KGijfs+8XGL+t0K5BmboescH8ampXPUj9vZDjLXR0a4T7F0XEa
aNK+5y7plipNm13md/UJLfFwdsDx25rLzzGueJ6I34DQTcAG1bM8GJbyyGeqT3O4fPLJosE1FIb9
N7dBA1kVqb+j+IHUnJALYKqhuvPNEmBU65BTq/MDGp0kIOn9HDg5hN+9W9BApzMHOD/KD3oFroUw
CYhWuAQa3klT/1zfQgsWnV/Q6SQDJeX6KuzyU2609rvHySbhOFB8z2zPevV0GoKDrnUP0YBdm/RB
coSphzriE2IQkh+rTlQI2wY4Hizq4YMU1ihf2dAtncFQtOoO0wOpDDqfATeiIMMuiQl70PkNTUiS
Azo2653eeXCx/JqgB1sNJ/b98lQ7S0gIG3kQvU6GEIqMiEJU4k5xXLxAoSR6nCbbc6tTJcapzd8k
Gtt3rmiJvZ30CZhV5REFRXspdDYFCi5iKmIODAC3xfok3WEidw6dEJU4x7tYp1ws+VAReGGQbGyw
tz0ESyee0eR4sIJ5JI7l3MUkLAdZdq7JBnwcA0hZk07WmHsdskElbT60qPcfhrSQn8ZiVC+ZzuUQ
RVJHxkxWB7Kc/LWbvOFucJvQiOaRaBeoGwR80GGunlyT1I92nRWWMsxXZh4GeygS7i93IieEhvny
BVY/8vDQONU6TWQgVoQqr96hZqUED1GRWYSP2HAcFxcUMOOATUuf4Meok0qEziwxUbZtapdAO8vq
pwPYX39PfxTnOmkH39rYJflEqoziZqGdVzvqOW9IBkx1VkrTIcmIdX7KqJNU3NianvlC4se5accv
BCVbW0zUNCJ1Ckuj81jULZnlFtJS6byWVie3cNl5Wgwl0fgW7Q+BdeCALwBo8BybIpq9WVNyyYLx
b7Ewk06Iye0JXn3v2r/IMdBEc50ls+hUmZACGiHx9JDG1RNHmfBi6wwaO+D5X91Q7mehI2pMnVYD
QNF8CIcivBgEnD/Tix/ZKJgW3TeNhfiF0JvyFn9j8aCeacw5u5U2IYBLBWsyK6zkjNSQ2J4AAxNf
Rv0wStI0dcZOoNN2DM/Nz7Z0LLzbZJBvzcGIt730lu/pLaxH3YJ7Rp3h0+s0HwLdo9lERMdeEkax
bOyvuU7/KXUOkHSy7JPV5f018Qf/Yg8EZRijJC0CcKb83EN2J5HXXx/QsxsfyLdNdjRLXUsOVTfC
v39fM/L5sdwiigrmeMe6dtXZSKqJnA5rukxDJ852adegbKV8Va7bP0Fxj3eLM60gfeb0mZ2Nnkc4
Nt+CofZ/LRmuuA1NFE6TYfKDgMg8crKVuNOhRd4fjHfL3Ls71NcDeay8T3IeesLULGhECKLL6aOt
iBFF5qwERrvVyM9l6sjXmIlK1PhtcwrcKou3rpcXv2rHkvs+nOSXIKk9LwL+Xn0TSRIcaqRtD6MV
B3dTUGPBmdfulIYBaNfCpk9js7/R3x3Ky+CY4WMeVP1DYS3kwQQ9+b2NMTzEAy2m3CmIFC4ROBtT
PX4JSIDa2C3xuxiuDDr2vVDjc5v0wf1qhMtPUwDN3oQjEFBa4TKBEj0Yn9LU9d5l1rD0FCCrNiR5
5rVetFuCDtY4ps8TNI/EzYtLRsw9y9JEeRyAqt7ksRsc/IG20WbsVSa2tOAkQvIUCGnjBx8FYsK9
mYkPZ+ybByOp3ZeAvOAN2nZxr1A3swwu9tMiV3ObxDV9TLc/y1IgJx7o2S91tqOfZT+MwZATHtMI
Gth189QktvjsB8MUzb5B0q5sXOgjOTmvwNwielX2ji5fvzMa0Z5oSPXPvps436H2lsPGGtp1N6op
fEETSXQzk6G9meLRcOM8dciRap2nIpbIYW36U89lUvsHlbLJKlPcB3EHkBZNuPkgTVJsHW8+h0yq
Iisz5E/EBmjBMAmHR/BIqDPxN2z7sif1Il76p3Yt26diaeUxT237OAtYrJxYja1SYKsPUDD8L9QC
9qdZhEhMMSz6v4LKGN+rJnD3cdG+YV70IyMPnwUtGXCQjQnogTqlP2JwQsucD3l6Vm1nnDwUchlz
MK+L2bTl+j1ru0pqY5w622iiXc7Pdwspn9yaDolzeeE+kW1Q7K2MzXr0Ciffk08OekPIlfoDqcF4
Eckod73sXrFRV48TvoSWs5npHNjvMJk5QKoJo132Rmb5R6DpwSMO55ldwc/eKdA8AnlzxJhyiY9j
m8fbJC1Ce+NbSF0JKEusLXd2+aSaFr5sR7vU3TDqp3yd+iUqSMO7eh1jSLUKdfLMpX5El0yGfCm8
jpsj9EmeXdPIcQr7UEAIwPcJeXszU6nSz7JN9TKZZfLZLJryM3K9AGZwvzpb0sDlY1sM4d1KukoV
JW58YkI3VhtGdICmioYdjETf+JSNExrmORH5OR/oC5N4bmUjJWbYHInmS/qfosr9HgtmMSzM+piJ
MEKZ8D/NQ9Cd6aFIRCO9eHCcjmOlJCeXo3ayHRKJUaxWa5RQ+L+thBDnjvcp8TK1G+3sUmeuxad0
zlXhW18zUgo23UKIhYw9VOt+5b1Z62SfFgP3xwRUeaeVY1Er1o8uXUiWNJ6DFqsloEJvh0wCtS2y
/S3yR3UwhQHkiEbezBHhListOp158pnLQqcVLwW+j3DciZLixiizxwlZ0kMPQx5QEo0XMHuYDIty
VxTgBdqq5IupFFHN1QIuVAigZr6jrQSSfskY7JkzLmdyoR9TFMWvoqvLgtQNhsXQi7s9RmcwqMa8
buMC5fzaLEQkarsV/oDNmuXifTFsQogyhtBVGBzC2PUfZw9fPrkDxUPN7fdh9H5k+278qaJNfmyN
eDm7dm8+pAQB7aZEOVhvO7Y5lIP0xfxgv/QorFtmN/QbQOa0zZBcEM2zs9Nce8QOVO7yoIyydag4
J7TdQFar/0+W7r+qBvTBECETzA28KWgGOB/+VTWQxs5CSFyQnfJK2+gMulHnbg1Ypd2xwBNo1vJ7
Sy1Vs2WbxT9AOP6qxPj9xQGOYLeEyQCv8G8vvmZ15y1rm51AXXff1xywZZuV6SNShuIfZCZ/o17o
z4l0iv/o0y+anr+9VCaz3JuZHp2s1pZ1xDOylCjWk+bnn7oA/4uc8e/ci9sLOb4TcuhHXAJM4a9f
aNHgCukKPznBBlr2adDpISxWubLOhiew5IhtJvQ+TOac6oMhJidqtSbpIyYIfbgm+ryO/v+39D8v
Mdo9gKIwHQLOtH/37I/mEKQDp4yTnOv1way65SByTC7AgAkM3JlJ2n2fx4nrbHXx+fba/+kf/UP/
CPWYDsT8v/tHp/pH9rdkmH/9zB+9IyTAoYsjDCKM4OHk2fkDUhv8hmYUghvIKp37+acOkmP95iMr
NeF3IPH8nbryR0fJ/w3HC+QGT3CQB2T2b3WUHK1O/pOKyoWMyfPEbwuhqaDr+DsodrRZx9Z0Rgoj
1pmduiw/3BzXK3YX02YoxraACqJfYAWMBsqjIrGtew+HxcOK3GveWvSkIywd0w9/tKD6x3NNinSO
vSkJC5xC/FS1m0lZ2lf1Wn+t3Figlbfsxy5TYEBzTo8Pq1UG67bIkYpEPWTEQ+YFL2SClNeOG/rR
nD6qpusY0KXF6zCZ3XtTZJOxXaeyXtmn2/mjJ6FlBuhoLOvGEAkEgZkYkRnGND2yqPVk8S01CmQo
oqvoiy2YLaPGXuguzJIzV1yG4wNqlpgty4xXZ+d2hOhEZROQ091RSlGnBrk4SMZMqY48TO8FEiwa
yvB0gb3UdGG2lBfNd+3fe28IabuM/WJuR1H2d0nYq+94vut3BwwahX8AojFTBVrTNk8+bCo5et92
AyJm3E9j1W5hXphoDQJ1YbrRPLliIUJABbPEyVApnylHVlwCUc3P8BZpqS2EUPUNfXqFOw8U6ZZS
Hj+kQ3/DzvwnS/YUSbmovs+MPhkHVcGT51rtCbPT8MKhvcf/2PcR8C9xjNfWYkk1CANxh8Tf5cs6
3rF/ZvFpBZh5ntYSkZGZYE/cZK5EnGRWNtuKAQdEVO34AmqzY25m4V9HgWC9ZTC23gajnU+tcjH4
0Te6VyvR2UOdeYC2FmerkLvcr4k1fil1cbvVfIZ7FXfyLg1AA4Rk1UADWXScYF86KUVEXUatDOsc
KntIjDZk+emhNGaicUIsOh9SQygS7GzuIckqCLM2tuyvhGVS8+BH4WhUSJE81UFYW0d0dtk1bQvx
xU6qjH6Hy6sJ06fRSML3fpSpc2fZ+WTifW3SoyEGzh9L0+7sYZJHxXD8mlAdUNPn87tRJ91ZmFX4
U8E77faeWSWEuQoVZBHNpvAa5t6qtj1uT8IWE+E9pQ6DOrzOscGRql+L707biBDdgl1EhNpUu9Ad
qGsrq/7EdSw+K6tPn/w57x96a0nPPsI3tA5EYpJGVjs7wyP3jYojB2EnJOnw+HE4x0j+udUkDmET
zthE6OvaS177UCxohfKUv821leuIyAQsPV8PKhazPYek+/E/DbLBgSSgcFpy79o34WyW98iK53rY
2L0x0ItSlD7xhLvxin5OLOcU4tVRKu/JIp5n1zr+uqWbh8LNIe5lJtB3IhhxLN/jOFzg/8ZTicXf
Celqtnaj9XruC+7LEdFSZg3bwVnkNq0z8+KQcXs/uF56cPAjbvqmL7cFUXcg+aci4qjOrcjzco37
GdNVNk3l5zlWorr3xsHMn/ysX8tw57TraL44a68qqiXfq92LbZEwo8bu1SmJyTWKQDNZaPSdRDed
kTB4D03bdodq0EfDuVwP1PfLs2wC+zTmhIBwwEpOwdKXz6oT3bVU+bx1ijzbxyIsI7/lQsIe3+C5
zOjLpxctLBmrARj/kN1P+RkXGL9JGBJ0WiyjMKMdCRd24+bGOSfnh2ALc2MFRKkTEaK2s+yd1xQA
OQSertlafC17JBX9Y2Y67+HYJjsOOWGEp9F4yFcrPiZ6tV5G80vN8RVzGLnfxfKj66e7YeU7jAfz
LufsuWytsDD3Zp9+njXVDzvTa+Av/qkK2u8uVyyaM/tqLl2ImRgOsOgePZXnT4Os35zYnZF43iE/
MPeV2bxMGR3PavYHTr7QHrBpTzu7Lie8XhizmZRaxXbxaro5Uy8x/qVE22ZWf+5Ef0eSZ7Jf4I4e
bDE5O6un4bNxiF/b+WGRnmlkOhkfr13f07nvH8JZOXuPgQAdfefO42rfmyB5kASM9dUEpHEw3No4
OAuyu2Fp1svSxXnM/UPvMwCK8iyXJbyKtSvSXZIN5XNhzOrRC7sffpOaZw5Z1t1ahTIyehWgk2ds
qZdZibsu4Pb75IMo2TE7grYLqShaAZuAsEiWC40ZJiWT1X1eCTjYGq7TX+wwe3Y7+hxCICntJmBE
VVcQZlARejuVcYytI4Yyhbl049Jc3gkuUxiT/lDYIv0o5/gj7U35bLe+erLncL7Lul5cPZruL9je
EDsIWutE427nkVsHguQXt0/lBsISaTX5DPnX453ahf9dzVN/DYzQhx43L3uxrCHOOb/85fVxfVlV
1I/rSKMFQRtcmN65sMYY94Q0+yhp00peOZOWO+wTxZ2Aic5Z2G4P4dyn352y1AOmpu+3qFev3IQl
yY9m+YSNmDFJTd8v89aeHuwNMOnsBjvvTtUqxFMZiFDHM7WPrrK+0vn1IkmW9guKTubUg29/GRqH
vpiyC4s7I8WJSl3gbSGV1YT72oT7cFA5WG2X3RmTF57dXi3HGi3GyRvYIudi9U5GaXnW7yeh/9TJ
/1QnIwnlqPZ/18kE3nTJX4NhOFjpn/mjTjZ/wzvAsQ47KxW0Izj+/FEou79hlAHy4+Pu8jj98I/+
11Er6GCHQpZzoaVz7P+NIBjmiX+riyGjeboqphZ1HJSr+sz7J55saDc1mUZBeRRB8q6KdN4MPY5e
cJtvteG9dOSTEkok34LKelsUDLPRX/Y9kKVB05bgY9gnQa77qdcsJoZ57onGbHkg06Xd0U0js3gK
O9LyaKg0KUQnxLGgTzXlCTireTVsTX7SDCg6J7QXGLnsKRDmaEz8a66ZUWrNaKHSaatVpvhtBCQJ
CoyoN2zCfDV3CjzUVk7V49Lb7qbVbKocSFWnaVUu7Ypd4yt/ay1q/GRnYYE0BL5VqklXDsgrdg/3
QJXyxXOqjLEUXCxfE7IGzcrKNTXL1Pwsy+vBFmmmFkcg2uDlK6vIZtTUrUXztypAXM1o5ZsJityu
05SuTPO6Ck3uEprh1ZYSs30P16vThC+lWV/KgTdUgv8acjhgSJ9ikC2wwcADfNhY+zTw6oznmjC9
DPFUrpliK6qmiKvKDBLeWCX7/QCADP/aY6yLwdGQ87EV0K1mv7GuoSaXDZph5k75vgrV82oN1bXA
QHWflUE3UvCTKgwipSSUUiQqsoMJv24ti7cR9spzIZBlC2of1nC8P5s2mboXKYz4xXYs984pFtzh
RuWiWh48iX+3zS5dU6q3OETUTZsjfJ0rplHIdkcQSLS679MJFUuv0AdJyLvPvlI4hktGZ1CRJvc4
iKB997McrzfVU/laF7V7x+obHkyUQRenvnnnLS3CSsy2u0d0F+zaTFh8eaE9WlSvDP97u63PXY+Z
iHRwsz5LY4X3IIPapxlZFooA5qbKLiby/7sFdODeVn7+1beZqe7mmCmea6NZzW3M8IGIq2iusubF
KhrrIjxEaI72UjNey7+2bUxvAl085u8MaRANYgOFuxZ8Lu6UXcaBmeCG8dIcodDg+lGKHcWgpaAu
QQq7Tgao8k1Rvi6UE986lHEnQ4gx3yYEUh2JFuDPpGjN+QKNLYg3ZGJkKyE3bVxw+QO/EkXZMu7M
OlmebObvr+4YL8XR7Sc+vFyS5eqXWuheNchXSWKB1UD6UrEVC9ehDUp+oUUUh4xKJoTRwgyOLmzV
vqc8fxxRQ+pLJq3BLkYV7m0wv5avrVVnl0WC3MkkuYrWKNqf7twhORub9vH2znJyLgKOeVrWVtq2
/5ys+OwwjLveVsRp8IzGEg+SMVS/So08qN16/NTnhLuhTIIvmukPfkO+QEMdPvtzxR8sSYI8uROL
yI7AiyUyQ+aauXLyr7c7DQMLr7YCjh831gL5I5tRuAdO2DyiUYMYgCgeWhioolfABzaxp5oIOFSO
/0xStnNqtBzWgo6w6zr4HhhmfOfYTlxUvDT12ai048GOVbsvVTX8GPyUlrPZeI901pY7GVv2NTbz
4Kool6KUO5K47tCNv4Y2xCnlVimgJhoHZ2MKeEV/QeZWJqnxgoN5Oqwe/AjivsNDUw54H/TVQqba
vGTJghi7L+J62FrkGWwbYrruF9xp95x46S57QUl8n5fw60cFItYvZ+76lf+CpvhOS2/Z2rLBKpev
l77GLyOXJ/renyYJ9WJym6/k2m6SysOGFTzYw/hoquQpncxiUw6IzPPul6vCu1A0lB+wJWrbv869
YNCfHgZvfU263tu55hzcoytgoYvdCH0s07Wl2QZ23VwH9jEirwQJJToG7wpH4HNv5VojxxpeWEGy
8/xWbJEGONusWi4Zamc157uetD1R+/GTNRjzo4V2eB80CdxDFXAw8poi3wTh5ERkpIIngtB65BzU
boegkOnO6KwfdTJvJ2n/lDUuGEmc512+jn1U25V1Erb7vbNwmgXuMy4wjlfTKCA8JPG7kdhvvRF8
x/dWQVDoq305MQ+rFtIejUosOxA0AFlsjqTb1vOalxHLIKGE+fqjmlzABxwoNMF33w7zS52PHDD9
gi7mkG5dd+UCZ561n+WIgF0tBelI1mdvQZoI/oFOzVKdTPw6R1Qxxc4Mxjaa0WlvzJCI9YQpodE0
79IkXnauGxNJkemfO258OIAeDrIpfjetSmJIImreWn6Jpb22WeD/zGxoUo6S5lcf/NXOKopPA1rd
j2UxRMSz3pOHLIMtKdw0ikDGnZ0wdjCjrSvrgZjKY5KvAgxEYDIaoKgO4xdZ9T/SZYgjLaS9gCVV
xCElQA23NVMkAsnXbozorCHLsrxLyZr/zG2FR9GLrSdBRyRS9liTQDca+REDT7tzeub3vWW3P5n/
F9FaMaypmmIj2vZjLBt7J4MeJbw1vdG/mrZmw24fQuVgqDl+x7L5LlNxMBcZ0z7A4cS5Y6JEhn5E
TK3x0DkEi5MjgtghnmGU1Mkbbop+iydjN+BgvlcBaBmKhOCH47vT1YdW8rnAc0QN4YcoqR1vOash
JjJtsuNghgmdf879EbNW71Q/+9jPf0KeKs9hV/naChXvmskA7uM5al/0/GxSIXJdB/Pix3nzTCMV
YHcqqay024xxZHBpp1Z9rcnb/KpsS1y8gdQllwpr03nZusMGgcKrGjI4bGnt4pWDXBluvDlP7tEd
FUT1olcn/bJfPY5fNNoCjEsmj0TyipnXePQsbIIFumbJRWxMrZQxoqnIx3vf7RzumJqeaCPd1t44
q2IbnMfm0gSWf3Yg5qJbcKso7mX8GpJ6cIXUlOXR2ksET0NYG5chCdwTlUJxsMxGRtlcxtsSTY8T
pd38q65s+9HCgvlZ0RY9tqkvv3hyAHDKWrgDsAIlxqdLZzgtulp/PRUVVRg8NuNsNixgrWXLYwPx
fct4KYeauMQQJK2At1UCFHbKb/gKmeV3sXossL8/dDHTMuxc3UHagNJHVcRbaoaHGb4tURAHxhkQ
ZYL1Pe86Gl15PTHfU7JDmFxYmyxFzsQAe9g2XeEcAE08zBmqvk7DAjAbiL1b9tPTWlDjFVPTs3NN
weOi4ObKvFfHQBTGu0ClYtVt/1MhatxIFL77sPUS0orpTBCSirC6y7Ld2HF8NoWw6ZCZV3bQ5rH2
cWi04bgAdVDuq2jnw6zmZNeL9WWBNnChQ2FthiAg3bS2Dh6wlm1pdVEzNclPOTM2GdjyJtmU0YT7
AvXJPJ8ZxPbbMe/jk5LxfZbIK90MVBxxkDP/9+a7OA/SEEigkSL5ApB2DQtWV+vOHw0v04lZaWm1
h6JSefIsvFzueIR7xUC9V86EVMQwEraERJrMg0MzWUDuqHKZTzP173rvUqoU2zypCjda+nzazQG9
Rz28w2K2Yd8em12FdAdVZjKlaGmKgNn5xhNxY9N8q75ApXk2zHCizR5qeBLKq9hf18ha1v6S5CTs
5pPrPIDoeZOryKK19a5Z2BjbfB2Gawr/c1eGLi5jv3W/9XOzIDeq128khA8PqvKNfWZNPzukFpFy
7ekhmCax8wOQV87M6QcITv8EMsm+B10krwmlSmTHjGCZKH8FTRAjZhrzD/Vf7J1Jb+RG2q3/ysVd
Xxqcg1x8m5xTmZqnkjaESqriTAYjOP/6+zBtdNvV/XWj9w3DRhkoKaUcyHjPe85z2njC9qxc6rOj
6Ko0EIDjzDTXeaOrdd+nGLUh9XCrXFxsrUsqOwifQgPLoZe7p9nhoI3p/kvYQ79y8Ufd+ChIRe1+
JoWtEaTS8GqKZzrkM+uiAAMj+m6C3foSuZedh6HSnOO1eyAcASY3Cx9N6qlIEHOWMaDOtvkRu0qg
OSS4EwANZdxL0CmvhTKLa52Unwyg7ChqG4MUDZIL7aiKMDxWyWdTltz1jab8Er2/XLOitt11Vdrv
lMXGguOLvyXVMD60EcXrnIEenDTzbp1sXswsduFcmW7Y4L+d+aRhVXvxu6E7NdKpznPRk/ptpra4
zTGEeiygneQ7rhOTWC3N7rvFLYMkH6ple58GNeeAIgy+KBHlwtHHnvUAtS94bZXA2+uU1GEm4EwB
3TkuocRKhNW6M4fqqVrAuN6CyI0WWC6kmHEbWPMxXUC6ckHqYnnLb9IYzC5WYGtDcA/2rlclOMGy
bKhXNg9+28QcSrILp7dakL3grxbESPsHzZfT8wL3HX9H/ToL9lc1uv+ZLChg4QAFJlAoDyOc4HwB
BusFHQyf7pwrHBUyVsED7v7+Lk5a+eAs0OF8wQ/PC4jYi0ESqwVOzK47wu2ZPjP4kfsKk3pnZMCM
iwvX+L/b0apN2+nfqD644ZeKmP9d9XlJEX2qv8o+f3zRH7KP8H4Dpsf3sVlFBgso6e+yj/ObD32f
HbxA0vHIufxd9gl/cyEtWSR+qMq1Adn/3XHv/8Z3cwKM1IJ1pv2fFQKLX8uaUKKwLoqF4sRPYUKL
/asOFPR+XddTbB2CYKqKhX8brBWoAlL4U3NOqd0aq+h94rCMik3B+LOJ9r52TZAUaRJjeKqh4Yeq
554oIivaKjICd8kUyxMU5uKprriCrBDEQFq2T1EfjQEiffNhOnjw043iCX7WyqhebD6Md7JcxuOe
KPAXzUT1qV7ijS44wo/KbAgLjkvQ2ZH+Mo35bsjJpjb4EAlM3Q5e1B/IIyF221S7w01SA7Ms9TqA
iXjCfymDvd9HFZlPNwZjDWfXZUbHvb2xk9p4MlxPLjl/TvpU9cQrgQdipZFf3A2hvPHGUmOxGbAN
fffZxfYnzUDG01LjUmNwjM+ZRC/HikKNMIvyehuRCPB2VmOi6uj8u1vO1SkeSAF5wWX/6ubfsH1y
zrIidlp0r5GZdIaXS9IbjIIVH10NmIdGe3nHFdWkuytCkcGFbLy1GqtOp0eA1+wxNnlKshuIY9+I
FxBI0BkFJz6a4dWM2AUNFqxKFMYEQQWZS/u2AUjZ7AyPvONFhOikCwfIBw3w5sbwQS6c2XFwlmc5
t3guCHxZTxAAmVQumXT2B+SMC8jOC5y1IMGqapKemlMMYIlWkzR0ZEUkNPB6wu6cKwhKGqph7B0q
ZIjfU72XPxbwH3AzSZ/QYYObm0BlUvI1rLhycZbVKN/scMadC/8EWcYNCF55Cyyghfi7RJlpedhc
ImhBnZPQqLj9vABbajleBX3d89Ykik8chl+jxHa7H0Tdzdx7IWc7Caku+IYkt1zcZ+lKjXoms7wE
9KeSnJcdWwTrMnfmFxL4bp/sRrnZqc1ZEV8ZwZKKHawGcg6gKZ7dso/kGwIBgbuYZV258bCXZ5tg
FAXd7aL27RvWgEPEjScy42Mre0SLuCa/folVIyLx/3+EbesGE3WRZeSQawN3H8Z8Y9Fy3ABy9Qo8
IH+GsMCObbZznkE1LFmTeUmcXXi843gJFusWZ2+MfuSCE2a8Y+9+h7vMP18e0WeCIeC+BOGGwuK9
2fQ2z282AFgYVE4qlSoyVuTuYOMVVspyP8xp0SR+zzKbSr6RxoMiAT4IxYr7vXuP0EIo32mS+pg6
bG22kd8R/QORzvePHVYme3AViIFR4b+6bTYZL/PyU2L472ICMCyL10DI+GE96fMuM2wHwqsqWCGT
MiDPqv2B15moQjM/UqqHGlgXy0uKGr88Jxnw9Zt2Cgmf+2BuJlXz/+GU4ooIwhgdy1gAF3l9CcuW
0D05pXKFuhAc3NK0pl3ayOLnPNPltMp8Y3lPcXzB7uERHt/XXU/2UtDTQWWczMf1KPJ22LShPR8Y
vYYHExvDHfhT+ca6qHOYVDvC2EVSUctIa7M8t0G3rqUXUNlgG9gmta3DbVdWMaAOtOsbf0kVZiHR
W15MP9ngrrHAOEwtchqRjrcWo3C0E5k9gmYPHVSwoNwxoONE5yh036Wt/swMx3JWtJuFLwWG98fA
NziO24o3tq0GxS/DE3Cm6MrgtwPk6aCVepVeksWFs/HCiiQlT1k/H8bQE4cBLh68+4zsrlXVxDVJ
lS6TEECTYxxn6MTV8vxOGEdelEDp9Vnm9jxgOdwOluduGRDseGu0DmBi1DK2xCjlRxIYDppXkLAi
5I5xvwRuHwrAD5zy8gUzKfLEfoYkIXbGoKYfriidq0hxgMr6wPoq8MW/BDF8tR0Uy+zcMCj/cJpx
eOo8bzouDb9bDsnQh1PjmUCteklsV28QV5bBMwxSQtlGtgJbWpytseLkHY7VzgzKaVvhS/gBoyjn
EzDgcAk8ROJVn4nJXaEFYrPMMza4NJI069AW1rFjr3pNGsDbeHAcOLaOrY2USRD37MXNjQJn+oPo
W+JuMVf2xWqcmumqasfgphgM2Na4Nrcm4ESiakGvLSL9XM3vZ9dJjr0Z7tveH3czKwasxbm8HtBO
VrnRRXdVr7iaTGgOqSG7B6uqvqHlWxhmcVrA5+4oTZB5ZdrPkXTqlyEp1COlIneJ1zcPk430PsTa
eojwlzxWgmV9QTgruG0YaQ6pKOQW1535LbaH8eRGwdMc2/4rxh97X48ew7U3VDW6oCULeegVlY7U
jRyAMwHokPad1qiCfikTb1uYiXkeSOysp6hpzXudLBUVLLvx0uJp0Zmj0C76llrtYiC8tMGCNLxH
csR2Yrmdl8GA7rryQAsXpa2G5TLaOg0yIx0hT3aVB2+pHZqaW6Fj3naZ261K05BHKDm8qwcnex+5
vZ+GoutuEKjeBxU011LP2GcJnkl/TZlIe9b+nG16co6PlFu5pBwy6z63/PZn747qfQIF0XyMrVn0
9yme8fjUqjk/xtAX1iiQ30A/Rfckv6NN7qPacRQcz31rOetCc6QRvrrqtGPcIjD7W9C+8cLRLn8U
7TCem0VMibzJvs/Stn8LUp8eAHBUd+SzvVt6GmKxyqmdaqCiC5p7jSi/NqPGrjZJZxr3bl4zyDMR
s6woGCUWx/1SFPaedi3m7Vo+R51kxW8q3GU1HZBAWTeE9d8sOz5mQ6bPxuS530hA4WYQOWQpi+jI
NjKS5KRjl3BWUHfXnVCHoIPwnAsc/IlpoWKKWo7ueUhaQpgisNY2ho1iE0u7a7n5GeATeKuYaXIu
6Yxb8t2vUUZ3Ylz4JTyr2iUnB0vYH4tiY5H1XpY3CEYjNpLYCSF4xW7jQ+7nFr6jxMLEfGFL5x47
vn8HwqB9rJXLtlsh8vL7JO06n8edIdr+Gt2GlWAXP/tmY52WAqCN5YwQe0G978K2LB8JY/fVKuP4
sbPJ+G1GWDU4ws3RWHWt71GTopPkrsQhQx+HOT2ZSvWnSTtL6S9f2KN4X3MF6g/pyHpn05YkDlqz
38uqgyvW2q48OeXcPCReWfTrqdLDtqsXjnMy1NZV52YdrTvotiryj0Q3gnOdx9Mz8ZmICsOye6GC
4VtGowPCsUWVYjz28XMvcdQLPVKP3GjnyscTcxjNGMUuxKvvd2iGq1Zlg78qqQaZIXh3vqKXKfH4
JGDsWcvRa3Zu2nF3ZK+GlY6V514ObvAiQ37xXo7qEX1SsOhtomzL7RAxK9Pppimw7GexgQm+Kh+S
yEcrVmRBqF2J9al2JxQPIpXdaVRuvRtsm7UmXzNei3JMgFtwvfnKGvrl2VgMW3ad3nxAbSK2J6CP
4H+LWEJxtJK4u1dFP9HT4VplvS7KzN+SG5FbJDrYowTyrgfUwA1dFe166huKQHASn/BW9jezDqTz
zP0tv27ZK6L7leFY3uHlQMHNvfqhK8fYfyhC8n9rzwjBc7cZxwJQJ99ztvnxLoTswQfI5CyINp/f
EtN/jPtiPEPo1tupy8NxnekgutccA65t2BBceScn/iZwP9ab2ck4Y7nhW9xZ9cNM6a1clXGyw7E4
nT3teTdkGPE4hk1jbLra665YrbSn0WroOwFfe2d5rX5KhvIKN9tJBhhWG0Tu2xIX2CclDOYe9Kq6
okU0gkAWvHBQoxBAK0jnyr3PqKRgt9jDLtplYxkXV9TWsLhPQ5R8yDRKZuu6qFBPSgDXD51jyu9j
XoIE4JJXQOCpyEY6FfSDysGumHfKKD+nftR3BKPmWyOhX2Mby9TryInJJ9mxxhIrlXZuZO9p9KL3
PBr9PUK8eCBp9yqdYkxOVdGI6Eyr4Ec7hPJ69DjIpQHvhWOO5ZLXOZuwteVZIh7ImHvma1ryJzXQ
815Fd7XUDehwrDnU8nhyeJ0TZHHXUUEs7mJbNnfc/Y5tyR10OPxpkv8nDvl/iKKbDrbmEPuw72KR
+NUgH4dDN9nxwrtQeOMHh0nUSxP7aYZh9xUq699CUxfHxd9BmKQMTBersmdjojbpXvw1+84qb6KB
W9fURSkwZqg/b/h9vY+cVWmysesOEdB03Zu4DzrnqBTa6LTWFsCq68zD+UCmiKO331TgxGDbgCAx
aMq5UrYVvvQJm8WeLfai7ldL1rf09ZcZm07IQO+286PtG5CmmhEMWdqRB2wl0KTa64f2UdMxp3dz
S/CQlYkPZfx9Zp7APBCMDGxx5Dmc9dkSwbBnP10KB+ReMcGhT+bqZzD31aMTxpzoW1TQkroTU76Z
pTuO55jZyFiunSYDlmVE9/CbOr0LQYbofbCglyb+orp1a2n5e8hsCHbaCuq3yyx8wW386xd9UTv+
+hoQuXBRagJ6GBFnkGT+7IrJOSFHvjbrgzct87KXZswGnQW94vivH2j5Rv/wQKFPKwDah4Mz/a8P
FCgmuIZY7+EC40KcgInVVg2vD58990NTIbA0NowMIZQ1y7f/9NEDsiy44rEkheDuf0mZSGOyhDmN
BLUzaT/5w0BBDExOzo+FOtSjwaP6rWAIMC4co3/94NZSVf3X351VIakTUrvCgRrxy+8OZt6Ialoe
DtqSDIX9EMNnE3kD5znTjM20GfPL9wsCr40lZ1RTgcqnXDEWLCNdwMmXH+i/prZ/I2/iFlzkwP9d
3jx+fST1n7Ehf3zFH9qmZVm/cc3iH4vDl89l8m/aJvPCb6CqmO1s3mRLKOQPQ5sb/oaoiU+Flx2F
kyjX35RNQiHhAq1GHmMU8oTp/EcOt1+THxyFTYfGQx/OGmgTFNO/fsRyK2o6NEn/hgID40h2dmxO
FWU41KwFtHMJbJJ2mTt4aczQLx7nVHrhd7j1PxLKsR9dkTve2qqdJ7hg42sO9PdE2nSkyMAOYIPI
yg9K6mB0WG84T0ztAz0yMe7TeBiaZ+JogAQ4shROecrDVO8xKGTZjSDYjiOkKYJdqpPqWEYTTaEZ
7NMSLMeGOzBOYG4SuyS1bHsLwOc+l2FL3sAconPBNvysO7vdT37fXNncJr9wnb67ZcviOtQm6lMt
9iafqndV5uaa1a1/9B39AVBqyXlSEgEP0VbJaZ6S8WDK2t3xQhk3VWZE9F2JfpeQFlPRWoU2hq+1
AJ9U9juP/AlGjnTIOAYk9msPiNHF+7OxUg7VOk3Mh0kvho+uqTZwRF4LLw2fR2+cbsdqdPbSDl/B
o/rbfgEWOH1572ZGc3A7Zd+oslTHDq/V2szS9Fz29XDE/p5eh0bxEbYNDhKqcbeoQfmpKfNwX9RG
/13nIjpO3Hl2eWUVP8guqu2cBdYPhJCgAdjE5SW00x9dZ6st9TXjN47RQwWNDCGwkUG8bsoieLft
jo52kRF6CerXMi1fG4OHhv5JEW4y9G9kyL0te+166+ap4AiC6XglBhQ5Ipy9R9gkDctHMY80j1PY
I4/LO/K56bW/o/iI4z4Gu/yAUauBoCdEy0/fiw1w1h67AmVXExzAcehWPtyBBze38jsEtvk2GhIT
CohL5sGxDRwa5ujxKOjKVKa5ezcr6EktDSd9HHxdnL1STueE3fC1HeKV8ZNouBtUo3aV1uNnG7gF
ERLTaRGoDfkz1DojlTq41r4U2XBmA50eOJjpcxsFOBZHf4i/ErsA4ycpoEosnIerqZPiZGGmqldp
K8wbfIzmyie4wtmsss0K5H7P2Bbo7sUZJ8ISVLLYjE55wyqMdPPGjpN+1yc29YdGie4CnCE89SUE
iVUrXWINLKzVLmQcTht+KAGC94oJXT/HrP1KFCE7+YnOV4O6LMKDYIY4K8/48mfPXDlJwkHeiGJa
q5QBBmOcaep2pCMRyszwFb8dCRQlTjLC04n8mOC/8szvvW8x/mFN+sybaL6ax5JYtd8n/n5Q7Dhx
CQ3fwtp17ow8EhtTBNGuaykIXFf5MJ3qwXDbdYCN9opA/SA3JSMzU4I93wnPrbczAZ6174/Vph0d
+whemdgEvWZ7+KvdC7WINSNglUwwAnIDgTnGzC3p1/KI7pbrIORX8muUmJUNb3RdioHTsuqnLYpr
hoIdTdsU/s5zT8SLm2hj7RI44pskJDFKi190nQSVuvP9BiZ6oJ7SHOpo6HQHVTnz7cBCdF2P4srr
+FhjnLVhX0Ql497g1yB6bWNrEcQZV4EMpkfwLvK61L39ZNtN9p6aVkMOB5WjIwREKCRNomNlhuJx
BEWwxhK/Ztg2r1mr4xCqh3vmeHWeMgYQLp4gYjtebgTHBPExdbgoNOEmdgbzODfWF1Zi/0a6TXWk
J9o+lrrzV2QmwGVX0s6XF3mv7AiIdCqfDCEnwge20z7iIZl+lKYEH22I6TBl+AVgDpWo+hYmOVYT
ydpKvXwviGZsUgQ69jRzyxIL3hp0V3fXyCpe+yzErsn9GPhWuRCFcTJsIrrt3pzaTA4TdcZrYyxC
vLztBApRe/4bN8H54Iah8cPKGoPukQQl13e7n1lk1DcuvL0H8CAWLXclhNLG/IjnMsbvj+hh132/
R/AziIZHTfJmz3F7JiTxoDF9XoEHRwtXSp5ou2sBqWFyGMZgvjOtNLzVYJiaVdtF89aNfYI7LkYZ
NlXBRqMhbjqRuD/ixbg2iPGzY7ogRrRQjqN8QG+lOeycGNi8kKKHV0lv8tq15PzgA9jHfVn7b12Q
8NlwfEkrbkBfY5qP11XSGVywYsruvNR9zwuUkACa+40VVdV+NmvrYyAOho10RnPikm4Pk33wepQK
giqRByzHGimxnINjGRYPs2kdOT3ANFFMYfQPoEiuKgotNiLt7weOfq/G6JXrrCsJpPlVcpdBiqhW
RhMPL2bsN1eh04irmLNywBU0gikx4DWFx3jWwnAe5rm761hWrThpFyeKP/O1x3vvKYMesnTXoqH6
QChDi1ZJss3HMDAecsyxWIFUHWAii9h0VnGAxuN3uzhoi612OrL4QXRmoZjva5jzx8X5ieON9sFB
0oTIByrZdSUY07iFPGOzX6KMNyrPsae4fA/R8JGkptwbBDpOc6/FpyWK4jvSvnHjaXWvndJ7pP36
2ZxI0uRh1ODrAB2sWmPeB53otg2y07Muk+7K88uPbM7aY5KJGJkhrZF8sQB3cyFowTFifZViU8G3
HrsPOoYLMi9ds2Q1vX6VZfc0Ldpv9GIOZ3rfgO/gXO1frTQ1DsXce+dSpqBuUm9XOxmVLza1gb77
Mhqgn5DJifwjFAAX64unMIjlvqPE9JYmO6hUWgLZbKIfAR7oNQbVZI99D0sJxqqDrosFbugOJ0Bc
8bc+JDAmNBIe8I9mwzJ9/gnE4ykpq2pt55l4zCN+hNbKsaJTvrryM+caPbzaQoZ6jzSuiLImM5nJ
+oyYPlHpOJ6nyHKfi4aMZ0N969ZFs9unKgl36ZhH76qbxr07puodEwYOnZC5uSYHfBRDBvLR1++D
xXUlNEug8zhx8sUUA972w+g8TNkTyAsIZfNVSLRP5HFxGtsT6z2gE26NDuUWdbxOApO6PlMUz5nh
V48cqvJT1QTc6tn4Etwb8iC7rVmb7gHOyRvqLHel78g9ira6ZkdNM/voGfskc0vYK3Z8FgupVtlZ
R9Itg8PW06gM5YrYaeIWuEqDDhR8lnmEC4Z3JivEHqE8uR8Ga76V7C/Wuaesq3pW1c4LhvGjC6KA
7puGxG+Ua99b5UVM1NTH3g37ZB4/qzyR7/6E25Jj7kcZh9GGH+Rn2ZXNLsOGVSNrGuo4aRNKe5Yb
h5gtCFp6k5cQl9y8upajjd08d/3t0JdNsqaU8itqlU2V3IyWUPqqXXmhiTs9z245967b1CyQD/15
Z0aSO+gQWVfQ+mJsnJw2k4C1ROQY5s9ABB7AfFSrrsW1XfttDF+GIjSOHmqri/ye5VDuYKCbcLZF
ekk22JSY8VK/15aOD/YItUdUHaoELuucxECnga0YetOwJWCbLiLxjfIFFe6sTiyF5+a9kNyQVhit
sxtraK3PUYridh5HLgi9XWBuz+1dVM1FZT0GY9RlET2nQVJ/pl3ZE+4of0f/j0lODwBUIEoBWACF
9dMw9TxrlAaMS3tAeCkSyBSYffLcBcFfVPKMxVKY5mIzAQjZGO3SSdAv9QTyUlSAw4TtFeUFfE39
blARvZvsnvzzFI1qZS2lBzTVplddz96jkfztWvv1m8Mnz0Hv33E2N65zeC0bmsTtfSpgh61iOVZf
KoLhUy+NCz6bXj7BxPhvkJWf5oQZvcHU/+UWwEFQKWZ5irxw2GJ0Vg+QdBzWp6XCPC/LexNw3sbH
uY/HNBm6g1u0wXI1mDac+uwNYTe0/UEDlInT/AC40d2KwrNPZqUpnTTRI1IPbBjqMVweuFvOShg8
npnL+nlMe/dV0y44wu6R+G/RxMjuQTdcmzxzDwNUj3VatNPb4EW3MSBHFAW06UcyAvGmz2JYVLRZ
mdfAF+111mq9UUiXREm8wO9IksrgNuAuzAIQ6zZ9lJQArzRq6dVYZtlTHBTtW8vRk5lJ9zdTNceP
pTfrXbA82VGZZHsjbJm+PLtMboyoHxRdi2O/9VnKHKdMN49RVAKXT2v+akdu4JhrVT20MQJ13FjN
i0qU9c2i6PdbVccvUSnMs2sTp8WhbhoHx5Z0NVchhreuN0+QYuUjpdcaYFwkK3FNx6N7j+z8IWbI
/CvQc3ECd95kPTCY3PbTOXbhdrF3uM2LqXjNTFz6QTZE+8AO2SROnWXvGYXaZ/xpw1dPZfxaUn56
0vD5NvxE1S5j51ATJq5mzMqth2W5oTa4bdIGoT7xhu8zpz5O/IbH1qAep7tGBMRQq7BIH1QcchJr
ZoISlCPbWx0Y1tYWc3gkKJQek3nOzl4CL62kVOaGGlAGWIg2G980vhdBPT8nMUbWlW/5/HJ43mv2
qPn0mnOpsHnnD+Z6zgTqNZHYTQHrZN/affEAOyHYEIalVgVLDHllM76KFu+D5OS7TjGOHqossmjN
tZZkQ7UcZC1PnbGlUH1RmUsZ5kwca2oGASwozcrmW92yib+FgqYdiOLIpNeNxV0AR5VmBdIl6IrD
Cklk/jKwog93Voj53Seozjfsjem1xewyPs2DQa5lZbQMvO1dZ2pH2NuuE7YA3cWWdDjxlKgAkGfc
JCRqtFVjQ/9/JaU+iUta4maOx31kiAZMezm+/En+uftdo/s/VVfe1WnV6v/5v9YvsqUZmHjEMKvh
fDVRd/5BOGS7Tt2LNdzEBgg4I7STlQU/g5DO0QhICsXvduks/HaIiN7OoITFS6xtIKJr2c1bXbeQ
qow9tINNjvXiX/9wv+jnv/9siMeW6wt6bOxfnGyl1TeVSUXAjZTqRkjOitEh7W/+8wdhG+DSU4Vg
j1j8V1HJy9qRobcfblLbXC3/+tDVwAzsLg/zX0ny30mSPvPsn16Rf+AZn35UbfeZT39RJX//oj9U
yQAZETMWUwKmOWyXf9Mkg/A3j9IpllkQi4MFc/w3VdIJf6ONiq66f+q3dAHRIJIjIvp8yP3/RJW0
fl0wBLw/fXtxezohFBj7F1ESG2aigjmKr3orIhWEhCru8WvMO2eo2n3aiPCqN79nxgBNpOGMvMJn
HBIL6NuDYsm4d7gh7CEq4Cn/09P4Tz7ano2n9C+yfIALjgUT10WfCKf5KykHpuPk5XbgHwWx0fo2
BJNwG8zYtMnXRx59RB2RNNDA7jaFmNeyoV8ZEo5iOYZd9BXQiXCvyS03aitxNojXWRrxzZQ0Q7t2
E229lUnS+mpb9HLGy+IbNIV4GTMFKIxAGxz8WyM4ENSYN66ZU75FMQIdFCOHA5Gr52Tq42U1UWYD
vTxF8xBQ7j1tXMG8tALmEl4RarUW6E22HVX41ATMex3zVuDc0dLb4SOi0RtRDMZtWDBQo11kzfdy
Kk2SEPSws3BYNqQp1nEqnDhNWLs+spPiimm4yHdISGxXMwJf9zjTsWSzeq1U9EJm1NirdFZXTZxZ
+65z9GcKLPE2LL1x42MT4g4CUdTXMICXFW9IQEPoruVYSjv9aPQGQOGZrXABOeWmcZ2JdvmEZR4T
JpFWFskGG2VzWS0bANvZMudF8s3m5i5WZucNMCNr436+7KZFMuntkPZs1sT8aHZxcaumjoZO6PCc
iwYwzbsgN1ymTY7ooUzAsaLSz3B8zNR/MINcPvRMdfQiB6Bq+1kgGziwB6+dqtDOcxYDFxwtI72d
52brTpG9a8JieJpMvBlV4sA69qUHU76sdhI7Ub62lN+tcU3427kSFkDHSG65uRsrZzaZi1Ggj+7c
Dmurif17nvXmhJSmdhnJ1avYcsIrIMLBFTj9It5ElVl8k2TXnmpRZz+bwSIrkHeGfGx0Ot84lT2e
nd4UX7FI/J0LX3ILcQgByMYSW0y92tppTTssz7u7m5uBI57MZfKR87anBEaN65Z32mrWMTY+wTWe
e0x/8gbdbQs3Dfduk9CjY8wVR1Vkq7lqnYekLdWuM6GJxypNeEsTAIt2Q0/oaz03rv/N45sskpGx
ioKw23JAtj7sOKNoLZumH0vq8JrOJvyhI6tmV7ogqDAl+G8aP5FaRyBEjnbv02tWD86UrOdWVNO+
x3bMOcjTOsBQVwobohCtyuSIwmlTxEWMnVdHxpM3akK8rlG0x3BU1imkRN7D0G0Wx57joF6VVpGc
aZerTsDGefZc5KS122fbTPdopERpM0qdI/ezZKrkEF4MihOKrM5hsdAd5dzk1x48rZ1Th6g9Qbp8
uqiyc/H4uFG/pxgGQ5Ddkj8XdAJ4e5HX/jFv1XOYDPN30c/jNhq0ewwJwa5SH/FlIy1kM66EwxtB
oECtZEBGEh/FXFn4u1QermMUi4kRRon3KhLQF71GISPXTJD9DYwmSlatmbQGOiq2PQtbWXmeatHa
q3Dq+2NNCTgGKC4iSEvMwLdeXfuYQdLYvgW/NNz7bM/JyFRJP65w7hS32I4ZpO0gIXlCysrYKQbs
fiMVYTufy8GpTDjLUiFUlC/UwzXkUZwWgxupvetoIRMZhN007TzwijA/1E+itg08T13qbsyFbORf
IEdq4R31OE+vBxvzUWoP0JQXLlLgIarEdMFvSjmwsLgAlOCR559Z3IJVSi+IJcNR/p1OJ8oJSfQD
YRobeEz2Bc0kLpimWOJE3LkLvUnNTnOFy3l4Qz6D2bVQnggZNwc4zxu6mQyGj4UGZV7AUO3CiEro
Nt6JoVePnlODkIrY095bnm2/1n2ZPohpLK2DVjq+4wAl2eBObV6sbVrc3muI5OXKJQ/n7dWSXMIV
nH8kTdgQrbLG/rpFk2LkRPxNVpMTADzJpxba4Lgwsbxe83BooBRZ2FBsANlDeRfoNL4R8hBxaM5n
HFXOLpscSthz3JTNwuLi2jAes4XPReGPxX9403Gd50OekxCFLU3p/apb8uloPUC+Mg/el3VBf4nJ
XjBg2kJkvMDBsN50pzbw/cvLdjCC5FSaykiAQfBL9pbY6sT/zBwgNkMA9TVvRucFtpM8ZlKIu9BJ
LB61/LQbDaws9HLndjTkOYu49M9ecY6nIPocoZyFghgQ+iwpU2wtm8Bk+yWlm91QUCL2bm1IvmAe
7duKD7q7GhaMGqKjuWaZZW/KZIKlpPhPGpjGe7Zg2BSy8Mn1GirRNAW5b64X9p/9gm5jxyk2qqzH
/XIuof0MxBvvUo/OrQv5zc0WCty0AOE0WjVk2cBRJydogMp5TgI9ztKzcLcd7YTuBsJB6Owm3HZM
gwCoXvysbatt44Oncy+kuilcqHV4CiFeZBeaXXsh2wWJGD6oHluwUxf2HaOsojQuyV9YLPNyob25
WX9rmG7+MJn+Yz5G3j67EPUcsBq0f+sE7uqFuQf2xr6N8gp0VJvU79MC52s7MH1w63i90Guh9xlO
Vr07XlPyPYH72Qvmj3gyDCmxwP+CBheu5nLGp2iBA8YXTiDnLpiBRcC4v8J2ln9gjMakYxGDnywH
zlsWyqsM0plY8akzXAZSnCprIp8kao26KR/Y67U3dZZN965vpYDCetPZ+NpCk1CFbdDdBQo8HLhZ
M4VdsyKil7rmI3ZegP3eBvAQuKEBxixB89JlAl0IAFE2ATrKxuZ7EDaSNAYo6yvhaoR+5/+zdybt
cRtZl/4r/fQefhCBIYBFb3LOZHJKUpSoDR5KtDDPM359v5GWv5ZUVXZ7X4ty2ZbJzEQGAnHvPec9
lsMAlDQNH5bogj4Qedxy9BJXlaCLevfc5eZik6mZ9UzNjEUhMEyS4VyLxaHbwz6SrJuCpuya40nz
USKBNh4Hy87tfc9D/5G7dqF7wBoItn6ZuachQcy3Bmte1AeGava0mcYgosOibM5fZWZ5T9Mk7E1Z
K+aaNt71G68hUmYVESKz90o3S25Rg6OsZ2vPQbh500uDofkirFF9rrGr0nWH+bZKGWh9JV+UoIxS
1cW+bhs6cYDPTULOxMIjg/zIfh/nlXiQMQC7k1cxNgl7xQS0MO14jarHPGL2ycx1gV17RW8fQeYE
D8/qblxvlqX7xyH7v2Xd35V1VHW0Ev5CaULGYwGL76ey7o8f+rOsU7/hVJOWJxyYKohK+H3f+Ulk
1DhAgzwUTX8QQ9Gh/Ck3kfwRpBKP2g01l6lFInQou+j//G/L/Y2AdOV5YJDklU/6Two719aV24+q
Jqx9qJloj4B4QgjiaxDpD0Cl2I2ZysPqOk01TBhunVKz7Vje1XWlz3rR2z2W3Cqta4AagUPf0Rw8
qgSAL2V9aEQeBGtP30TL9X7CCsG91enbjLKDO45IRO4+YtGaj6j8uCeH6/05Y6XhaSvbgQFI7tWr
jIQHHgLXOzvQNzmVBfd7q2/95boLFHpDYEhkNdtBJBP7xFgGp7YlcQuLkVF/ga6uvtJuHTaEn4Tb
cDHZcaIq69o1iU/oxwX6AXn2JXVa6+fu7YiebpUP/aXV25i67mj059nd8JnFT5Xe8vAkdXdNKPOL
ZuUUWzWVRrSGdx46xFUQVstsp7pkTgVZJhxrBt3lfAhH+GaygnRGN22P9R34WVTG5c4pIMqAd9Vw
tCsobYJTvuM5Iz+iVub5ZzXZk5CTu8V38TkcNG2N1OJNoQlsvWaxDSUPrUhIYhXhtDma2GbMWLan
ysgeLGVk1BTjxTEZVThX2Fs1qeirqwlwtmbBIUxIb0SeZ5vYneoLqFegcX0Uh7dME+y7MSqAytFa
7s/muK1lWd4FVZN/SwbX3w2pDU/Lib01+ob2Il3/qxPgtRaYKNeu5ti5mmgXOctHH14VeXvQ7qrM
OeE/wsujSXhJAxPP0nQ8q4KTF2tiXpVGXxLN0HNKd9zQC7xBcTBvHE3aczVzr3ErNvByyp8yTeQr
0qy9k5rSp+l0hImkj02WdHfGBGU15o79gEeZkOpWTnezZv4hIZdb4fBO4QeSX0IY0fPiKTCBmVdj
/0twhPBrkwTaR1WJGyuqzdNs9u/QS0d2Xzt7VENBQChPRv+iNJnQo8xC2aBxhXBOljsbAuk6qWgU
puZUQgnThEPONnAsoR7K1LZv5kyuqobgGiYy7W05Wcsr8g4nxmPURSc7icSmslOolZZmK9ZpOu6Z
x4Q7gzOcS3zTyQTFCJZQQxk1n7EuAfh7yUQ7/YpvbFmDm0kzHfsABJa7dC8GjT7oGhdPwx8DdWMP
PgMHqJAAxpKHCE6k0WUvQoMj/cy+0FLOtgVMyZbTn46zepmvuEnZfs5Vk+3SK4syj+WNYyMqAFhz
k83vhsZWlhpgyfHpo92jNx8ILjpUGnM5oujcYuUIN4lpv7IZtvdSYzENDcjM0tA5zmCBXmxX4zOh
7KNHaUwOOpLbyjgpDdsMoG6SjMzJWOXNnghfyTzjtEDo7DSqs8ZkRqLEXaEhnqDoVqAMqDmmJN+O
5DXu0u/Qz5bui5U9VhoJOmg4KCmY1hG9KQcCjQ4tNES0og+7X9LJvbUhjGKFHI/NbAfpBl3J+Dja
3QuYGuNg1DMBHbaICmiKJc5dE3KOAfN7UwvGnQ/zlW46lg4ISe8Led7O1nUX/zmh2b+z8f6QUx0H
DxQN8T2UhreCIvrIuQ6xTCze3GpwcKs0Zve5bfjIZh5Vm6bK5E2YFUxWpcOSNkMKoBxPUTZH2cPM
truKJva7rGwICafg/rz0ZIkPAfszpIruHM/T/NmfJ3iveWzWT5SfT4Xp1uifivyelHLbXw0+44YH
ohIgDlWMuvYMTejhZw6cXcqZ8kiOUEDNW3TZpqwK/9Il6ltVIsvBdSB2Y+QRROJ4Iq5XhOd4Kwj+
ealPVnk/MQ/FE4UwLnaNnVgiAsVkl+9otk3c4gUqlQkHCRJsYR/mgaCqvDCjnmeLUX9NjaScVxHl
krml6JeMfRr8PTQaJ++Q9sy1z5PduI8TD+wnqwm4RVIEwj4ChMH51Iq4OUVLPqPmXiznS8fqj9ei
r0PkNUagqEfcSl3qzPCY/UCGOJUogU/kWRi7zk+K8ID/6zgjF7+Psj578ozEwkQwGGofpQEL11/G
6LXy7HY7SDs/CE5ub8i1TTyDHgwGquDOPof0pBAN2BUqh2Xsg+NQMcAcrWEgo2laoFqwtX8rUpuJ
i2XL8bYb2vZhnmQNXZUMMAooSlHYJU5POWJTq3w0A6t+qxszfuWZDLhtzPtbgCv5PekU/jdzivpl
E2HRvhiUkh8NPLd3uamOirnT70SUu+9O4Tsx6Bir7sklGcAz+8yvnHI4Ul7l65bzw7yZs0arRgOu
IvqLyHvph9k5ozjI3o3ETECG9FK2K7eKx8eA9tELzxF/WyFn2xEXzWgKHlEVELgm4OQ38TR9TRlW
2WxGWHb9tBgeJsUsC2JVZDzEidsSgWzlzWsyB+mdlVVhyCrubLWWfr5AbKzTd7ur0wvwi6feWTxE
hyzLEzrEfCPSiJu1Krv6fqmtmpCjscW1SmgKWLwZu91thZnn1RlnwsK8qP7s2fawiy1kqauA3HV/
NdWzcWpEMjwUDvvNysLp/9U25/Z+boqQCFeDWJZezRUmC2OsPvvhVIAHIMXvWAnMopskTmom4ipP
PtZebNsrr7S6S2IjqlwZk1VDSaqyI/dczORUmtVMWgFdPd65v7VUY74GPpmhW7jK9JHFYDj7nk7e
JfArc48+kZw2lGiw8jwblI4VoeNxxIBwMJXqPI9dfRK0rDduZZubeehbKEwsOGyRkAigq21rExCT
m8hu60SFDwW7rR5F33b0lhximY2BQl6BGtlMKqmOrbKbYpVnRfOaNkmHBiTsW7Huqfk/pbOsim1n
M1BcVUm9/K5LwluAuNXGku4XO4z8Dyoq8jeyDcudFYEl27DFBznkXay869FP2RHR25rHWJnq1l9s
9XlwmgzWUgUZjkxQ2pazNVtf1Ij8twuE9UJaIOQ4L7d0FleDohWaQXnAk8HfpjSUvUNCluHFI+pn
AL0QibfBH+S6IlnsM0PX7tHxYT+tk0marz39tgCc99izlsxWm4iUePdr5ILbIHdDXaUlwSdwKcUH
OFhuu7OKaLrp255uZmIY0YZ2JCpoeCvHJEwfzKWPSXxTd+E8ABDNB6jyxhZMF5rBufMf7c4373po
NQSl5ahLHYCX927G2dATodrX8G9ALTSD/cUnes1FmFOFL2TwKNSW9DKhQGKRhgXdxiaRYGF413Zy
2Y5yCY4yyYDy2U63WbAw0dw1+zMuG+b1mHjxTvbNOu5d9buLSwXMEmA9HJ90NEPE5l9cuwx2Q2nS
XeLbXDSwyu5vIznhFOWYhT0scEydDI1tGhe2nbxXQI0KnYkKgoY4eLYWa7wl2Dz6mAVT9ozuIcJC
6RjUB0F/bpDq0dJMCcBJm5xWqMkZMR/Dk7dgwWIiUfcHL/ahUBQyTD+1HtFBK+TAtG6i2IHYVlXS
3SJ2XW5SQ1Sn0bXFmU+YnSU1+9dgiQkyiLvukFf1sAt9Wvp1FlqglJeP1YxSeS2kaN5Cq1YPVl2j
eTTj5g9vzH+r5L+pkiXZMpSu/7lKviubLvpf6zc4qnHx9mOt/P1Hv9fKQGcwkOmC13WUlIxB/6dW
9uzfLImjzdRjcuAvP0JnIMsQX4waxjMtyY/xU3/WyhbwYktQXesKF7vXP7JmKPOXUb3tM21lAMr4
XHrozhUulB9rZUUqBVz6NjlgNkdGJACeqw1zF1i3cmh8MKpDZZYrIDiRewzkDKKzkIXvcRBvkQ7L
0U2mnYVcO90CTAvrg5GVAl1NNRCpjHDfat/z2IGVqZEpPMHEXelk9rGz0bIgF07q16wCejHEpLKv
UDQAM7gmTOcL2dN+FJSv9CKr18pc8MQNGGBphRXCO4tI2m8keeKt83MDDXMRuu6qL6VX7WVG43Db
ptpGN0COzQn8iAGz1p3/0luCFx4rTajoWm+6XIklMO6mS0O1dgTmB9UD0Jtq8JwWaUl2LArUk+vj
NWw9THUcVjFCcUg21qQ/Yk2rwOI8zNmkWRi9DvOufE5tKynD5mAKSzwT+Ou8KZ1WXpZGf0DeaX1Y
RuAUBVi8AyM54Bpu3hLgLWs+PxE/8FVc+jTruo6RxSk/aTm0soe9J4DqqlVhk7sWowR/tYLaHFaT
1fCfYccqbwDWOG9zyM8BvOUNOIKwdiBdvJpJWslzEiBzYcjoas6MP/Gp7ZTX9FKcglli8tn9zIEj
0o+mhWk8BvocqejO4qx6JlaM6hcHx20SxMORQVN6LGLFz6grEcWddGp5PuF23LCuucJ/fKF099IG
1D08GNnrb3iYewhD5tK2n9y5xMEyknwkNlMqkxx5HHF4j0Yu+QjlnPBbSFjjr16bQVdxOKrGdHcN
3iNZMth/xtk2nLUyVBjv6y53hgOwvMj82Litbe1gqhkQVsflWxT02sA2FP7LnI2Xbmmd3UxIqw3u
B87wItuEepiYJgIOSXavRI4LzmYBcjTXq5bIjV06MZbboU7jNy2olOg9R5o9HE3wPToT4HDk6pwk
1Q2sBtngFkYq1EHr8GfHOtIbw1+XYT6p1wQdsvgMSf0dDJJbT40V8DiguOHW7CpxF401N6EiAGNA
Gq41VLR/oKakSUUwWQGTOl6nPgPe7cASdVH/FARrVjgdDyoh+sZIBkLtwVryvmOe4csq12xdizz5
YFWMOSsm4Ij0Pk02L1kQDsmJVK+T2Z+q115/RZ7VEczu9DBhBKCEdVeb8d5Hz7AlKQ1ox0AcSIVY
/ZVxffByXcKxQeD9nMJ70Yrau0Qv0sAdJrR/PZdklBCSJ6jND/kiYThHCSQi6QKQ4rDKhevKCkRN
lXksmJ48vZuscPnX11uiz4iad+OZizcTXrivTTaOmKrsdVFNc0CAiznX7WEp2ZyAXjjF00muoBGU
q6TGhJI1WnTv0njaLsxH9xl6uIGhTc7HMWP7GLcTX2ht0sRjvzNZYIbFTU7KOtcngHzwPEgYr7O5
sIPgqrSOChwTLI3MPy+1Nkp28cxvwCGLAZeyC8xnrxiGPCT1ALvHaNqZ/RTG5sbMKnVwnYb0iwyK
tVNPxsZCMI9qtkz5vNbUIGpYWmLot9iIuMNkk/OGFosdK5flGOHymqrbMEEvHc8IuBhvoN312Z69
IoU4xTiZ33MFEKXp4G2Sji3DNAPxjJwNk9uM6/dSsdAhrkdp/ZpCsTj46HH3TGrks7JY826qEUmM
WpvlqcUwaB+mni3SItbkPKUpKwrZGV8UbUbxHJgLFuewVKTiWrjnolOOOHqfmDB+eptDyxq5ZXPI
4kB7aiVbMwpy1lSAMZbYJ/o69bppM+fNHBngYjEB8lT3s+AsTQTuhiMWbQCSPlgvosVCjXATbzPp
oSAW3FrcxZqMleeC95PkFRDAwdcrR0Epn2lDNfx6GQbtO7wdkNqRw+rWHCmwc/5LQ2ZhcmNXfXPo
sePWu+uatyUF2drs+MzAm/X675Ur7vp48F8cRyg+p6kfIwPkqe5xQM4/ER/asr81bYf+ILL0evQ1
pamqPf8FbyJf5B9bGtLVmHaHGllKDp4gxKxei2WFyJwR1Y4wxIPtcndlGT1moKlcXoSwu+sdlw+e
/YJGaULdXztNtLvurGWJJ5vsT69+EcykipcxDOf0ozNa7BMoAHijaDDjva1RWyhF/C1ex/xRRL0E
zFa8UwPQWKjot6682tQPZ7LNETqSwXg3Lg4bWcb5QXcuvEoQTBUVIrqXczQf2H6sfKQNjesgwild
lGLtlot/kxctnSypgomRWhv72eOSZL8nZpwpb511BmVAnjaHonNyvqLC1Lb1fmKv5Z5sNhFbDMPB
EeHD2qob970s8pcyFM3JDyY8U6sZ6TznEKt5lkDtSmpTQlY06Q5cUHXDM8Z7EIUyIeZqJl5TW/Gq
FqK7Q74Mf73PQh2PFX2IVQ1QDzbe57rDkCrL+txq6l7TqbWpCMge6d9fqQYdgIM26qsblUAXDh5M
TUDw/e5jAeS30nwEw1X+A8oRKht1Ca4QhdnNUF/BZyGS/ShEmbOrJtzhNuPrxTKZE1dmlW9Qgi3F
WrWdE67c2k7WVSnpuSDGidAUVB6C/VQ7LCXWPhUjyu+n8eQkKNjXhkK2vpJFFc272Z0zdfBZlg3w
+l6H5KjIv+kse7n3pk6d2sTnMRdPNU4aA8xePooPthjIuzXd4h7mpndScJU3mbA5lEReuQ09gLMr
EwPBKklVf9NMg3mrrJDhXms401tml8mHWeUfmFDX2RmGm/1YpxFT1q4dAZQtCPc9gEnfWhqyXyKs
O4w/mLtjOZLaQBNvvAbh+0xS7MEcwIjMU5dvyQBiFmLbCQE+Vpvcek2UzLdcL/c96bxit/RjwHM8
NrdhPH7wfcJxcYU2exWMn0EbruEFqC9Elc5gXwAbi6yWOytFgyI7B2cPMCWOP4W7daZ8+ora+dmg
hgdB1La3Xhwtj/kyO7R4+nxXzoa9D/wBBp4f29uwbp9rH1o2/XtORts2r8vbbgnYotKc88kIOCnk
3HDqczwekj7LwcGGd0z93j6XaK3WXLQCAkTtPE0QH2nN1N7W8BeoLuxYOhMhfSBwaqM4dRpLKu55
CMDxtocC35PhHrPGmh9DZh5WYRUHLKnN3tNPCJqwNMqxVRwcpFQooWfjtQ2mepNUjX+7JM5jH+dy
0xWFeaHrAeYGcMsHOUnjPOdEY6wMT/Fz0EncL92Q+ZxLpFxO3VTUxJh25SdsPbD88JwMMetbps9E
25GsNFrGHQ1XEuhcocgJscknceZdUqb5cTSVejPS/NNk1AyHsFfl66FpWtBALBuwS6NJw7rr92bA
3MMBGr9m8w/xuWU8iMCuHofCea8Qlm9lJ9CmVWamdyuBWr+x3miqV/UmKNvpEyfiLafrhpNgbBab
OTXTbUfb7jmo2VHY+Zt8G5e0Kg0g7AezxQqd05bdIO6a+dIyMZ5x1Cmxqsh98Hs2Eq/h2nWOeRnG
NBMk7WL05SxeA/W/xAC+yTfA2Zgd1NIO4Tubf7ijJVFvFk9Um8AYChhHUbBgMQgttO5uZLAxNbF7
8MiqfzHSVno89gKJlqsX0aapOioQIiDgU5W3cct9EZNR8VIRLXBc3DnCmjenu2Xpli3x8/xjouKd
KzPzwxhOHkvcwnxlnOhPcPBjI81j/6vvW+EZ+vgdQK/2oxH5/Q2t+1s3hcXFwyt4oslpfvLHFtFV
T+3SnZiIzvHH1q1685inLgx6AwGCpJVhJf7O8q2+HkEeG5ycQgq34D5AUcZpFl0sAsa49F4BgbOp
B0B6ob8b42z6Ab08RE575Az4+dcysw1zFbYGGQdrvL+99epFOU9d2TOkXXsxthDETYGT39Rmw79P
S45cG9PJwSAOKBCIgek5g0ZNxGmrGFEcrtzB5tkUwwucT6ZYJohqo8CU6mfrHHnhAyH2nM9+qPj/
jU73FwW+Lp0dCntJAS1RM/+q0u3hJsZVFyeHoPSzZpOXpTV9XGzSDT6R/QXX0yZECrVg4WSpuxqB
7PyNzP5fk2M1sUToN6I8i3fxi85+jFxRLrILD86E7W8VFG0IjdQXgbwTpAaHHDaDag/8MQKRVgUL
Rj3EiHdh0Ylnz+xJcimh2/3zy+JbnuWYHNtdG+3Nzx2FwuoD7DN2eCgMjn6MQaByTnHJmXSgOMZX
Jjn59PnC4cgYwr/jqQhaIz8N/7kYvLyr/8cRXFzFAT8M/4uZBLBiWLgmc0YplIh6Ru3S1l4Obx5J
lmNwikY79YwF1zgKffwu7Azg1WDXNC5tXHYpxIG0C6NDpyvoqg6L5BspRtQwhcVG+9er6N98iY5S
wkGxABdTiV+v14DZ3KD9nh2KYKAzzywL/1vkpgxFGuAc9bqAn7h1p7Z+y+10vtQdvYo6opaPy6m5
5EX9N/rzfwERI+TlDGSjgLeVJXgM//wNGo5O6uHcAJPG4NjoGi4scVpSLy0tnnblGbr8hSzWvttg
ZY7VQH1RjGWT7QVR34SctJWuwbiyf32pLN2M+lHYod+YiyTOdT0MAM71u//hu1WDydC+qaMD9H5O
qGFJ7dWv/HFs1MSpyGqLJ9j4nn2cMbbST7BK/ISDLYdLz4y4BWs4+i+mOVMt29dzMTyFeH+FNYU2
89FdHEIAzQIdLtDoXg9eLu5sIw/olqSKiNjbmcbg+x9FaZyP06UH+somNFcTLDaN3hySZXrQ57i3
uCC5uQCFlgIuVxUV0F9fDql1LL9cDsxGqNPoGzAC/hWRFAkDUtCgDBSDDnugLNHJnjCfUrUUE++e
jd8/z6RJGU+FXDS0OY94W3PcL0+T73K1QktQnTgLSC/AxfwtF4u/gskl5vLaHrKkxv6MTUKXBkx8
GB9KPa5dx6oaEKMMBL4sc86rkxVC88ZNZ0YWHgXB+/XD/rcT/TedaHYzj+/9P3eij+X4U//5+w98
7z/75m9sLTydaBqr/2fA8d3f8EDjxOPBhZTr2pb+U6dlaZ2WIE8BEZfuS/NQ+d57ts3fLAoYmtJo
vmzt6fknOi3b+sXmYuK8cdhlpIV/C8XW9Xb/4Xae864bChV7J7POpxsjaavNmMr0MllO+p6ziR+J
NmBCiv+UaWl6HZxeR6jXaWqgWuOBCRMzVgZrw4NtdcFLuqCsuan1ODbi0Rwey+u8NCh6y1jX1+Gt
CJBuTJl6mZ1ufOybysIKOedZcGLqmL0Pegw81L33EhFRwnj6OifurjPjQo+PmYYeIz1QHvRoOblO
md3rxLnQw2d2ruz3gnl0SLvyLvGn4WMHuvzCSJ25dT9UwbdOD7NDY7hNcbIzCyzi5BWUbf1mB+Hw
ceK2Xcu5jb6RQcZDwA8dwtSaST1UdARIuJ6tlmDLcLql7SVGjoX2/E3lhvFYFgnHMjXk4d1gyODo
XqfyIfNuOrGlZZ9llKQJcJ8F7i8DpOhtqcLikLlBuyW0KHoVs0Vak+Xl3r7VyroVcrLsaRZRdN87
PRP0vgwP8cjZnCaWdwKgN+zNcqqsDVxw9ykHAU66WhGBPp1nJm3oZ2SPgiMl1HdD09p/n4UJpggv
gWK+nQ1IgICHrmWQ1qc+SLXZQbh6J0PvmdWTf9MsJLhq7V5B6ETl3UEi84knHFR/GVReH8I5Kg+p
YbZfIiPwurUf5xlUwsXFiZKN3Ukoj0m9nLg4tEo7bFJFdi9wlJsrL1ySe3wOJRkmjho+ZT1uIxcC
n4e8rcRLGi301DAdYwTDNRN0gGDHZJu1RXMPfYPR4xQzEgfLASphnOgy0vzpTl2SW9SW0RQ+wGb8
Bvhx7g9mt9TxxiAw7dsYpiDiSTWkrxBjuPlaNJZrHALcDy9BPyXHwSrq7eLPCU/Wwh3eKuGToT02
DF+Z9+5AZjaKhO3a2omS4/1qisV4v3RtmLzUJh3eAXSfF5M4Iwh17PZKDPFlnBUEVenPInvn25Wj
vY7yJubaTnaB1f5sLs1cksXn0kS5C1soMFDXce3a3YBXewSMOgv5gVbAS0300AZS/JPdcrDjRCSc
NTzCoTgE0IdJxmISjubMXQ+4/05IRNJdm6c5tzdIZZ6eNL7TcaUKhqH02sttS/djzZkm2NHMoGDA
G0JmERVYE1r5JkvFDZ4VjO+mIAOvtC+m7R+y0XTOS2UH65kCAe9SMR+Q/XHd+2kCcDLgh9oUXsMK
tIvavDNQG7qbtu0pmpsA9ESydCeZ65IQcSX0a3889xYplyNYq33tICwCirTUN25b9ydAD/llFoWN
u6N0nb2bFN3F8NvHJeLGTPE/kZLyQRigo+hbv3tNaW8S141WZZy0z0YvM9DSk1q3BbPgeHLEEzMX
di0PDAEx3AiUTIZoxEhh4YUjykOYxuNq6NMH2BMvzJKwVSzc2EZpHZIuvLjgV8imE8k6IPRpncTm
4KyIW/cOmGAgpqSuvtrl+GxaVrQxUa0dVWkvW5m5IG5kIi9UdygosiXdznbjHEEk5VuXs6b2A7T9
rYPfEP5kArwD+/xHK7NtsKpOsolShGFTFUUn1XfqWSmnv6lGN5vYpEBT0uRi74APEBhfzQX3Cnd+
uNybKXcvQV/JA17D7PcUF/+hXGz70Bt+ch6FwZQxbMNpF8ilX3eFma/H1qE0jNP67poUoJpcD9nl
m0k7lbkWUTdTkHPm8OtuCwyJmDyLi/I4khe/DRaEg5BOMq62tBJuVM/w/a8xXUGuuTWg4oqnbloz
uCnOMTq1eziyuOlNhxSuIl32eSfNrelVxQZCcr9rWi//hCqRLA0YiPM65Ov/lACGk04PJyadinsB
3RtBUWg+A/3KaHTZ3asSof2k6ql4rDmsI/mvzV0GXet2WDrviGyw1Rh9AwuRJzM23Sjun2LbAmAV
tdYbR9n5YFn1eJ5kXdzSUmgPk+GI+7Z10vWEAYa7apyfQpG7HvgxEd91g08QNdnkZ/xUwcGM6Jsy
ME1xbXpsmVl4L3zmvDGdYCBavfIIzPIUKi4r3JCLJ+WKzv9yYjQR7XLOcviqs+BDBB4kWuWV034m
7TgmTdEY4rPEVXcg5qzGmyWmL3nXp+vFqpZna7CQpQSJwkSZxbSLVN1+qMNRnhekD2ekKQRUZa6Z
sN7q6OK4vXgCbydJT00qsmRrUsHJ54o+VnXVkk9HEknUlng82JjqA0/06Y1pRfZsRdhNV3ScJuSQ
FngJiXUyYVWenKZ77HqCrYijt0TXfTJrV2uQZ3cUqflpJvi2wL2qmvgjk3sd6NiVbs+TKDXBwCxl
RPOEGjbf9gJe12wNEwmd5rS8e6Dft0E6k/pOVopaRRZ9U5LDRpDQ0dzvRzN/Hqep3sc4UgnPjYMj
X2W2IUoje7SqGQ53oU59aFSb2m3iP4qB/56P/+58jIPoL5UaN5iV3tofFRradMSP/HlCttFagOpz
TECzONIFp9Tvbgac17+ZDpM84KwednW0Fv/jZsBz8KciA/cCtgbBBNbSdakt/smpmMLt56qOU7Fv
wa8Ds+VYHtKPX3zphPN4WRJO7k0uKw1yd5UgtVeg7avXfUvPHl8Q4ijM4GlulcFdSUoK0wrHNNA7
L3T6xVMG28zIT23LcGTaGgso8ODgBaxoJv8D6A8a9Ut1l0ZQQdUOQnFOSk9HdAPZ07NUnA4IgQTk
syPeJnfPdEbar2k4PhKTppA8SkPhI3fVLoO1hnS+DjeVXOYnw1sWcV46Qj7XNSgvBFEagkggiGiI
nC4mkTnrpMWqt1LMg9pDhjW8fsDTnj41deC/ttliQUTjoSu4yYakunGLJgq2jGw/GUzqSl6CSeF2
wjYe71FzmwVtb8IlSGT07tO6cF9rpcaN4ZfjZ1g0PHGcTu3Knl4+CjGsSrRGwc2VVmR4zJoNUvSW
PDsmQNk+u61Tf5KtJUt68PROS9/7mk3znWc2zGsIkZmP/CW4HXrXuo+d2DyQcCS2XWL568kyc/4b
y68f+6SIxrU5z+amGwniXHEI9/MVR2e2RDtw4X8LNAo0x/KHnvn7yxTlKN2aedzjNZkffTrSJx6M
eBHZcEHBB2zYhyhL4nfWg/OYpAArGflL4x4uFzYMx0VDUk7iTLFUPEeL4gju9eUDj1i1HkDMcB72
OnlrO4P8aJRZS5ZfLa370g77jV9xXM4VungUOMtN1jmI/OCI91vkBP3W0LvhCJB0Z43WcqBNNoGa
Curls8HMYOfFmbGHLbMc7UguXzFuqmPUiuppYYh+RxxaeS6NsM/39mLMpCcs7iDgYw12J12Ont//
H4W6PUS3hqPxOevYRERISuPg20VzSios4AWj5HbMyo3qgpouNL6TC2waoDnMXok0XbZmhMD56387
Dv8/UWvClx4b3X/uOJzLnpTst59lb99/6k+LmPcbO6H0fZoI10YBLcQ/LWI2pGKYLY7yXGEhOuOP
vrceLOs3U4LlwFJGY8KX2rj1fZOV/EIaXIArJXJmzPP/aJO1fmF/CIEFlLYDrRGH3jl16s8dTuYw
Y09qaXN0sDYijkgMcTGjeiFsMq52ZZ140NAqZX5pDRU8M0GFrZYXwcloYrxZDZnDKlPiXDIz3ac2
KbhyEFm+8iA6PHskJ2xUVGGBKc3OX4soITi5MPrfk0aK8xSF2YuNFm1b5V7MiIgtpTRtaFqEOg8b
xtSEfoRmM+673FgOOFXdp77op7+h5/zylOEK2DZwEZ5uiP/APOs//6H3klCCM7KpquPUiOmBDoC/
x9Xur2XX6c/F+/5hifybYckvOsPr6/FcI4SZp6kS2oP44+uhEDGnME2r42g01moKsy+6piGXh2vw
16/0S1dUv5JCWEnIiYc/kWfyz6+0cChc8H9nNI+gg0jcbvTU4ffBNY6foMPZ+zlKgstfv+i/+Xg6
PRCiDIsJcZD+8x8vpynbEblDduxdHLMrQ5u8WppezqafHADB//zVHHyU9H0928U4+fOrhb43xkWe
gAI1Rye9LdAG7YAh0QfoM//5r19L/OKm1NcTeSgvoiwMlXQSf34xNFFZBME6PtbRlFFAR9BeNnWd
l8ztBc0d8NX3PcCX84hS6oCTsau2pNS3//gzY+j0QCqbSoOV1S9fK35ONec9TIG6R963wQrekrce
BM++i1Xnb17sX9cQ2lrNS0CBSwdU/nIGa0CpWF3jJpgfluWx9BpyZAzuYCT8aQRmMaYYVgUh1X/z
uv+6jBwTDZFg0IGg1DV/2ZfSMBnj0K2SYzHWA0ZSvk10c+NIqBQA07/+Yn95LZusAXolPqQlvl5h
6j7vj0vWjo1R/F/2zmw5bmTLsl+EMkyOoa2sHgIxB4NkcJZeYCRFYp4dk399LVB5qzKV1Urrfq6X
azdNUgwIwN3POXuvPcR+goSOAxxKCRcknd7OpwjN4OPv32t5rb9MKngvAe6bPIclUePXwU1aSCgW
uPsPalajsa7wkx/zxBqM9e/f55eO8td3EpzClwnRcruaf/1OvZN3rVNNCSRYMaT43SFOrOy5pLYd
LHEfJ0khV1MrAc6qRbO4gcURn3//GX65d5bPQEeOhQ6fswlC/5d7Z5iNLGkIgz+EQ8fB2BgaJlVK
i86hNRfHKvIAnjjW/A/r+d/nnii4WYKA2eG+xsj1y885RA5mudCF04ch8LkF+Hhkvjdf15xHd61V
ExMktWrCTjVPkRuEZKoMh9Eppx80rJv2vaa3fMzCMtxHS+2AJJb/Ual2+f3V+Z8+p+CH4WzM6cDX
fy1vMmGFo3I1bY8Y3Xmb595ug4GAIn6i3BkdDsZAOlbofl0swNVIvNZgQvqzSHE+9Flln3C6hIcJ
kcC1rzmduwUSXqUYU3x32P3+s/79rkV+71nUdljanb9VYrpPSnGXjwmEZJ3I7Aw/TgbdopOb37/P
359ET2eNYXEDvsgD8ssKm2gmF0XrEkY9lbr4iWLoivJcnDiri/vfv9evyzm3J1p9F8IYoQ+Y9H/N
Ypi9TnT2lLKck8y1jrxwWNSofZDzqNCBI1G2niCqG/3kftPIQtwBvZD/cGENXSxP4l9XBM+izEVI
x6GAj/PLd87bWjN5MsK924/tfHBzk8VU+pNVH6K+VhfKPf1NMFIFAYmSajXXcRrx/3FIopXXxYlw
8vDo9/18S+PLRLDToHMKGtIRYG+jxDrnccdIB/Dlncqt8HOY+vzJm3N1ZqJDuLePpHDpz2U0gj1x
GlqdBZeemnlHErpzj5xX3zP0Nq5ivEr9miQHkmndUV3mKLT6VQ6SiGwfXb7m4ay/KWbEZ4rzWa2I
Lgw/C08T9bEsGrqUJTOfvcIA2gHTIkxshR9uOSNUmCJXZYOPIcaG+A4M0nocGfk0qwklAMJjHKSf
+SDtcV3IyUJq5qXxObJ4sm3B0mK0Q/LWxyzeVReJT9hjngnGnWMjwA6dXIUx8aMeZLFj70Zb5zBU
ulP3w3Nhe5Zp437zGtL37mgkc7/x9EcZShuft8ctrGEF71g78Y+53xRYT8T5fnR2l3/bgUI5R+jZ
sd0lY0cznzLwwa+s+cw+kz+hIBpvvi5v6IxyY5axfqmJIc0gHrt5fAiNyLGOJv7fc4ZlDIq2itN6
436tVhiRT61UrFCeMWnfywodRFDpk6EHeW6ofZ/UXLsZZm9HOLIePwCPtp97UtM19L16ebs4BpfO
La8zxkl8xpcYrXGXJ2+t7hM7EbbtHMG9RNi6ouMj7tPIsh69EmHRSjO5toVlJm95VJhbg07+KyAi
1AA8NDleyqRQFzGCQgpk1uKoGJrpJpmpXteubSTfc0eyNJEDgvlcx8RsLfdhsfAcvJ7OPrJ1TyZr
NRkcYMhUU9tyyLmX3EKqczTOmBlCSq95JbsBBaLQQAsu/t41OXY0nlO+AJywdFQYQLnBNiQO16/x
GOn0Mz3uXoLrp9s2ZG6572HpXzuCNGWHqQq/Y2TP50jL02Pm5RtfgXKiKTTdoHRottidDeAOBDo0
yFyCWavaS0QX56B7bXkCr2cHjNWStWN2+tmwSnXs0d7vGTiHD5F0N5UNQapxyuw8824Bvjr3plDu
DoU4jaAynHDNpYi8PB470PuMDEl7pAVtrXVtUmCpTDMw6PRs/QlvCtZMeMFcVfPJT4abJMLtkBr+
No4ZeTG0rEDNW4wWtL6mAzb6K+JD0mOeeW2AGjbHHioJSOlswIjC/gbRwTpHRXLTYnBa0TqZ1sPs
4fnAYLUVTfLohA4e2q42T7nIA73PRFDLctxlfqGTYmgsc0DdoVFiq1Xix3ddPL/hcHyte63bpFph
rWeHyZCpSEjQdO+lQWFFKKFVE7A5eexq5G9+Lyz7iHbfAA2SXMdOMq4hcT8MQ3iqSjd6kbTPNrE9
T8c4L1iA7eWMVJjztZNYFuLSrrkYSd4dtQFkvFLOVeY2s1ev7AK2gA+ovzGj7oPpX72fjQo3OlIi
At3myEqPRmVXxirUIveqFzkfqMptqOnDbKpHoXDITGMOl14OZIAwx2tuOCjZ8Xp0FrSiq+ePLa7V
R2SC4/1coVwFDEBmC54cNZ8zclAWT6m7tTNyb9ICA+KUO3DQG5+Q3ZBT9LmN9DtPjOMdKuV5Y6m+
3yz7DxOrqibiI6mb4raTYKNcnrT8ANSSo4CZ4a9vZ84imQfOMCudLnB0N2EpIh0Wxys7ghv57r5O
KX1oV2XrgmPe1lc6NKRxAPrV1mZx0+nyyc0VuRugGK/tRsGWiHIIE2vp4PjcQr1kVlZ32bZMM3GL
qLrbOm4fPcs0Gk9WP61lEo7HdOx1uTIJZPiOmwbEtijxXgcD6+Sh9Nv4yKAGAIE5YqJWQ8GNmXJ2
oETItUs+t+6mmFuI0cyM9IKBam+X3qe0J8adDonGD2Yh3OdpVL7a6SLR4DyPzJ2rnvMYSUn7Win/
GgGtAw8ElqFVVXWgycbdU0H7e38yCAGtjb79qE3P29RjOh8baZH3aOtnP2xBWqAgvEJWVXKEKd1d
7+b+JQ+bEACXFVoU/8RH0qZoEUwm5F8YMveP/Kj+/SSQLLAJMzgnJ8d+n5TeXVxJnOvUlN3aq6BK
ew63ACPRejEMiN0Iq2XrMCvBIZzYj9ncVbeR7KxVERrpIUwb88wVTNYWPuIGP9luEIIb2y/PSPr0
ICx88zZqcrGH/2Zd+VGEOKMmBCoUjbEuvLHa5bqqtzmyqtd+8Tyz0DTB0IGBDDxZLXGRAN138VCa
OdpQ4IFRF2I00Cfrute96gYjIcd+n1wNvEFaWm7mTKvsVZIOpHxnpftNZA5NnKqJTgzcvAp2t50f
ZoIXPyTl+BXyj55GuDaRSlFjPwkgnrKn49tqF3aVuKZip61MT5UCwKiOuTFLni5JVnBa5Gg4hLzx
CIzfW00X+0Hie/tiUu1h9Eg6AUXrnSo0k+e0p7drR0PxlpXw9TZkTzXPNlKQreOk2acvCphFtQu0
EyYLvSRiiJ7crv5e8NKbtqkAzPlCwcLvQjW86kDrRhaBjvStmlgKNlddBk1cQs9OVX/CipOQjw2v
VfTJJivM91HzyWaB0o38wrc6cpij+QzgsXpzjXI4IoKGh+ezB4LoUrtZMHAHzShvDX3o3tI2Y81u
cnYNFoE2iyTCMsIIxKPU+9IlQRM1LckVdjnFn7E2N6hCuxzviC1LyiSpfWKnKkmorM3rZBT9IzCW
4c1uE488Tx/rflkSSQUVRnmCbQ/xjosirSzKvebY8xEiJ6CkwhmeZ8lgVM8KMnK8ITfwgS1syzEz
Ak5RIHHN2V3LvKGrQRg2+hZMnHwqOe3tMtXP9pjkKBBG9gxghzMOsr53AB1lVbyIv5tpb4SLxqQt
6n4tbbNiOZthziOVNolaEiaSGWJPdSYmnJKyEG4bpgyFDjz39a2fweCu2RR2xH/KY62S/r2mNlr4
eTm5VAVXofWS76G53Mp0lPRz7NYmmVdmO+0d3cL/IEzrVTNr7dMEDnwVenP0IEqVEpbGy0725D8a
ZYI3pBctEc52wnFS9wMYrY8cjMONDB2dGX1z51hPEVRPtPgsr2EeclMVT7oocfASxOIOE+YEt1T4
YbwtvXxY7SWDWlQMxWpaQnZdNwY/XhK37VFjMz9djDFT8pblZlxiUEHk3seyYqtc8h40c9s74wfU
En9HLW8HDaLubYYmLcgKB89EQdxbMhgrbFhbLyLkiRm5tnZDbmc9nYzTLArw/AbyJV44rnpvZ85N
tiqKOd/ZMpnuG4eMIbP3ojNhtZ9ajVelUcSFOcNgHhMau5uObtYxQa6KWYb2gDkNSHnqtt/VsdTf
MomagRqfXYeD0NHuK3vT+QnGsFEilpFTepUZ0y4jT4WUyHgKKKod5j3TzejoBkiXydkLhKqBjlmL
0qQGeI83yuQoeDsZnb6SOYYVT3YfstWqTa1Vamc42J2Kxv/ezlqxbefaQbNN70CBxkvHDvCY9po4
9rYK45lzin9dFt2x0JpvY6Fu+iw8Msd+rNvwzJJLw4jp+8lp1SfWxyfDh+9klrua0zRAKMLc9IRx
Ey4QnKok7Qm9C1S7jIM0QzxieYcYVZlvk29wsNIiFvnYPOROK9domLcpDqgJSiRCDOe9GHzAJkQL
k6qgURFEY98/K0u9TwQFOBhrto2bJ2Mw+3P0rDPNIZig9bKj3da4/uYZSQ3R84baDE3yMhFxuwcZ
hyHyUfeG/qHxGnT+XXKP3yjGauJnQdsM/Ytmtt5mIglhP1DDXPU9Lhu4s8tjPutHYSXuC+7fcpcU
jUMKUzy2h6RxaI+O6VJOuH487SqUJxuQCZmNhsFRVzB1tHYbF9Mdhn7/B1IokClaTQQytFAf6/fO
HMzROsFHJbVt1cTDdJub7fJ6ZpOlryj2HExpKTRxMl0ld7Q7ZnW7oqtpkxGig6TDucg4bpVxHtq7
Vu9q1xIdTbLutCrFf4Mkd+V0IyUnOYVB25vhNy/KQrTnDg8g78qIAbMghYjpUUitTa+iLIq47ft1
xfJCn2mZaaBoC7/1eIXIDW+oMSpTnNJETdcNe9yT14TzWSMLKzATshTk3Dj6daqJZNhIwoUvRe+y
LI1dapEmv1QnBAsOH6kyx5vUmSFUGJnaGlGbHeNsDL9FhUaTO7Jd487ohETW0VKJwOjU30jtcsRZ
xsNS8vqymoNY1B28vIGjQ645+q42rPbA2Z6XJplH28QVBfqawFe1RShPfTU68ruT41pKWo5/Kzuu
b0Wrggy52QFqUBootvyDmXVspJ0VHhFC0xRgjHwmnokewTKp+Xq/oba1zQxb+BASRL+jTkC56NrF
y9dfIeTNvNMdyv4Ka9/OFWRigwipX7tCUoNNrUmXwLPGm1Fx7NEoNpn1qNK59zMuJpNlAelANtuv
RjEpgoxRpspb9xl947xIavIJktjfaT4fsYjH7Ijbtdw5heieq0TyBZKUV2QdUZeOxsstMcvGS9Hr
/OolWfGHcJzaQyvK6TabOO8qMkP2KuvVearnWRLqx/eyQRY+1IKyrxniugrEnDY7jmrU9n2fuyRT
Z+FI4LOiK0LzksVgITCEOqKByh5Ec8hCvSi4/3WlXflVVL/S/Et2epbSUfTUyW/bDkFg7ktaMogU
wJpEqtpKiFQ2pj+pX4MaEKcqVUzIlKB5Fars+HXfaUmptkPKL2ApwGx5m6tLLLFqEuOyGAz6GFGs
Bl6Upghl1iXvl2uS90zZDP6T32q6rtyBy0aTMljC0c4ExZe7amnFQaFQZxc02Q2KSm9dVZgjHZs7
QNqLOdcflhfMU+c+wmAOfxCvAjNv+vlu7a0n/KEvhc4/ychqPrjl8qeV5GoZzsQNa1jufB54oQ0I
cF+QSKTpLzExc6RmSAIwsWkZd7HG8dogFIoncin4ybwJPxXmodOQcjdZiheFZ1e90kos4bfg4XyU
gMWufGMMjwOMi9cw1vHdQ0OvV1rMI4yZidnkKMNjWBvVa4af4OA3k2at5m7IdWRHeWjcURzwDUus
o0s2TpRxAoZuu/PLxLyibmmfpb9c3oL8nSOJ9+o8dJV5N2Yy5aTFBze7LP6BEad+BenEW2M8GY6k
84QHScsV4J6nda/EyoO2oSMnG/6d35KVxOL71otuCGKDRLda1u+l7vlob0N0w0MbHnXJryNlyMM+
8QSG/ezTsSj9nWwHuYkqBycnLfBzXQzht3Yk7SBQjjJOeWQaN6XlhEeRW3xySeUj1iXL4U63BM0P
xqLeWix3wYg25krUgpYCsh4S9TxJTTj6PXeJq/S3SE9r5IKeBjUurnmmq1aE64rqFIwQ66Nvc6Ui
aEgPioLg0w1rvrAvl3uw1QnackUdHhMAmSHngFntNbf31q7nUvZ5Tjx8eA51MnFQxvTSEcr0fRo8
plAdB/KWVmodbWKOFeyMIKSujG4owTnI/iHRR+9HPdjhJ94d8iUEFkTiP9mZ7GRstrNwiWXy0cYe
Br8Jv6WOEKQtt4hWsYPS4F6DQKjmn+3n/5WO/YN0DOOe/1uhAylLpC4Xf7FX/PGP/ls8BoyHcAPT
MhY3g88I4b/EY6gZdMdhdGrqJmNT/uhfOgd3+RPMVTgoTIYB/xKSWf8GOFoIxA82qi5Grv8vQjKI
A39tsRsUsYuIwkflYIKZ+XVK3A6ZV04O1PQljGht2fmWvVhuLWyUFyhpcUV1EoGsl2jUxSZrnV57
BA6Q/iCx0MTnRfh4jSe9KHiwd1qP7vyhn5v8xIk8SW8lDbvvQ5tQMMPtJBeC8D05piZnSEyPgEKS
4ki0W7Z1Mh907ZCWV2ndaPB82J3OuPNrlLazsaPvOKBvjs16C+K79b8NyWx5e0/nRImTaXZehnHC
yk8AgstDkMRXqVlJe2M5A+Jnwuy95HWQWvzS0x0p9nAis2hbd/TwrzDvItndanmh20H/U95WAGm3
xuv8p/TN+9LBsY/wdQnqavGalDNQuz270yKdK34K6UphE7y5Ylzhw9tFO4tI3vupwQuJlUaRlzCb
Rp9H6hrQ+X4YXIOGyqJJGn8KlDKQX8iV8N0KHMEwf8MsKHro4IvlAB830Q6mhnZb+jb0kdhTjW2s
RcpuGGTOEOElbqPajOnIe2kP8f8HhvN5kQLLgk78eoiqxKYwBD64MwGyk7pUSO2gj8TOkolJJhy2
gRV9MViHS9h1rGnDLqK8vs80h1wOq9Oh8RvleDHyUWwdv55f3TrNNiTw0cfM5phMNPgGg1dkV63G
iR08aHEA8dLvQB025HqWNFRg4fUHbwDc3sfZtijKag1oKLoRJo2aIc5JYbGjbG1LsSTSRcTOKz+8
tMVYPIelBmqVQ6y3KIzrG3bsx6wqoouF4f52jAf3ksND/BYXJOhFWFyPbR1PF+6HCipGlTzljEs4
j1fzM1mJmhlQh7DzwDJYj0biXpOhEz7F9WTtp9jRSDNYYmcx54P/dVvrKnTCfKdx4FFrw6V78QSx
Q0AMzJ3HxjHKe8gtGfVoGOOPEWljTXTEMR0GFUbfQ9ki42Tz6BAN04w5jPRzdiMY2CeLeIiTT3YL
ZK1ajA804mjve1Rp6XI6zD+N0XYYbrpq0d5XZbnJcPGt8FqIW5JsiBodxQOjmnWX9ra1sq2JUATw
Q/AyE9INGWb0ww2cJ/NkTHT90bf2K5nO/NY9k/BLnDvlU9tN5W4I3fqNKItno2mHQOaed+SXpvFd
w8qn++2dFQSrSwjp+FjaU/tA4ot6wRPBkZAgaPM9rVr9ROAKBIWmsdwjXFN/a6f1x7JR7akgm008
YZwlnTnlWOz1L5ga8uc5U8mzNcpEBKLxsudGK31MXjxhjiZbjuAwIHx3lNuEcnessI0gisp3mPvn
m9IvxXGcOp9qdoZ6tOLfajdGmiBCF4qgcEQHyW0ZphPZPfXUBhVHIO5iTJix8CbS4SQhkjZU2001
9nVA3isGkbyTBAbkcRBpeoCsfTxWDHrXFr2UJ5uo2huptY+Jau/TWnN/TKJCOw4XEIsBKBVSbsxa
pQ9um9pkTswhvQC7BurbsUEn0cG3O/c8j23Do9F39yr3KGdavXp3eh1uLCOWWyv01VuDWxY4prY4
J4qxPkVpZD9GsS0Cp8lNyK1FM9PoZ+Jmm0b/TQqNeD+AJdDJGAllhoHYfWqPDMOi1w7rwEc+Anzu
hubK7ENyH51xWlN3WS8mE9S9RQPGw/A1zlfmxKnXzpwRNYA0NZ44O9avDY6W27YCrUjSqlddCM6D
AFnTBCFrFXzC0CUwo8BkcfIEcZhOezOW0101LpZRhMHW/UBe+Vs2FozK+qQHleMthBlyleY7G2PW
VTWU4pUuVHXynbB1VjTmWOf6hZgVGSWkZdojHf0RWtbuguWZ8a9f0+HvOR714EcNC/wCTIv4UBVo
9Fb1TCtWM8zqGh1xxi0qqkDq03vDnndnjM58iLSwC3hRTq9p2B1gYnD8bOzpSpNmEvhe7b3bnAk/
K83+wRDC5AQ/dDKYm2Je8p82DeZnHnItO+Pt8s6+lWVXsV456SpV77FuIlHVyfmxp+mx0tv7qYHs
4RktUMyQMyNYynibIDFi9KX8S8MocaPRlCLNoxu7faTF13k2RFu7T8J1W7bGM5oRe5eCQ9jyvL+n
qvTuGtqGQUya0EPkGqwgcQslMs2KTduGIj+LikxI0ZXDuSr1aE9Q2YxZu3DkzoYzc+HOLdZEgYMj
x3b1g5wQqAtmbeQce2zvKSJh48gnnNcmKUJBxVkaJHImiluy08U2N+fqYJTSDPROn9YkyyZXWhu5
TCzKaif7qQehP8lvZtvGa9IfqeXc7LvsjLe0qTGDsD1eDSRQY4oi/OLW9hpsYV3F2LGIzWC2pu7T
sIYMl8Xc36e6IzbDQj5CHpNtbY/i2Wq18J4mYHdN5S93o2/hxuiS9maIUsvYpMqn22gzuw+0NtYO
I2CaxIYhUo4Meu38O/mIBEWPGLIK9IjUb7j7WPa+A3P+aLOkO1ga273uZtkaiBKCGOH6zJWFsx8S
qR9o19hrNNHm1pQJovZaS999XD+snbG2k6LUILGH+SWVObPsLk22tUybQ8+BZNMjZ9nTAu227sTJ
S4OYvcvMeDglRcWMN59wDEpD09Y67JNgqqthY7ld+S7FSBfeBmDUR9Bo59jZj4PVBIk4K3us96Vd
MMmtfXNbGeK90etL33scHZIyDWjj71iitdVsaS9GYsOVZs64TTLFCSMn9CvTq2u3bi+u3u38rtkp
sMorvcjGtR6XyKklxXoF3LhsSfBuMOyunITGqI3Zq1N5tGUKcrZwmd753TTucqf39/acgmqxigsj
kFvQJvFWUkuvVAWP0cnniz/0S05Ulu86WVdrqbBU2RFx3iLujV05WIS5aK4FrX3Cc+Nr7gNN9GSv
0pDusTA+mtDRNvQxsJRBnVkBBBRsZCQHLQady4iV4z0pZogpGrdf1Wl4AIfy4mi0XH1JlvIg8BHo
ft0fpqL19yCvNTpkyjsWcr7kifhuh+7jl7zmf2upf6ilULzZCN3+76LxM7iDj7+4cH7+iz8KKQcT
jeUQuWqZS3zInwsp1/g3khCRtgkKLWYAFEz/sqoTRCI89i6X2xEAik4190ctZVN84XtHTakbPuIq
pOT/8e/v0/+JPjA+AC+oyu6X//5z2Cpv8RexEsosho+8Dro+siKdX7R1sw8sQ86LGjvcQA8U8xmr
2J+uxh9v+fu3QDBP7Ucrno+MKv2vykXkeEuj3Vf7IbRAPnsrkmlXnsMl/a9r/v/xLssX/ZNMGe/r
NImYd3HL7532vZo+pPgH+fXfr9Vfv8gvOl03qWzGoLxFr1hrLnOybtTb778FXLnlVf4sH4OOi/QZ
wZzJnQGx9ZfL1eVanX7BJ4RWtu8VUtpxQ3PF3Lgjby3CLAd0WdCJynvanZ3eb6fOmjb4bI3dPA3j
Lqnb9smMlWUQu9yl61a6FxIIBsG5aRqv/JbFs4IvtbbkNJBtEbIZkXwRI9bp04d5kSW4qZueOmdA
qlQxePXqdep53Qb+7bDvSfDAnRoT+oDWd51pbnzOa4BIWdNXrKwchJy2p7Wq5+5JJ9sTrR2eaA6u
c3zWG82hF5aTW6gjMok1MZxkRNjAKpuIKIAH3l/1fqEeoUPn67hmQ03d5t0xCxfdZkE4twZGrXMV
xhuzu7IzUz5O5WxfRixgVPJuvqmsNqVlzKk27w1722UerrKpNs4e09JNatnTamImdme5khehuXbl
qpRzNPv6jHakM85hiCGoYtAaRFUfX8J0GN99WcyXQVkAbJwQx7M7kMNJTfUxlk74Eteo4tcFwqtH
hJ7CWo/K+GhbIK6cYmz5qXE6i4nLyOWTbyZejKRd2pdh0Hmh5QKjiD9XHNOB1smixiYqHEL4Qgm0
n5kxZvqo2IR4LOELkEHODgLAr89T7ZrD9YfsyAAbZ9n/gM/yaCvzw4fZ8G0yMRrbvZa8yAzvvT4j
olm1ccP2NNofy3TBX8Vjo/Zpo0+rFKHkxAiGDJJe5/VA3dYcxN3sWPiie0o0OPb51Linwutjuptj
uLFESxQpRyDMyWZ6iEprWPtt3W5HtKC7CsIahYXjRIFPQvzGAxvPUCP3oqNAALVnMMUbmMqBBJxy
CCq8bJ+KdLjPKtXfg3TiL5N1zo3hJeKSR6SpER+eHT1sOStbq/rNgAr3xvO5nKvGMsJ1gS5mbbJ2
XsvRT9NDajrFFvoblqupAcIc9C2dZSi3EULHRL9Pyz6bqFwScWPmRrqLo0jfGXYbvoUQIsBImFp4
bY4+eh3I0W6/IlmQBAtEEzdz3JrrOQLpBXfDPpIt0Fw1INbuDFCmB3oMzm0I+WhHEJ516xpFdDXa
glD1hl4zSYUkp4hBR8nGMPfQtGAD+37CKY1LMXyTqDlJTR0rubJoTe0qpHWfwAK9T6QCMui0bjy1
sE/eYl+H3dbTTln5ZFdstE76aGv85XqEONPXwMJ+wCzkSnbDlG/iCN2n0RnzvoDBfQWP3n5gDqM2
4exh97XwYO88t2x3ghjOF88MB4IvRXzRi0bn5IjHfjkXMyJxkwHRC4qRdyMDC9Fwgrkm4mJ8bS2r
PJd95N8QjWk9MFBBn0d8qLaZGkOcvgi5nIzVNqpb7xayffk6x2K8tDOY6SmN5fXUNc6VMTGaANQg
TlnNRMtoxBBgMnbua9pnnLVmtWda4Q0BoC7eoIHEEa9yM5SXVuluuVIg99xV6ThiTUesImF31D/t
xJHFKs6r+J4+QfqD1l63J62h22Ra0e24NRCCOr7Y1nPd7WQ1RsW6q5Nuza5C9KBuN6d8dEiIjKsm
flB0z6NVNOS8pghjZ5362EeRZ6ojnzZ6MKGXHWkuNSd0WHOQizBpgtQBBEqiXuofPE4MWxL6HNSV
kX8Qnc+8ibkMfuyIpN84S6gpHLioAYoLRoa+Ljf63LaHnxO6uPHmLYF32sYNe3izpp77AZkbXIep
UpAxmTjdlnnbvGE7lyxjQ3bJMcvv4lSfA8kq8J1ED7WpBtfdk8k0fOA3VVsTBf/pa/40VgntKnJT
GBRmlfFGICzdnZx26WfnozaeOSnfYMBgeLiMq8zSETBSmDOhwC8Y7At3mSjiDus8NEKDl9Ha5x5W
XF34sbYRLSq35S3RUTKlZqI9UBWYzEGsfBEpZLJ7difZrZkj8Fft1tI2CUST89do1Owi8w6FDWME
O66ehqQodtLvyx3TzXCTKENfpdrCWmiQhOjTMjip+lfyt+XBcx0vo/BOxdoLM31PdGXG4tkO1z4C
HiZ/MayE1vATSIIkhhqaJGIE5eG0B/M2A6pmsHtoTQuvP2P84gjVhbmKWzmSqjFVai9hmjEZnxy1
9xPGrsbU6S9fqtfEXqbcX9Y4UXvlzh0Xiq+qe94WY314nJTXrQz6XozxG+2B3B3sMdrET+9ZuI8r
l5Fyn1vxj6/pWrZM/orWEacQWgoDnw5LWBORwdCEmrfjNNoerFrLnkafWOGybJjpNkvVYbc+ejKm
tNHXLH7Z7DqadyswodPt6DA5twzGUJWPtC1mPn9rkaj0ahQNUVM1NzjVdXZU3NEBhhggFbZefqTs
4Qc0tN1DlznqiRspugULGd1IMM5ELSGJc2yMeElblzsPLMyL5EAq6aiYIXlyZTT/nKKZoTbdSpmp
i9L04WMoQ+2xWMJolJSpsQYS+sfvlMkp/Jx1PuxkW+NWt8GKM1vWHiI4BrfkrqLSyk1svmJKvpV9
5138aiDFijDrZ6uf7eeh1eznVNTzNTuVs42bWFvPSaKtmdOixyAl7awirb0jFqTcmC1ObDIzpuuv
qw7VN0aZ7nk3ZgbnmrYBG1+XnmgCGaR8YUsuezUGFTfiljabfnLRo21KP5WHYpbWpm4KAMfU8jzE
rj8fe2aSN6FnRAfk00jYvu5lYJs4JjTb41zh2SflJdM1pXS4QRIWBYYth2bFDC270Zu0OJA35Lz4
IWnIMsSmtPISNkNCN/n5FeZPqOVMbxvEBBHthgITN/NRoYxlxIt8PJunaxaF+WDWYXnjtkrRFBd9
xEy2np/IRxNk5ykQQQr8BAIG6G85GJ9VD3b2xspiIkUthAR2X6DHGKHEGe6IRqOtp5vG7di6iZWB
19NUtG8nVbjZGt98CPjeIEOHvWk40PIghjC0O8SEMi+NoHTL6qHH1bPtWXA4AyGuO4GqlDcNEgwk
JA6zlZhh+DySMEI9PW6xTjJ0aLJSe+h0nWmlVwycmG0oWDmtlUCPOh5NIOHpSn353LyhQT1FnsOO
qW7+pCNb2RQ1U37LT4y3L2G5XSAWtsdRf5t9j2E0uEdrpdEfOcYocDcJTjsUg3gn2sx1j85ozxtP
zi1QIZOxszUPmA4K3yF6VA64ImgUWeqiO0jLQLDD7w5C/uOBTm4kVz5T8qteatBv+Ku39ILIHasU
TejOSO1dolvqwMQDFDZU9OUb3fwne+exI7mSZdtfeXhzFkga5eBNXLuH1hkxISIVNWnURn59L0ZV
NzI9HOG4PX6DKqBu3Uw6lfHYOXuv7UbKXDJIjq6NKTabJRjcB1JgaDZ5yD8n+dHPKVtCkezRfBuL
0YMSXFQPsEwwHqWxdoH68LaTo7soCR6fwwd+eRVcAcMqvokOWWFGqNMlp5GuMr1k5bTDpt54Xj2s
adqa24C0BNQSQXuBkaLGalPp7poKMUL0ZwMUi8imYK67TBsn/+EW2g/0EzcKFMHGVEM+123Vnlhe
Uvem+HEoo2lZw2DcsVptuRD9EnNfsQrRRKMp9L5pBQ5iqASgheOmClYeIHDijhFv6R4zISKDrHXm
Ss6XCGiLqgqOJys2cksZXMkiCpc0JgFOxhkuuVL0HVyCJHoLu97epSAcGE90ql8rbyofJB5jUPch
5pJFbkYXUeLI26JI5TcYkcWCr3r+iisGYWPv4rYxsBzQLJTpvuvH6WDGfrq1sqjbaVFqI7IMK4tO
YT3dJqFTP0gAQGvU1C5aSlXDFpwcZw24JVgGdRRtM39KNn2VsiXXs/gQJnQSF0ZLYGY95RcGAy80
Mpnt16sBAu+A3K4DWn/RFN8p741X5RTeleF3rb6sTbu866sELoVZdsNtMNH7bEcUO4kWNZvWQ15u
5jlhQSkYWcaSNXdxRezxdyuyqoHJ1jTeWEab3BV2W2467OWvTk19tVDElFyPnt++plnkHlLCwV+C
ESY587JOPOvzF9Ixcol8yIt2qii6iyj2rKsob6CKt8ImlqUaDvDv+otBG9MfrUWAxyIyuLlkqwa3
vSvzn3kDTa13DMD6TVKSaB1I92BAVbgkxMaG38kGm3SqwmKv24B2GLXWehKFm6/RShtogoiTvi61
8Vfau943s3QLBNITcZhhNm0wviTLpKcrTo03IUuLctSvHRGSK2esWcmSLNkREUluiePSKc742h5G
dhVY8sQE7MIjVFVOqybOH7UMjV/BuDRklV/QuIEb6qMBTA35UotEkN6ERgYFrluRJE9lvC19J3+k
kV1etlNm7ml8U0qtwxytOa30VHodOZHNoOU7tkuO9mtsM9T3A1Aro3O851ar5qxUBKLsYoYFkSTB
E8qS9pKPYkbLsk7elSHKp6RKq2+yI/VlKzUbwV8cVHG67Us7sBcpkWBsptriDi3AUCw/9B6My01S
UuohOfRm94tGM3pI2juXkHiLC0Fl+6OQugMsg/RHR0uvp7JnXNAILdu22DeWKOzKy7SXzKT8SrbX
KKLDa2ZbziKxsqRZe55dYZ5w8PrUILt4/3+CxmKAxTfNX3SuCfMqaKcDbPHuNsWYTms1i55V3Qg+
XHS8jSIP7hopyu9Ck29W0gxvOEwepg5vzMZFw7LSkK9siThjZZeaIHdxTgGcp3FLvDb1va0zUF8y
Etw4Uadvpr4nBZEnfqd5pbWlveySAOogWEnrDu4HsONdkpjhd+Q8BJixEi5soYUIeJX7yFaH7wlu
r7cgd/WVDP0Xi9yRC10aJhNrx8SAXLUPVmz9dDOPJn/ZjhACgp50VowEXLcxufJJJNwSLsoVA8e1
rUJmYPRXuCgicF/cPrIe476sEajGvLC1D8y8oKaij+5vbBLnWhGZt+xBnlmQ0xslJ+dQYddZtEPr
rGVWBO8k2kzkhAweWZgiuSbQBlG0rbGLMWuqW9WA4w37obgH60rqn6nd5Xne7ltvzO+CWHNu3UoP
V07imNdG1IvfRohGoYSEva67ODwEcANvCltFl5md2g+WxCaCK2wCDfmaMFEIorTZ5iy3614KCcxH
6XdB0DkA73Bolm1akrkisoeWFXfRKdLofSaT2zrrHsOObFjl6s5BhOW4bYf6LfILd5eEEV8sCkHy
DF1tlwu/v6SUY4BrIYAn5yml/i2L312b9PEqa+V3gZHytfHaDkV1iGvve6kniX5hyC648IZ5cK3h
X7LCxnzsTE2NS0JAbP86zogTJoapqtRC1KW0N1WhJrZmUY1UeayzxyL3SfCwR38bxbMzmhbWI5ay
X0ph2NJhw6DtFfVBn4Yfrs2uwc7MnLmUzSapQp09GUgRgZoz+2mMnYbI/8D7b0Omc55z3AlLsnrC
HVVhtqLd8aMxY1SxjGiRjPN9HYdh1ynn3WULogjWZCp7Rw3l0DmjTaR1nvHDIhXjwiLMYu1UgkZK
CugxDIxd72vB78gR9i2MJfOuUf7vSlnac8ir92SaLgMwuykrtIa1ClaNB6hQK+xyq/uqW5txVayc
NuyJ4aMD8HUj9HMXFBiKa8/oX9/wzGMmgqMys+jJmdkNzNcWvUYzLpYlz2S1ZT+en3HtfursevPR
fANDNMIl5xgY4CpbtXbp1ruxJCVax3PKXIYUlCyU2errEzt1KNAdru/Zpg2j5MgdrMOfp/1ocGKR
Fz6qxOKTkfTGld6CrPz6UMd2fY+zMkwQKIgjZsHUUb/aSG19zASHKuqiu0yzNt050I6XAQ/vogpV
vgVZN/7TJjkHnTVZgj4c4pfjg5I3DkSLSOcdeUH2wsTXs3BqWnbsSa0z53eMRJjPjxeaEYYLesVy
ji5lyuI/kepS7wgiFfMQX0tY3Lxkn5p0NMnSrm4ZptNBzKboqsuUOnP8uRP/d6ee4wvB/AZoMDOa
o079GFoy0tOw2Xm5RgO+4ASdanj6+ibOJ3F8EGHyYM6MEOzt5t9zDYLPWqIozXrXtrRu3SGiighd
EVxnpj4BqAYE2ndgJsuaIvnrQ596fgQEZVP3Gd584s2TiqSM0BT13CQZ8fPYQA+TuRFMJtqceh1S
gY0RcY9fH/bUqy8sndqcOwvJmdHXn5Mc0fhOCfGcuNYqyQ5G3j+Bxpx2ocNT67s8v18f7tQLCXQJ
TgFCRs8QRxc4rCvdwFvB4SCbP1ZmRdBKoEivdPUzq8wnQMH8wJJtaFrswFlo9CN+hj9N/7mXztQN
P5qPZ3MMup+q5dnUmszAe453wPEm/Z18DZpJA634r0/31EMrfM9xHUvA8/n00riinfBV13icQ+vO
7jC8y5Al9uujnLqo3MJ5fIUc9BOpyMLf31k5S8/HKtCTio5Tc1RQdxN55v6dOiELETYYcLryAF/+
flxSRSbCmA0sqEOVofgo3xyvfPv6dM4d42glJdPUdPhQ1zsMqVeTU28tLz9HD5lv/vGLzvNncHN4
PNxPDwcSjKE2W1IZqF2vwk43DyYAxOVEtNU3VI08kkWvz+jPfiXJKNoDQzm3on1+9QSAJ0YovH+I
a49njxb5aUIrfeDTBjjctmydJWjRipRhBCDIjIrVP72uHM8lUZ46Cq7V8btXsa3y0OlVu7xQFCjO
eOdGhnumlPj8LApm6DZaYcczMR0eveB+aLRTnWbEQrUhSjJZxkv82Zduwizj69M5cSROwrPn4AIY
Ee7RY+I3cTyNo1fuWNpQDWnNBfHPj7JOnr8+zonbZLiWqRvcK1Yua164/5h1OzJPhV+75W4iJKrO
3onYWCZpMZtXDl8fyfz8jRV/HeroG0uPypld8GAXep/GfWERkzS4LaghJDDrqi+mpxHG8tZm/oE2
2qK7rwO8fHXYsq7bidRq8sIYEDS00fJa0ADPiaM42F4iD61QmHaHaLoKMvaBVlUg7pzNXeyr2nVm
tkl7cPtMXQ9lRwd7hIG0pM2WLAYnns6cKCjT49ePLzhzPZ0XAMndLPn485qCjNaEX3Rc0yZqX3yy
7K+N3rsfHSd+z6cOvC2BdbM55bWGG7Zx05GeiXL2DoyFmAyMpTGLw8zuKQ/YGJGJhGU6v5cD8tOA
xlJeptW6wXC7qGLo80GdCDxtA9FCdQ9MHH1ut1RWae2YbQ+rtvXMJcdJVrTw3MsUWTE32A+WivV6
5YfDcnJDtbJYYHyuljmrG6dG/05EWHHmo3XiWTNho6Hg4JtFyX/0rAV5X1F9jFyXBJh6j1dgz11X
uzCpMRyrQAy7rx+5zwWPIHQIJC00BGiIxwUP/u6+H2Re7nyvtaAhlfm6Cuv20hGy3QZe2F5GtF4f
LQgwF18f+cTrSzWHsQGCENye49e3DsdeizqngMQyjt96qMpvFfOeR6Bfya+vD3XiJBF4sBrR6+A/
x6Ujc1H2m2NX7PK+ZiqCOb6mXQu6HNt+vXeaNPaWDQN2kKomTfuvD37iPKmrSKeAAMxFPsZ4uWkI
Zw5F9q4JCIyshuIxnLlZXjLW/7gMsOZFimDJeXuFwvDvl4oeUBMC4cl24BtexrEgedkjXazOhPjH
jynlBoIphFHsPj6xt2SDKjnsuwxdQTesJofGq0huhsF2EAo6P//pBbR0wYnhfYFmZx9/tsI4kwQr
VZyWnYudJseiZIbITKfJ5vT1rw/2+QXkYJQ2lAY2A+3jzxfaWSNyupwz06zHSGgvoD5+Jko8Yq46
U4PM7/LfJQiHYlvqcGp8Xj7IVn98V0h3iMdCQ4gB4gXdZrH2S/Ij3ayfFtNMRpj121+f3OkjwlJF
xja/dMefF0u6HnCndFcZ/SH15XtJLKqo0wrnJO6BqDPPBC19fvYtncJ7xlBjH2La+/cTaUOuhGTk
pjut6w5j1mMsSInK0M8c5nPBOB+GraGYYX3mcUOh93QVx/zVu14zZ7hWQUK44ov49dX7vIpwFEOn
2ACL53wCnkEbUORRGOmuFnS06PTgz+t+u4Vzl1QtA3VvWoqxPLNKzkDxT0/JvHDgFcbz84kdRzoB
buqIZoJvwwQbiFPkW0cG1JXymdKj7m4WzQjGegF8hOhDd8JGXzS6u21VFe4z5sgbQjseSaGs7jE1
QmqTkuJgLguq2dCNLM558k2AedBV7DO//uSNmdN/GAbCXzi+MUgSIgxSvLp0p4t1MvrJQVP0Ob++
MSefspl17gMPBtd6VHLmVsVnJCwJPmvdbFGW/U5PyaVz23NVy6lb4TvUtqxDJBsdFS22m4lCVgUL
kZICIUsQ7ZWjq83XZ3NqBXIoAUDZsSnn2v39zkyJbqqw01LEQ9ABepfPFDAV/MlN9h3v8z+votkz
IhPlkzHzZo93qHDEnB7BVcreMfg5XzuSJe/yOnj5+qxOvTyA7R0XSS4bg2Nao2qI7plKXh7k0t5t
OhqM2AL7J8OWclOHtvdjyKCV0i1sznyqTq15HzB9GkcnNj20TvVIWH26w9x00xYabnRsfcmzTKYH
XsQzRzv1wLPtMXnY2Vl+apIBlkNCCgZqJ0OZbnPHdpGXQ7j5+mJ+Yl/CktW5iK7J50ggcz5aV/3O
VJ1Ny33ndYP+HGMn2ZAJhB4tEX3GbM4dnhLDK5dd2fY31Vik13bmim3koemcAIIwWCYlw6jgdeF1
R4/Rdcm53a1x8sq77LB5M+FCHxc+ddDo9pDnfG2UxZigrd6N1of6LrxmH7veCxlFcukSAnOZFSJ+
Toe+2Qd++Rah6JicmWQz5NaeLpK/cEYcRn7EeXx9IU+8a8y0KUHdOTWR+vDvdy1z+Q2xotweiumn
nIx2o0vElNgx/HJ8//pYJy6H8aExtudGLVX338cyIfnp8PMp7QPjp07DYZXb+nszkiLi+sWcY+K0
ZyqMEy+dYTCxo6Lhi/WpxO7rbCT/veT0EvtbFIeQDVHtMMeop4WAdPNU1cPsICn63T8/V3jPGKyo
bAxxvFJaxA7EtdeUO/Zq1/BSarrS2R3deCLWcDOOHuHUXx/x1J2kZKMNYBrsfo/h0rwrAHWsqtxp
ekgovdGjSihEezcAkNvluEXPHO/EN4cTpIbCD02/9uMN/bN4C2oriksurepDJhdWjf2lKquVQBH7
vzmUjwnbcygYveOPqHStuM0LtmiGXxa3dlZBvnFb5yLuDOPM8nXqGRW8ULMPYe70Hz2jPZK4YqIz
sGvy7hFC4i/brh4JRqgXcVjdeXhS//HmiAUM04UJ1JnxyfELaChmbWYzFbvJnND4ucN93dUrSR/g
zIFOLMy01HUbVixliOnP9/OP+yUnyCd6wBYwC+2XUKktzujHrx/BOcXluFT76xjHq7JGKJ5lcQwE
/cbCimN5aOzGvjc7ByBnhlUyDnUwE0MtV42ThE8leaOIhZjVdl6d0vzrUEPiwlqWFmFBGsAA4HeQ
pWLR1geCrqI708c3XIzQLgKpF9u8QZzF7pbk6T4M9rhVGVLoCvCLMZNhySQz7ic/R2xVGLgby5yM
b70nIeUD3nyTZDrVYTmDtlIMcZFyoy0JK+M+A75z3Ysov+q1uido2icjNm2WXGHs2PSK6kWEUHCH
OJFEkmGS66CLbMTC6XBZWiKGGJt0m68v76ln0zJcjLxMDufEh7/vIBjJqh0dnk1kwu+Vat+9SN5Y
QoNDUAIoGsr/xWtHzU2xR/uegdDR8exoLCoRjsWuraK553Q9mOl+aIszxevnlt+cHsFgi14mbTr/
6DDAGyMAAT6pd3p6J2Vcoxn0sJ8+MYS+QpCy7GzzLayLM1um48xMixKC49Kl5YqyuT4uyHwJUlgO
Nj0RrOffIqLvFl5taXcYXfRsjWaGPU5l57Dd0r5aZQUiQQCBLOSV2e9tVP52Mmh7oXfaxmitYhkg
DOWBk1vmnUyw/eS7bfRs1BVSQPCe4cpvDYfeizutQiN4MFOYaN5kk3vXJlYKoQXUScLvAaMnf+H5
MG4J0Zy2MKSrDY4u/nlO5HfUtAk2Pdd8roR97lacWtOhaRjALmgziDnA6c81ItYbOy9SAgiBMY9M
lxbjoG9Toz0XbH1qLfrjOMeFUS97siVBCO88O9OXBf2GZR5F669fl1MfRAfyOXMF5m0kPPx9Mnpl
yrICgbtj6OQtxxn/opsvZRqhqW/GM6azkwejX8mehQirT2WvU7MYFRnvihY5OTvRaQs5dYMCFC11
G595MU8tBA5tf74WWPY+Fb/ZOAonQUVFqnR9B1zaWUKdfCmz+lcbo1mInDNX0jj1XMwzbzawSAiA
X/x9KadGZlxf6rREYfePJ9M4eFM97E168atSaNHOktXsv/XFfawH0W4MMTVA0iBvb7Yh+6U1PrlY
grBnBORDn7keJ38eCyJtJPq3/vHCOKig0dKIMmeo5C/hh8+R2T9kAh3J10/UyeO4HjtFtr+zZe7v
y9D02hhJ9Hg7dqKSbk77XozasCq7+syH9FTZOseE0GKZ/8s9eg/F4OPgQHsJPGVnRA0S16G4q0v7
kHjGDZFkj3nmn2lUnHqA/zjkccGaTFaGRk/PZ/P7NuzKXz7u6TBwDnXZn9lziFPP7xxqRC+a6CJ6
SX9fx3bwLDkpN2eZMce3NpK/4asTc5oZ3pL2bbicWWvLnBV5HVez10AzZmVmjegPTOwL0VnRS1BB
CO5MHAu42vAZRW39QJQuUSpFli1JufI2yh28Z89m1cRq3yCY0hq1mtK5tVmav/XBxM6CPV5J/S0p
u2ukOHLdUvLFXj8s8lHE6y4fzQeJ6JqPvWmfeZpOXQV/durS4uC5PR7AZplsCMCVVH5y2k/tZCxa
3XoBHnBBz5Sk43E4c8BTt3h2ZiGUcWm2Hl92mRjhWFEM7eIKflsvu1puPkhvIgRUumhmTfrXL8yH
duKow4tixuQEeV3YZh7d6VAbISB5Wb5z8slfRkPnPFiR0S8LICEXUZllz7ClYbpZKCc/7AJeBNYu
7yZAv0j6ttoApvzMZThx3Sk2Zgs08VxsJ462vL4zejAlRbYDw2+to3p0rgowQbsxKZuXhCCeHbrI
72cuxIkmJqoEuj7zqu1+2vuGyp5k0PNGN1OAlFWE1gZBqtg0QQ1EwHXEgicF5aQNUj4EfTEyk8F5
Abro6x8iTqxhsy8cOQYgLQZt5t/vno40wsnbOMe3nICk/PA1xAKMINrqwr7gyrj7NkGNjMUK4nNG
E9nQcuaosBn720EM+mYcA9B9H1ld7aR/oywuttHAI4Vjiohi5dtbJPm/iLVbsGT3a8tJojVaYWtV
a0W7i5zKXauoc1deeGGWqXhIRaFueG0xoYFxmF4ir/MPme6+6gCWz2zMT50/EzA86O48oT9uHNFu
S+DWCM4/S9UDkQ9oUR0Vv8QgWzZfX+tTh0J4jdYANzqfjaOvJkMnsp3mzxKBDtEKDNLs5lMyPfhR
Fr58fayP+3b8ps3dX8Hulc/g8fa/0JysG/KYzUEP2HTRMjDG7DVZxjaAikFeRWZcGKUe3LbKHK5N
UwvvzFaDASkyuZUFaMyPH/T/8Q1n8A3I8jxWnP9BCaze2/f/8+sjLfD6Pf/1//7v1Tso5Pfi558E
h//8of8QHFx7zvWbB8M620maAyzk/0Hhuf6/qD7QHTGam/v8PHL/TcLz/8WElyfbt+bS/U+Cg3D/
RS3B9opmq+XyNRT/hOBw/BUhM9ChTU6AoI6M5pN2tdAx5OdRCvggNOyJNCiruGSeOz7lhsIiFdrn
MAjza/Lnk80BXXJt+GLxyz93lEHoR602OeNOKcpdXevx9jlDvP3jJtz+++/7kxpxvAvlKAjyZ+2q
zdL46ePYMqnrKztSu7HF7TSYqrpLSwBfsWvJta4N2cJoaHFZVaLdN4Ornr4+PHl6n06TNqWJC9Hy
TO7x8TaY+B3IoaPb7srMyRRZEtG0ydwIKzRCCbKro/pAjjhfC3wQJEJIAgdmoH9MpdQwZX0gE8EI
FyXkcjbN5MYuQgNLkjcN6WY0U/5d3F95vhSZNvULJTEH4yRu4IUiuR9/01lI70XiEYqBHWkXWXig
A9epSC+wq2+4icftnKQDLio0RjoeFWvbgobrtNMrZTyiyZPXNTT4R1AHOCoFrIjBaeS7l+exjs+j
H39HwBE3fZH1z1lXjNsmUcVlALhriTOPdN6hNIvLKNBpf8ejfCW4kT84qNi/bECfrqnIg3u/B8a3
6hupl3suVZEvQ0PnzwYsvmJL+jWnqbsN7ArsaY9jOQIaVWV0Y+PMoC3jIzLDRYa/xo3ruzLrRch4
CZNG0pLh3TgogyahYhoR+bAi47A+pJ1Z3TU59FgkOWrrVEa2r5AZrQ3R9s8JTPLnKpmcB+6OuUYR
QxyQSfZJ56jqx1iSyhi6VDvxUIzwIIPytdMn7kzFertzZryGO8B4FW3hXzoG2bTkm4+/B/xxT3rN
Hxn1unlxMGhcBiq09nj2jMeOvIaXpB2KS1WW/mWeU8ysyLi1koWV494BgjjpSJAzuW5kkC2HojfX
pEuk99KJcLuQGAQGoax/WAH/M0wRCIL1ove4I4cBs4nVVT9Uw+sMx2jcOnGX7UuPmzu6clipLgGW
3QgE3mvdIaNRYkqlc0GWikuOw1YzgvQ+RMJHbkVUXRNAaBMPE/a/Un0koAmjLb0zXWfRMMq3WFX9
M+OO6cqvev4qEY1bmfPtMhRn7A+avA7S+WXXKvtGC/UeSSfn4liJv2j9KF/22InyRR8V/S+C4sYt
Ib/WTWhxJwLEYwurkOMqh6Sew3rtuK4pJGY38+2lwntBbomCpoy1KgjuHT2ofjB8nq6KIRqfTD6k
W0JGMCHWVbqBydT+1BPHeIxhy65IHQXbrXFtm5D7SOIxl3p+RLMCvPdYc/YTPqcQTj53wnLwkBBv
Pv6ukae8ZqEbHLImfR20piNTq85vQu83DHp4cLGWOxEb5Nwk+td+AzZQfTMxrTyHJs8mlqs03pq4
IlcWUC6ASz0xGq4kls7moZzpwCriRmGobjdBZckbSVbOjd8O9k03BsZjETfytbOd8g3TGk+riz2+
NoPyTeAkuUjgMTwob87C0RIQxF4xlO8hlF5kfmLUcGT46erj5LyIlwDMp3avRlm0KxUn0xVd2uZF
sg2/H8vWIB6ILQXxJ8AlVZbkS2fQ411bmsA8wUXGW1zS5OSRXs9tytPOnfOcKmBbGH0hBrj4RkxR
XbcOxm7zhearkTqvfVkM7Y+47qzXGEdWGu7AXhUWMstJK9YI7YbuaqyGANJhKDrrHk827lxLjU8G
UIAl0fRRsTBshWywmpwNz6FNegBNeYhXqmVp6orrriQyB2egf7C09LbVG+2u1LN7ze6urVzmG7xj
9t0EP3xhu8Sg1HZInEpwTXYACUz0+HahOUX73EyfGgaX627OA+qs8XvsEc5l9d3PNDLzvVaEP0jr
i/bRxDyoMDp5WUJsXWc2wE8aJO1PA7/pOoybC9VWwQa1sYFbP/VXxghfLXPtEBFDGF9bkwWB3pf9
uKyxETuJd9BSkGhxVhXTQvpBtUd3g0pZU0RD6Hgj8jilJ5ln2e9QTsQ40UMkxqaxxiUh0fdj4cZr
M9f8iwR6xxUt+gHHGi8slm/jIh7RqXe+F5I9yY00jR64G2k2u9zFWCxb4a3LAV4oSRy8lsWMONER
KkJj1S8GO/Z3sNgeRB74G5orzaVR+CJbm1z7H40cBgespa+hXJy4h2w82n6HlZdQQmMguywgmqAh
tKIw9Q4Np2/QJfVJvrYDB5hd0PwQgCnhsIZ88/iAexucpBAWiShfJ4VT3TOeNbC0ps0G1VakGMJp
ILg99eaRbrkYRKouCjVbi7I0fcWlVLpLRznjltwsIheYaHsr4gBRl/SWoEIUzIIMkwSPzhbunj6j
qa9GFhFgCKk0m4XkvbqyskZeEDEG9wKu8R7NRLMSUcRb1axhjFeLgobLzG+0D9Kp1dM0iGRZz+wC
hlC7IVuJXivJRHGmd5npNt22fHqUiSyx4zf+Tk22v8+7YLyNUzGt+qCrDmkuraVjZri9nLRfZEOY
rhtLWHduQ4u5DGbVQVjjhNalt6m0nhnLnN422GJcWb5IvrlOiE1eH4eNFYy4Mv1e21RQTBDK5neZ
AeizAQ61j2NBvgvKyVWohf4zlB1jm8U88Y4oo5lbG6z9IbCuSjp/5AgN2n3eKg865jQe5rzkbGHZ
PpyTyqnzX1ZYXWM/cC99he59aQ0DPMIM3RginSi9ks1k7CXTFvB9kVNfZFMgXrvEHcH02gPyXBMw
8EU0EnC1TIxE/yVxEmYrC12SWumJ3u+nqvKXMtfqbWdk9isk3pjsuDROLq02bH7kInFIY2usfp7A
eWliv5oz2WvAQ4iFFgBastBUkW7cyO6/l4kBIDMb5rpAVndY7rIVYv2iXMPniC80Net2cSYnLo9f
Hu3Rz9eXftWUFgpbGoeLobRjDMoeUM0kLu2b0QQsOkWF/G5KMPHEbY3pfG9goM8lUpIIvkNzYF8C
ofLSN8mV8wrZ/vTI05LMSthCb/S04YOD+nf8zT4a8v6oBfeSqQPvAEmEl26gy2AV2jN5PYpz8oqk
fTOBn7jXSilf/T4W0aYDMIjFmEnQMqfIi1aWo+R3JTumWxFiC0z/fJ2RRVeHfxdfVWwaj5jFm58S
gJe3Mu2I8zPyuZukxtFcU4Y6DyqtKMvmghGwRW+lqyQysz2N++Iyg/yws/SGWMYSpnNbJxBnc0mC
0CqyGz7ufl5q9wXw0ufYFOFNmFNpFLYjr8Pp41f41TehzViToKrmRZmMv98t7LBF7LuUJ35VGbcs
g8VPIR12wVqINfIj7tIJWYgWec3PmZkT28jQuucohu+/MCrNK4ibqcdtmDvjhd4TqRh1/bAKZz9o
SbH1is40XzbjXP7iHnp1W5WBI+EUaOwgvMrV+BujQbxVU1CSEBn7ZH8MEG1GOwAHWUqRYRrzqzNq
B+PUHmLOymW/xFz+kw6sNklCCkOthYpqVoeAFu5cDrvFskqqGiLPXN6Lylv13Ji3ZqwxjQ8FF7tr
7XMbGuO4hz03yedfAsmXbIdPbsCuFGUOsr/dWTGV/xILkn3jOq25DlvYM6NFQRj5XNk21NWtGyK7
Thob0EBbvoUgrO+BL1SHRvTjRTHI6lvXWdYNVCj1NFBxn+nUfOpTzj929mIx80ed9clFSPcmdXtN
NDuA3CT6NQSSjJIXTTeS6EbreOr4FPGAGT1PPLAgXAd8p+ZQufI9kdTNLjCeM+nHH/3Yvze+grmo
xXyHWQ8Z80eNyhDbsOnH+P3yXBCshWZh9sR21eU0wByv6y5asTRP65FGEwF0HRUUXPh460bza4ri
6z4ZrOqApQKEYGCXP2WcuXeeA1fVbwGxBVpdwt6dkchnNrMnHkTMNd6se4VyNA+P/+4y2iDuZQa9
eacwfy9HN5ZggHN/3JQkOXItUWb7kXB/E0jc74BmgZY3zHdMGi+weQTDZsolzR7CVYcy/6qvTeu1
l4A14kmkF7qeizcTrafCSiaL/gKGhUcajZGudIsAkljxQucsJTvw+vaNbkSYxlVOvZrl/iUFJEk+
SowX6FeGVV2h3y7nFcYEXnffh7XzoNnuSO5sqGMoLSxLWwhwuxQtDnXvUJJM37GAETZCzc5mmX1J
mPIvTdb8hNTwqPC4z7W6KqbqrkC3zZqCzR5YNAW9T1TNwtJjGuHE4qzh+svrFInNZdKRMNSTRIst
PuqfQ3KucVnYZvZWCxD8hzab3P6yCoaQixSTkaipplVrO0wjfdlJEWTwG0TSgSwB7Kc11ooTKszn
MgDY1lQCVIjrgJ/dp5Q0q2Ca/0FAQR+s9IZhzTKIEXz26OI884IJZwM9QCjJ15iavtajpCC+L+KM
w8Iv14pFGAaaopR3FfgrDbTsku20jquRjUjjWc2LDnpkCWPCXjY2OajL3CdtRtVs3LzIkt/HpEs3
ddzG266nutLTgSeSMJ92FRVO99zG2Ztbs38k41W+ekMm4lU9ztGT87XzZ5TBYZq4+Hx0tHu4DmJv
8OG4S0UfbyHbsuh5dpvtW4IH3xVBrO/WaFAbmpkJIVdxP0Xr1bfsRL3LsdKBtwxs+p2saF4KgmJf
FDSLva5Yjdp5b1dEfraMiJwcltaUKQK3MqDIxhTme0hM7FoKVyyondy7XNTds26Q7ks8TfluNzXR
PxY7LGmwe4ZQPfEFaEujeTETGkpVlcnr1o1BMQQWq0kbFBCbvZadUWBZGOpLe+IdaUj7M4Cg8H+2
+lT9KAvFVckn8nTZHS7s2Jp2zNGrQyUrunImA7WF8udPaJSzXNqjSwMoN6tvSKG9S2OgzQIs0L8M
DVkf4tEtLp2QC8fMcdwWumkvS6/onxmFsr0fxnjrzR0gJpXyOk/pD7kx22SGktNvj7d0WsfeJF9T
J7/tFXR8orjYbut2eGMUFjibIWJCbfGXFtpcOM+/WllzrKmHgAzYPHO/y1EM2d6YX1U1r+96Ck6Z
ID/5ZlcK5GidJ+A8mNmtO1ItnsZ58xornQ18pKzqTi9q7kyZUIp8fItlEc6Y9dAcL1JUZeQh1gN9
HQGigsYqZ5e548UUAnhTPd21j8cQlzyFxH+xd2bLcSNXmH4iKJAAMgHMZe0s7qREUbxBUGoR+74l
8PTzgeq2RVIjjvra4QhbdpsCC5XLOf/5l7DAfVD3xnTuhCAedjvV18+IT2GzfNCiZWuFixRRuXTB
GEfFh8yhoMqYc571gYKgscADRmjwGqBlu2sAR179AuTNMS56aQUgNEbRU+MR+zqz3Yq1nkKKkXGx
7/RC0Cuz0ulNXUGBwjQ69Re7RQmTFbu0usdhCm8rvuJwNDMSkvlEzO2xiQ9ntiCkCiC4QJGSEKYm
+bs9mXh+whLEyE6M2wK/yDVKfCwoUyz0KHhMvOAVQ1VmPiCCGHjV97PtAJTJbqy/YRVASrXZTZ8K
rG9WgdVkJ8YCrqBo41ijoyckbEFqlrS4lUepQXTnHPM35RZgTz1zxNmCxz/jN8+XpE7Bbosycsj4
Nb6b5ryUy67B15flFEt1C8Hqx9IkXXJXOUBDRSmCG1NkxVlVWovJuOOdeV1b35eCMp0kODA16LvF
2Yik5HJw6LTWodlxuBtW+xeatfJBhxQ7jVn7Z6PLOVuOEa8wknXzzcRHFFuPtBfo5XKgHEV53hE3
dbas57pZjmGESy0R8hmIpB+71Lxpw49ziU6nMXSaj9GCelOXLLcADdqD8FgSzty3f/U1mVSRCMJL
l5iWnWiW9YN5EW5E4JCZ4uMEC/r1XN56Pggpbk/pTT4OoEgk9G4UdLCPz3eD6ICAey+MLl2OfHAn
QNTBkM6lGxqSq2L0vbPapwypp9T6ODZEL/k5PoeqpBJ2aIfXkUrEx0rhTxYT8XKCBJ841swszvCZ
Lc6kRRGbL99BRHn4pYX0WO2auaQ4H8mWwFphuJtGyuQqBZ8zy8z6SKo9hy3n2D3udNUXJDQkljFg
XD9DgkMHaOlh8XYMi2gkuIvys+U0qda0OekuJCFqV5ea4qSj2cnZ2PjK2KCgZcammMyhfMgsA4B6
BDO244BWoaNwtjE92FiAy1suexbP8zGrXd4GyBGR56UTfqarn4jRtfKlnyDO5Kgb8hEaQJtPlUvV
bswjkMXQDrxMk+MtGthHKemsn001VPR4NmvNMIMbPYKXWZnO45PCkfVxrDJAxOWoRLBlbZvUTi9x
8sX8V8US1At/T7v2uR8iIBP2ZAM6jShjCXwVKI1qt//uLjHeHb86YdMpGzf2aUIIUqu+YhdHyVFj
En+SFGyyuIqjS0w+H4ZB8tZmMjVOLC9iqwwp76DLTLqhYazvqUoSZ9Vrcs9WuAX51C29jC+IWOOQ
HclXvCvLgApyGqbN0POFTx76mdQCUn/+r88bc8oTrhhD9M03OXKnVlwqJ8Xc6SucaaddHiUxSY8l
GzqmqgxdySHDrDG8RFQFxWKW8XxeqZmObHQnTKLTp96ZS0XoJA3sM1Dskqrr4HJ7My5VwKRrWjLy
uvs9QAKfeDxxswRvGc/5QoRmhGkPxWwHoLLt5ZL7khJPeuyC7m+e4/9Gle+OKvEi/Kmy/8Wosm0f
v0U92ald+3Je+fyT/zjO+x9gUigIFRK0i7AsJnj/zCvtDxJDBgj/HmM1R9p0rP9YzlvPU0ksCPCW
h4y5ONP8YzkvPlj2wqOjiVWLEYj6k4Hl2zH8ogdFgCG4F/jtXjEefHvCNKwyqgNxOE8Rpf4e1y1y
RTyYyD+9nV/MEH/1JAsNA3IPBl5vCLpZgV59KVcPRHbAIDKrh6oo9WoMov4dMvevnsQzEJZA98dI
ZPnnP5G5w84I5qYipL4b055UQPOyHfIEaup898cfCSABV42FK2HyrJcPGqAN+GUzV4eJ/Zxm6VNg
xE8J//lvHiNh5MIBfjv8RL6ODF7qip6UsBvfY7hIBmy2TnX8L14daxWCBAJhRuivdQthZeYOxo8V
8QB5c6bNnvKjtKgBi+SdD6VeTXRx1ieAbvHs8W2SDl4TUN0hZ4bmj9UhGokLVf10M4X6Ds/Qu2og
yPL3b/A13PL8MBtVHkpyAIzX0mfShkv2ZlkdgBoB+bhKDgkBtavSiB9ND7QqxtR4JSYsvX//4F8s
RWQZixfKM8Pr9fZSTUk3DHp5AHoob3uMx1aS4Lo7LDzsd/bXsth+BkSePyOQCKcCdDl29cvFOPdJ
P6HPrxDT1rgwMSfdJpYZ3P6LD/TTUxaQ7ae9tTAsBoOh3sHwNfbUjb4b8rE4Fs2/e3U/PenVyTSm
eUSaE0+Ksn7aKJ08EviCtcb728t8+y0hxvM8VobrO9gqLGv1pw9VBrn08rLKoQdZ5aYyByNdTRV3
++zk09Zn7L4RfiN2uKDLg9nocpNktk8t4xRHeBGoUUb6D1z1sTRpGMR9e4aR3SSwT5YUjl3vpk8T
ljkn4SyG88ptA7gJc6tWlg/GVFb8X6YoyLe0+Rbjcew4XV3n11PjW59T1yJAMUiChyGnQBlzLQ+B
i5t/ORF0Oias59TVGPu3U8+AG9ANBLOmtuw6NLV9mhVbWGvFLU62zhG7zfFbHXDKC3IVjwOeoNdT
4pSno9cOyTpyvajcTk5mfk3wEUYpyO9jwKd6zAM+dDp01a4keeiSQR45O5hUwEu1gyBZiT7zsTGz
O5LWcRre1SbTsKQGUSfc0VjnJp9uzjm4cnzw1pATLAgUHC5RGGMBi+8jFsNaEBxJKu56QOFxdHLK
SJRo5akwSXT3csodz8+NtZtBVA+jQZ7qUCQPoVdmd2oEUapbu/pSq9z6HPDZq5U7go1UudPP/E7D
EnfoVn63tu2Jva6VQz9r0MvdtSNG6xTd5AsZcfcQ8GowmK2rS9UnT6bgO+0xWvxMYNyTbsfgtlNz
eTIuR2PUtuXpRBggWA3lJtHkvp9FeOkrfYOhjXPCid6toYbE+yHM7BVlQLyY4/cFka/4/qycnjll
aFf+JTGFxZMixONCEHaxV32G1sEyRtD652WftUQb4KXvnRG3RHxfzEtAVEMug0NMe15X4UdvxncU
O7I4ffBxQSbjfSw3ZAYkjPjxO56xwG5UtidtyazOBbiSv1FRMNxHQWX4WwaWhKwVZRrPKwVicIZv
3PzZw2HwI9Od/Mlyo/LIZ5y2GKsGKwhD9cEhU/uuxDXso00WS7LG7JC87wZ6TIocMxrwqNWAig16
aCQfFl9BF+hUEuZQheUK614DsaHy79q6Yds5JEKvSefy0aD6Ht1OtRiBYkkZ3SHMDYc9IVTJow8z
eecX7COMcOD0xP5A7tMQaOpmf7ifmznd45zUoVwyGiveJZUt5+0MeadeNW04EhRGxOJXdPDtX9bM
3iI3bhIb4ijbT4PbVV/CxJGn7pRxhgKESUighn2EjBYzBBxjYy1SvgkZhelDHVrFUQeYGDO7stbE
3D/RgPjwdpR95Bchhx0H2Y0xtfQjEfSFC0zeGRKH2eL4yzdE4lzKv3GqRR4dOIk5wW0yNNgAR5WO
vheVLw9FqsDTVERyvCP6+6qdhj2SJryz/Z6FMI9egcdmTHg7opvawGa4FdkeB+/vXd+4m6jVt0Vt
QS8YvvbRFB/zQgETBcQgchW611HPpmTYrLdACMP50DX+NkzZ52hRg5VVuelnjyDsU0wmd/lMfx7O
uurW+Zi2KZ7VCZmeXcai5lTUV1EGqaToE//SpqhkTMeuT/uMtmqoAnBikl3mhtMtH7thL5Z7t3L4
3FaePMat4V16CFEfM40/vD10As75CJrgBPZR96wozIaCh96HOmFmU7kZUMJtZTuzjXKv9hFv99i4
GQ35fRgBG+uIOJlrocg/dMzsUUoOyqbh/MAJ372eY4ICyJSbNoFbA4ZJu/euMfpuQP8w8MMgkWXY
+029z8y83yRTwiFm9eVGjTy6AZg7xHiXMuYX47cIqVFVEJMZ+i0GyXijbJs4u7QrTJqj0fb4EvLq
sq2Xurq0ytNMVCwmOk8SUXPhoH/i7cSBD5agAFqeT11Ial+61BPfzZHTaljWiDRncZEGXXyRSB3u
hgmtDs7uSb0yjE6SPiN3LYOWNda01lraMydiV+r1MKvyE3Qi/3J2g2KjTbdZO+SW4EjRcXJnZtPg
7aCKj0MVBoROF8UxmPv8uu05e4yQ02P02fTpkPPO/bLf2QmyrLAY4gs7sMyvvui7U6AW6tGyv/TS
Nju0yhz2SYQ4IfdD47xr4ks7tod7I0nay0lH3XmQzJ+xUB+hr0BD8yasb5xZyMPsxzNwcp1fYiVJ
zmr6xa2x5GYA+1SGi29dF39iP981A0mEFm4lBKnk9bozbcR+ExwIrsVwz+H+1ZBlv7JcLr2FyX5i
xFF2hxl2cWwKThwz9yAsmYIA+5mvtPpxyJKKAOmf72BH7zWuUkW2EPc2mbKElvYHVA5OswfsXllA
seOqa/2kAOvOOMwSmryaJZL4+Rp2XnpSjLXp43fuLupJ7CA301ATyZtVdpwzCK07E3rGSFphlVuf
2tzKj2Nt58fS7cwKfBm6gp21/aYXqCwyYDCNc8DpNFo6n7l8sobzL3fHgPDGkUGNmSbYyzvxkEdE
N/o2FveEogzeEVoNoXWB6m3XXlOLQ2lfEWnoPrVTEhEqMqT590pCtBFx6J5oMGzIhpPfLEiNNAEc
Nef65C2EaaJKuu6qUC7O5IlDEACTjDBBihA1DpPTXgxMfUX74KVmCqNIZ7djYhOPWgkF0ERxDdmh
cqfhWGRJuokr86vj9YcqSSAQTDZoroRkbin2FwfHcC1lYpwLuzAgo7k5loyONe3Zp5a9KhOmxX3m
dQerxvpC18FjGsmUUC4rJX6FaRKZHeIeur6+6LmjmQ2ERGwVjtUbaz+z5wu2a/gtzFwYH6loDSBo
7VNaGsZJrKXp7dww53xzFMe3E1Kd0C0542rEulduKj7wIWUiwqxmksM7VNu3XPWFbOtRwvuSkSum
Ri+L0XYmxKhvzewAMsV5Y43DOVZ5pov+kjqBxKL4guzFCMrbTF2R+kR8seHlKbR92CnCf69Rg5/9
sq/4Qf5dnOfwPXrjnuOGVsge4PdpcnHXm2CIKWfq6MaPRdbfBBPX3O9bjDedob8ITi2eJKjH0Qi8
egHOIPMQKPEw1BRhBZk6XFBcxwVR4qeGg2f+75/3VsC3PNCVi/oH44U3dgRFQ4HjqBTjFo8oo8Uy
v9zE5J0StNbkjx0ejNu0RU2spDdePV87I2kiah9Zo9jB9zPIy83kI+EQw16TxfNOY/dWlcLvhwAe
FtbCe3/TlFfYruHX26eHKM+dYz+0+VNp40q+GruxNfNV6FBsZ1nGRooS0V0MilpTEE99WQkKbWiU
j5QyxdGzYDdMFp1nG1fQg7Opl6ckYfpnRZM0IPqtv+2GmnlBx0T8EC6GZDZpXeXWIYn8FptK59FW
SFtWPv+29wzhXsOd5AIOJo2IPI6Th+dbsSAO1luPM2Gk77wLsXSxL7rc5V1QUcKzVxJS2avFEfaw
U7m90kOHQh7L9LZcdRpR3Gg793WM8zizdYhqsGh2soHNilndn9r84BqLLA/CK18Jy/TVb4DIfFSo
3uIDocFwNY2wPK2c8b1j4A1iwVMAKnCGw1sSDfarlpRw4yFQRRkflEPxrHD8wdZJdesaFgtZDinB
J6SixhdMwIb73+8H6+07pkSBXeEtDh1vnTMnkTpDk43oVtsxDBjhwZEygsB/yHtK47Yc5XTpG9K/
K5zpLvWn+smo5LjtpoGQu64song5bxvC2rPes6G0VJSTTtocqL8ZBkMZ+6sORNCdEJ1M4/r82/8P
r34Pr8ZCx/7pi36DV199L4gFy4bHIn58AVf/+MF/5DXOBwaiwM6o4DgQ+dN/4GrP/CCXFYGuBRAN
tBpE5r9wNf/TonzhxuIMlQhI/oarbaQ3y45F2YeVxzPQ9yoR9XcJqWgCXx8AkH2gTS2meC5H4Wvc
MMvtds4rczpIt0gn6qMyFmR4jPaFBUYBPGolkPYRVjT5jryFmmKtJaqNrGfyn2YcbYA5MhNtV912
XOYRYKGxanFh3DQ+8TFdcDkqeG35JMyNE/darOYc8ciij2230PkodVRmwQO3W4FEFrukbkX6+TLu
SqIZkr9V3uGR0RynpI4u8Is1MSSY50+BZdjxymHWvW18E8ZPVOb1bZhy+aAS8TmZBaU59lO2Ktap
KCnuSwR6I2RUuOWEckJEi4pDjHjjuyFE+G2cjfhc8zP3ciqTfuMbvnMW5dmCxrgwIlZ4GkE4xAgK
iYMxyiu4ydnpYPvJZVxSgg9ja+wFhTipR4Qur/CCAsIag3SXuEy2ycpMQwJxaJiNhvlfluf0RX4V
wADLpP3Ja3jNwnDTJdknMo8FZ9S2QFl5sAg+28Lf8/E4ccRxRFR71Rm2IlNvzq8ZaZdXCYYmlxCx
HAuBclocgQHJn/Rmwh3HyN2BGpvduvHy88KlmN5OrhqjVZNWc7IupPkZG5DurC+d+1aG3S1GaIVH
jlngL1zuJKyYlnrpvmhIvtFZapHTYXv7vAqTpRkKgnMHkGMz2Wa6xnhzPpdyaG9clCSYLCkI8rZB
QmFrqGKLafaNO1wRJVpsWthieyc0r5y+J0OpLS37gvD4/ouYqvBTk9v6cmgTyVRZEf5Iayjz1Fi5
EbmmCDizo581wZlfJcW1NDvnPHWsz/HoENlaMqecwL93RR0Gt1zJ9VYZErk+mXlmKbp1mibJDfxl
87I3WncTkGdyEqpynyZwynMIwWtiU0B65jLHWWMog0PiB3LXqzx98sfxmwh8Y1c6WOms0A+LGxZ5
uGq1rk/gDuerOfPtrYCpsknxKN+oQl6XrLY1CuFTJJHR0l2rDQFF99SbTDK1a+wibuiVRCp8GJlM
rMM+pEbrRXzMhsi4R74XnlRZVN9IsmjPJ9jMR9dr6w0xRxN5fijhcESKLuyhZt2wbEfguMnaV4Cg
q57rY5OYTpCuK9XLrYco4WYau2V+HDtluFdgsqH45AWZjnetL0a7WkkxO4o2fYzCyLsZCawgz3Qy
fK+/taxUjreSllQ6K1mnkbgTDmtha8okJhzXdK87Lwqiz9qZczLwMEi1d7C4gNKYWk88n0bXJ0Hs
s0+AiUkG18JCawI7araOKA15j9NikZyg0AJzzMo54dMkhL0V+6bEHed2wHtyvO3SuJfwTkIjsaG0
QZv9Qq5iMxebeUgLd6FbACHhveZDVm8tzclGkkv4JacvA/SOYMiS7lvmLE+G8+ZWU3fDvRCx5uN7
8JbCTZYUngeR0O5Qf5Ds6Hyh9UMU4v5QiPCO/B7We9+Vx7grbKlXRZBi+7wa49yADRjGMSvEJO7p
Y5H2alqbNYEEa9x8rICNJfT2fzf1s5T1vZuaK5Ry7jci2PgbbmuPxYtb+scP/X1Le9YHZJh0R4hc
0b9zg//nlvbNDw6qPh/HZrmsacVV/M8t7X3AjQwZpYJ2ajLy5bf471CZKx2P1GXIyEWOcf8f3NKv
vf2YQRE54sBSR27t4Er2qnqttYE0J2vFaQFFqavXQ5jH+tBIIH1okgUmMGU0EbaVpMIYAadwZIWW
GlXQrfxKPpJpW1gCzQh+heQgJ2rGDBmTXyc5Da3aIJE3KKiC66JF8fnTm/7FlHr5zX7qLyzuYybG
i+MEJb6kwH/ZfHptP2aYizSn0DX1jYgKYy0BVM6mwTWhjExg2L9/IC30m0fiy7x010zgFd/mqymy
EWckg/ZleKqUf1Z2LpGD2UDps8ctLKyRK9ZGfRCNiRJhpFDQ694ZXOfgK1qEnQwJaTsJXJSuq3nA
TXpFBDYTD6sjK9QrYtRiZdEDzS5MrMwS3bx3gqI8JdsIl2umL3RzIg0ataqbOp/XkgQH2Edjwbs2
1KBvspnSxBKzfOyKqmxXSe3xKJ/BQbht3GCBByXVz4r8VOYHim8EGKxr+36H78x0Pim0ppQKLILR
pklubECLCQdALLY7YkIbj8t47YbxFG6hZY7hlvGLvjIjJ0OKFoXWRwHxcF7FLuXIioiy+guXiL4K
1civoa3Y02RfW9UXaxjJ1FKlVUeXOsr5jfxJ2icck5H+1CBexnaqNiCoWxymLdYKcAcuMCTjNlPu
pKp7C5pXdOyalvUXttnM4It4qJu5KaBy2ZmlP1ee0MaDbXW8ubjFeB55UqnLk6ZCyLseiDWgllJU
gKB8A/+06olv3xLoS6+t5xp6sEHEVbTQapn9lcSYoiJBXRUveQHyMaHZuusn0Mmhb/hx2IpAnzV+
q1hA8Vebbc1LiieHb0E5kFLuI/Sr1cGZzTzf8h7tfi1jm9cSGxkTBy3hsd9OlAVgwkvkwykWMFl0
nJevxF1ejk/4HN8f2W2nfm0wBYmzznDXJLCN51FIjqbhmcjBGGXpw6Ld8CDkxgKv2WZiE2YID4EC
lTu6m3Kwsi2qS24hWYtFdaSnj+gZugv6RFDUPCFNFBZUj2wy6eT5NIXqzhhccTEOVXZFRGz4aDHG
ODDidbx1bBXuYxGmw+fKNhMNlZglG41oIYZx6Lx1lCzoG7UuybKWVhKmd+n6dwYucN21Fc+G2sjB
ZdkMjcvr5YJTzaXZaYmniAyNAg+cvrYFEZOOF802+L5jWN+YrfLdxTbt/NOUTH31hT/myRMmY/om
zk2GEQofjnUZskZamHX9GoxbfERBzteTpUatVkYw8t1C184YeBIn/4U3w+ZyyTef92lVjsGuNY2q
vW8D6hqPI77ZGrPLC46tylL7FIbaqUQnWa0C3YLMDwnTxSSw9BU0g/rQR/Okz2zS0kOCjnuewjgr
mXHLbRniYQLAe3H9Rb7TE4B7WkSp1XxM59kw7ozeneuzzmqM5mrSKNB2GUDi+GnOAXw/xY6ZpzfB
kCBLQAxWM7a07ZN5WOCeecp5l6C/vEttjgBEvh/yImCLNIcg81DkU16ye6oaE4H180JOtcEXR04z
+1gNy6boGiiJKz1CxucwL62PcW/QQ8ATidS9zrzeukwCaKPQfEVafnPtUVxEygPm8bKcZxopFTxh
wGGTPDSigeq/IhW3+8sOvC793HBCiAgB7SybyzIvCuWBQhiBv3UzooO3Vop30gpNRnJsa5fvvMsa
cZF0s60/e31Qp99pKGldVs5EHb7NzcGyLnPun7mGLwhb/yQoLI847bJUpnkSWTZoPmb7TOINfBsR
bM8wR+PQuyiwV7mXQx8smcO3Lgag41rkZf8Jyb2xRR8TbVgY7druw+jEzvwANT1Bgas8xllJ2GKi
K3VzeWBGoxa/xKQ2YgbegMI7B6i+oDGspqDgkClPqsoz71pZWWs7Nx8MhjKrroD2mU4FKb3RqL0D
AZ3h16wN3O86JJirEE1xSSDdWT829bRNs0ZfE/EUPkh7KLY5l9QGgMa+gR5TPAgnyndWYTIYcuec
MLbOba78kFRkt0rBES2ST8/jKsw+WUnrrnyz7Xaz0QHWDxojSmKECVYdq8shm/MzySxi28MRv+ZY
rx4Sv49uBye7Gl1TJ/umJi6ynkj1M0GI9kNcxrdhq7JPuPy24a7pCuR9XGCbLK3nY2b46Q63iHg1
EJmwUMiZs8SDXX7k0qnuC5lX0SaZ22LnxWb5OVI00oKrh4mMkn2xVm6vLyql7VXIzIRQW7d9ihu3
2WQoqQ7WYgI9ooW4IGHXdTaRKQtySSfKgU3bWAOj07zce1k9LXwUuzxZon93oRTXSVBWexP/ng0p
hdU9VGjmRKjP1UkBUjpsp9ztL+rOCW79KlJ7o53TnTSw9yJzZPYwD1Lqwoi6+pQDezrgmjedjIbw
ccBKx+0EkLHuEK6s635KYLq36uMQD/Nfppklp77nz6dN0dAF/75CeTUAoCTC/ph/PaPxNqDQy5Ko
LnPbSzKIyrqrGHwUywB2tLmEHIPhLRLS8pTWuzn8/qmv6EzPT12sgTBRITYPc+6XT3WCOXKjkc6x
hvz7BW8BDoaqs6gxfv+cV9yf5+cgxcNKnWpv4Se+fM4Qlapv/TA4Oky0OVPNhjN70Y9IHXBg/PnD
mOwg+aNAhir16lUK9rARUgQevYz5crnw/J+ZfEbc+z+6q2/6/4Tfy/+vQpZpBhIUanETU63XlLc6
9N2KuHpyOtUkLoqFPy5xzmNm15Wn7WLt9vuP9rZwphNXWKgTp6swXXlFPxNeybbN6E9nHQV3P66g
gkS+eC2Lhf/QxqSPvfM6l9f1sljnwy0ugDjT8OW9LtanPHQ6v+mcI+oMqiuS8Ch+OFC5gQvN/JMB
Hj+1NvKBP5tMn/UfL1IoO5L3bOJ3aEnz1YcuC6c2gZjUkWZ9yTyDgq7F+F7Iw9utwFMAUX1SBSQ+
P69WTRZYYxHErTqGiBwOU4yswPXeNcD71VNoKD2CYRg8vJmsqM62amnwWZ45kiqG64FU5F8sE4n5
PV5FdDu0m6/eWFrD4yKDXB6tAOELtmksimHCMmgL+VJcdJUe5ndaurfnF2c6ZxgfC9tqHvtyhxfx
EExjppyjUQbqXiASgUg1UIr02KxuC7Q51koBKgfvrM63JwvuZpBbScDBPf7NjiA0Izbnikj6tGd3
ByXnZKegts4Jaqjfb75ffEQWByRkanCcBF8fli4eGDwqt1ByLNqBXJSncwuXKXOWUfXSwell1fz+
ob/6fODvHhR0yTDOfnVCD+jL7MhX4pgpCKdFDr8xM71oT6Pz7k5/nne93Oo+6AR2kI7ru97bnbYQ
pEzOE3hVLeKPROQSq2zXzIAz5+aixHoHmsNEmaxH6jpYOlN7MdR4LewYFzo0FyXUItSAf2EZalN1
zgVMPS9V1XsZD28PQgSgtrswm5mJiNek8CKWY4zBACs8Z9i8jgPkQok2uC+J52CpJT5l/e+/CfF2
7y75HNSVDA1hpL8msIYZeEnAHXc0PINaV3s2/QM5lvggNIIrM6qCZb0nsbio+6z+gmRmFhs79vVN
3Vp1RsZ1P9c7qiQ0JShBoz++HBjjo3GAUW7z3T1PHH8i2Jo17laDx67PZ4+iG+j1QYTQ6ohoKmI0
OOZ7MM6btamYNbEbgHJYoti4vNzzddwuRf80HwcnIK4etW2ymuqCZaqXyffvX/+vHgZuRNAVsT9v
k0ThXfqkCvjTUeMcf5UU+PSgGqbLkWZFl/T7h735qvlk3uLObeJjx3H2atcxVBBVG5jTkVEFjWUY
d6wsNiJd4u8fZC1EkxdbDuI6sgZuBD6cAhd7+Q4zAqi0qtyRCqKJ2iuTHq5fG17bYT6Oh3N7WiUD
SIgTIjiMxgiKTla5dsPUd7kGy1rfRHEKTmCMNEswgxDBzi5kM9NQQFmgXvbOJKKL9rxOaY5HeCZX
XYEpSv6nB7FaAmxgUHCvIdN4XQrFBb5Nbt62R2uGbDZC7zhFdRvvQ3P646qLR7EGHIb2QHpvqCTY
NViM0ZAiNgh/kPclfH5yH/wt6VDlqVPod/HD5fb66VtyuNYQNSyOndRfWCK++paKObdF3UjnqGrt
fCfLZDg2TuDfPQMiym1Bdeo5k59Kra13LgDr9RJxFjkFsgqbJy/0FMkA+mfivJPBRoQUmxwF7lT5
vDETTxFXMOFnYVtrrKe9rxgPpM5mKFvRXvghvMnCbsL4YHUTtEvC1acbs89BEed0wWtqgjRpLPqG
Pz8r+ppctQnONCK+crvJKPibxlgefMjDzDlTzy6vZdJCCFyWV2ZwGeynrhHVcWimql1ZqtVXctRA
Y20A0+s0BTiCbFkP4eKwCl/snLD1tNmYIs2vR9CGi0Z1xl47sboi/syY9yVzZsx8OjyjTBcrozNg
abNYt67s/VXkNNVZlzKqhpdOisSmxESYBnqOj2jwxRqBruyZkIqoxkmrrwmvBfs2B+zD7DlZ9E8Z
A6cZiwKRib/GxksBxQ30+mtfVwsYinFPdDVMmj+7Rg3xXJVAlPB7fYzEiWaiKyrqmX861+7fxeeQ
BiAvfrbUNXXFXouKTGJiWLSYNaUiXEQoU6P99CT0DH1T6TmPrqAUZ+VZGtZDd93C1M03cH/Z3aXI
q/SmnOGebpq+E/UO7pa+Scn/OwuVKtMbGIPtXxrC2gzCm8j5OwPs3jlvarFAUWPG14wUnR/ko8tH
iaXKfFshQYJUZSXO2bCYEIFo4BVFOGCX6p2q8EvYgIOAXHVzBBDu5ZOytygN+Bt7OOvQt0e7OKl1
0hu3uox5dJ3O3Fq+CcevXkWZ3VqXxTjI7kbEjC43KcsluqJfRVEvJhdrILj+zskwNK2bbvpuMNZz
VSBpVxZHuJxDVlBRDDQSljvG7pkzBGI8iRChB9yry0iwbDIwLa/q23mvM3rYFUQqUMawN3XzURSy
yfAFkCww/JOVdWHEDXfDcx0AZs/qQ2AP1BAp+DJHzGKw3CDkWhP+PE+lfvK7ObjCPgMNyjMEJ7Oe
X8aOtPjoJJZ8jIMoCrZt36Kg+rGt1MKvNxcV7OjaifdYkOXTAM6T4Se0iOArcSvWjPNgQa4bJVlF
tbeohaNM8l6tdsHM7aTtvyIjGoedRsVw9WM0A4vhMZD2UkiEDrWdV7pIQkSyILEN8PyqIs/noIUJ
Av98/bmqB2SMwK7cM+kyj1ilZqyTHR47ZnsKKZhtmlcGk4ZscnixDkap9i7xrTC+bouaX0SYYCe7
KrPam2IWtX7otWsbjC9dmaY3Xklw17nUmfiokqRw1j02mdN3z2CSsUXZZTnXk6hAgaOJ2pggWzG6
OfcxY4CIGSdwBWvFYZqDhsPpbPczhXnKVFw2HfZDqyweKhzQgoCJ95ojXCbHrGlB66cMUBKdejF7
QBJQ04+5aWqgNhDyzgMgm/shGX/c+P9jNL03J0U+RE3y/56TXjbfw/LllPTHj/w9JWVG9oFmyBcU
4ygn8dz5z5SUsvyDVNib04bSvb+YkqoPEJwWn6NnN+BnG+H/Tkkh5S1w2PMVr0z/T6aktAMv726m
swunE6+25fbEmPpVlZq2PQOo3o+vEtT1ib/GEFyjUglTdekHleNcO3RW7b7EhaDZQcBj6rsah1it
04BrUF/UBOGgc0qX5IiOw9O+ibzMyPRn6SFhM/FSaOCXDwXpdnNhjlddVpt/obwdzXGFdyWxto2I
PBN8W5SQCcrISr0BDy8n3OZI9I+L5v3Jxp+gXPlt7X01rGUAoGig3dSpQcLDea0JVbyBGBvsw7mc
N7afmZdpGpeLjb3q+1VtNXkKyaRq2B22Y3xyTeOrp1W0ySV7rEA5eaGiIT6J5zk507g/nLiD7B/G
BJMYB/KTWsHYj24aXKhwVy31dDX0c+CjjR/z/8veeWzJbWxR9lf6B6AFb6ZA+srKsizDCVbRwZsI
BOzX90ZJfE1Sr6WnuaaikmAigYgb956zj9xaLd849GHi+3BGy5YtIE2vBComMASoEZPR/ZQxM/rQ
DW6aX8A4aLSiWu8mkzq6kzmb0iwq3ZX066WIquOALO0QqEc2P3iOUvWGX2J+iWdU9JpOzHY44/h5
4DBGSlLXsIJAo0+HY+bG6dUyTtMLwU6Gs3ftST8m0DO2gBjBhMLKqrAV4OWlx8iI6ZkdmCyfROTk
3GCGPWldreOJcthRoipeMMMwm+xDq7R5JPIlMzF7TGm3bADddYxUYLS8qn4W7i3fxNQjE4PGtGFh
mzaZ3lvbTud0UGl5+s2TJST/JCsOXWb3O/ifTMdEhregSb07sdgTQ2P6MBuTceYdXA+0a41Nw6wS
xh3jO8AoQ+WeYtuDdCql434Z28DYTLw0F+LWljZM5wbodZhg28IkWWvtGaFUPl/rNbr19kSYz+i3
aOhrgLhbboTdRhVk2vYWoEraHJc6M2xGM8yA6zD1M1eGfdXZZ7RoIGTCtCbqpcBGAKpxgwcps+76
LuG3WozBe6jaGmmMp01B+4QrwiN5qOngTdKZwGWpo7KLrGnyOnb2pGtOObBMeMJtkn6phAc3Ii+9
wgtLf6608+AAFIOXPDUX7EjZeahVeuXG9fgGq9CFsdCN/RasazUfp2RG+IQKjMwjDVQrqS45RsAD
vYGSrAoDcCUC6JU2p8vK29WIa9hMZ2OJUjGs2j4ZV7zZse9hjGrnTG1I8O7HqI2xP5+XJesFmhvb
ihoUOdaGTKDBiOCJEs2Xa3WQ3NLxzMAhVn3lXVPBjZeyc/Q9iew9DF6CqXjibG2Ico8WXql52UVr
YDrvhjguU+ZWuis3VemPL2bWNXsVTCI5wRq8XyaVL3dBr33WlqDmndJcPES+k8/ORTVoL3fkXVVq
l/Rz8zJB+bJDf+7Tx2XxzQZpQSvrPf+RznlAnIE6sBLNDzbQj+ZI8gLValaWjDlLHfH88d0hazWt
/DZq9genpy9mZVi6HobCZLA9ItZiuo64fOO3mnFldZ1OgHtu3sF+WV0tdpADxktYzRy4HQy9RL5f
Jss/5RB3io0/atN0fm/IehbJdRuuVOx92JLb0khi/K38Vs0O1mu+MRfbuiM8Wh92Vp8CrQxy86px
a1y+fs5kVcvadVq/1l/tYmcbHUUAv3NhJ/knKbz8LdeV9sGS5fDa6dMgt5BWbN41ewKsmC/WtjJc
TR1lkthRafV5t3XTLpFX/A82WadkulCemJS+iLt9CvKT3WmOSS8Pblqrk5xV2gOEaZLswR3rVCqu
TKyQ8f9w0IS0iDhT1ZiosAEOB1m0bnvMPYxqHjlBWE/DuDzbPMLMBN91CwEUq4Prj94dPB9jk6h4
3igzFUeiJj19C9cEYLMGvgQbD7PvOu7sC4As5GOVhK9+PeKAuyaMws33vmisF6GmF3ofA+xpN+Ok
YGRMhaNh0FUXUhFRq8EHNi7LbHT3Vd7kYK3Yv5I7pICxpCVml/MyHyrLU56T406LmccwDxz9i+0X
f/hL/q2n/q6eWpsEf1VPXb6O/+fwVrUdZO2vP4nPfv/kd4m4/hsmlDU0F5cOvbDvNBPzNwedLmBD
AkQ8dGZUO9+FZ85vNMcYYFCGGX+ATr6XVCZ6c6wGiMaZcJB29I/iF35pjoGtYLAEEXKNKsbN8ysU
0tbcKRE+CCP0NGlkLWwBpps8/XBT/stk7Zd23+8XocnDkITv+admO05araUNC5mp4KzJ1rIwrx+8
qC1stf3rS/2au7B+H5vbQuObZIo/tdgbbPciT6yFGNGMd7fMiivTZIgPyqIC4JapQ2VIuhUL2lY0
qs3fXP5Pt3MN0SAIB6E92amM935u75jlgizYNcUB/NCjWXnPftZt/vob/lICQ13gEg653LT3/0vw
s5Ta3OuxIQ6OMT6iz3lC0UswMXPGEJLf17++GJ3wnyvu9XI0gyn6adExHNXXnucPjWh8l7YL+a87
oLsC01RUBmbLQKtOhRNXqJftD/a7KRPh3WrQtJq8op8ZIPWo3k2cXRNnoWcmBq0fLOVH5AwYPodm
CEQE2xgjaPduCjWFweCffBuskgF067yyPpn5uE+GTn2r7VVCJ5VuPs3oHSNtDvoKdW9tXVLRB2Cw
C2uD0256mnPQ3pmbjElomZ5kAyKv9tF1SMgBS0hVXknrLk7gJDsKMJq7VtSDTdGPLia59GDGw6RC
YLL6SelGO2JH7bwcCz+57nONra6qvtnU701mf3YX/05JyqXR9qtTq08fE8z4XCJH0O7wd0KCXjZo
8MW+EKvNv8Z30eXjV5kGbBygYMll1TYZRJytbYIoHZvRvUyTVUSB5sYnk33IIwPhlKcZPqbOaxFs
DHSLtADCQIci38jzyxKI5FG5NjERfhFRcCeIZVCXk0owwAgs422OvOK67mD+oRYHiDCPV06iu8V2
lIQygHyek+Co/LyfdhmisEfhMXNLsXBEpk8np0WCp6NLNWID0KmU7ge79rTntBjkDSg9/h6fTukj
WeTDVSmz/oCQFmGPlDTuGJCmV3El5DVHMgeEJfkH1RjwiFQivxUN1LR8rI3tMPfmbshK/QmrAZa7
QUyRlmZm/9pnujCSSJ+NM6qv5DFLBX7nDIdq7FYITQTJVuixV8UH/uczUFF51y61vK1kd46D2XoV
i68e7d4iN1tLjWtjstxDVfMsgO3Pdr2qp31dWa8pEL4Zg36fYOewJqxcWXCnY8TdY5CT11Smze3q
zDe7fr5OpqYVUQBHfYc/Rrw2rpNAVqBKDo3JyfYysPsrgNrAgJaUA4fXcRqFYBzGyjPCwEg+gitN
j3zsmbzjk13FYkP78g5WN0HjHTTWIcedXEGjVR1c+iwdmIb1yXiHXM7Ym1ZGRh2zksNcKfvotJ24
mrEe0M5KnOammtk3eKKZ9CCvS/Q7KxbzW6c1+qq5q89DkmtXKnFNzIpByslIA52RE9W5K2LhbYQu
uFpSWA3vi6ZRUYOV3cVtyrxG8+NXv1DEk/owUZI4Hq8m/MgRyroxcgMthSyhQ8IuKi0EA5WEdtxP
EZztILTccjwtZmqc0f/7u3jlWBD4nEdVAXfT9dI3K7aeA2OZMcAp/Z7iXz+Yg/XR43fV/DJ5wPlh
Y9XhTlvZclJ200dDXEgwk5raxDAON8JH0eYu+bXWifYuF3G5oXv6BZFZ56PUL+bQj5PhGGtYb6DP
301zv1NTkxxyreeIEbTjfsGUH5FUKD7QqPMqlqdR27TwNna92Vhv3YBYrElbd9tNOyAi1qPjtEFU
G4Wsj7U3dLe91lpv2LT8Y1aN1h5ecBlNQwq+PO3XERdhhZe4LBS9Qw7KHxrDL88sSMvRQGIYtqbz
Khuijcn20cLRj5sIJZG56fT0DNxzn7IBhNWgDwprBI35sjLqS1f5x3IwPxRVSm8iNuoo8eUJUoS2
QcgYb+JC86+TuCAHNgCAIrqt15v2W68Dzs17a7hp7a4KQIfw7rEkuDfZnE9nJtXlETqMPFh+VmyI
JR5fqG6tcM0ZYSUJ8nmmE8ALFGr1lH8LaPw9G8wmH8Ht2He0690Naj0jMsoq7yi0S2vvlanauvSJ
eU/c6UtVzdpNIWq4sxz5C+nlTw5wiMMcZE0ZCVn2kUG9HzEHdralz9y1Xzz7DL13FJwCl+Gm6nzt
YFDZREJ4nz3DoqQfQF5sROzkRz/3PfK2J2NPc7faSpNkCm+YmaZgJ9oabpAe8CbhB5965+Aox7lx
MwPbsJYkRDls8YfP+3JOuf0DomiDlWtD2pK/4yaVjxayy8jRjZaJnSpMDm3u1mVa8kz4kf1xon1y
cUlbeO5qa4Nme8zCvJXy0hut2hUVec4KrP/BRlCIcYaHjM3zWw15H/q8hA+dxN2R/XE8DrnFmvE7
z0AZ73QDcyUdvG/1/xb5f1fkr07xH6qiP9lArzOAB8zPfqrvf//Qd3NJ8BvsAdqc5mosofr9o8AP
nN8oR+mMru6Q/5T274cBw9VNkBhU7+vF/yjtLfc35HSm7nFa0H2m1vY/6ZbCGvi5duPwQjeJNwNp
Evo5KAw/127ScAFKiQQBu7O2Sam2XJYNG230HLauPbzqSeWhN3ea+6yd68tC6mIofHTbUR30+dbw
Mv0hVwUrsjSn4ib1VQ55TkNQG3hyPwWZdQIig9VzyIiJcXxkFKSCBDZdQXpxILrY/YdybM56Qs85
bMzyDAqiuPUaC3+hHqT72Iu9Pa+AraKkYqXqYJPvlyyVx4JZ+3XfzTFLWAday+oZU0JMhicOQMp9
zliO+8gDIBJNSJwji0wFIEGmOhCeEd83wqYWy7RxOvb6p6JYmjecl/71UrDLhHLy1Zb/AQvF4E5s
e5N7M8aTz/zQpR8brTT24wrgOBTS1D6PjRTfvDYD04Nl7Aj+jEb7ZMYChndr3GZp20NfsuS9zRH8
lBeezsCwyGc6abn5NdfZeHMHzTm0Vwv4DFL+S6LXyVXXLtpnfKA4vwGrMPJaRH2cM/Ey0F4Ct7/K
21N/+JC2Sj0EgYLgTN6a/LT6Bl6kVhRB1Dv2HLqUKX241AGSFb9GVMRoODT1TB5TJyi8iDm1fBPM
RPvItMdn3MqsaH1dfiozOk7BkqmdQRf286L35TnT5Y22JM6pkKo9yXhZrkj+ojvtUMV4pHqZG4nP
D4IRRZvkR02KlyALyAzgLvX8bRh/d2ZnlVez4cXg3SqXL8rGQyRs3J+NzNHIHtHTPRSS8hFFYPpc
qCwtyBZrLTLCCSLbEhOXGxs0QTq9UtMqqCd5AI9C2v11bwdLB79at2DOGTh6Uny9nO1mvYvGrk43
5WKBucJFMX7LcrOXUTutopm6ZPDY5ml9m+F/CG0xe+dE0oF3lhnwzWqebWG+nbEdG3NUVCP45caG
AUx/tE2e2NNMF4RUYn8S02jT20Razn7GdgyPrlpjd5lR4jNKODzUtG4qJ7hL4jmNRl/bEjgDMHke
Nq50LlkZDJ8hvBdHfTX/jLmmpZuBunJv1+l0tSzK7ZjtqfpD0OTxCzleiXaKhSnyLd0m44sY9a6n
nBn7+wHycEz5XBivKihjNv5a9HdGX4uPknE2JepovBXSwoE5zGq+71CT+weyAqgwpB80mCjmjiOL
NdnUppCawz42rCdr0JkJ4Cn6RDwLjUI6o3MSeXIpD21S+x9zJkHXhUOFdmQsHjxiyWy0aM69eGWM
l0O5aekdk29VV28Mb4MPMgMwpI/txm2lBUvNnb86rZzhchpGU29jP65f8qTvjKiUxOfxY9XyVXnk
rYdsku2ROkiRvjb0VcguHZzXKKZNq+QdYq3ADoloUltYagLyjrS3PsoC0EIe5J6h7zaT3WZ0IoMe
+JciZqMxvJOjd/h2LM6k3Ac73zd9z7ImrdmLSMDS9wMc9ntz0Jx9k+nFtNECFdtgPaT+ahIOvmUI
IMIBMBxRV3WV5XtIaOUxmckZK6h5cdw1lrqXfmZzY70qfwb9JQgQM5Q1sqLF/TFOSO2BXT22Hwf6
6vJgIxU6wEDi8Oboc3djd1L73Dge5LLOyIfbWcw8BthOgzC3zACemW0PO41ovI8QmcavokzH19mu
jWurywCJqbHz59ByZhlHQWyJm3QOYpq8ZlttMGIPp95TgR5xjsBV37UbgtHGK+lKsrKxDOBr9k52
OxOQSBT9XUAWzwZDcXzMC5bNxsDcPenVY1I7/b6TIxIR1GUMgiSuAJwncx0FanC3yH2XLwuukGo7
GIRrNVYPtrFJBzxfup/fTDoUtf7KLoVbq8iWY5s9k1VBOPzs2XWhv9CXdgszTKVlKEVuy9zlN/EU
c7wIcvfGyHHlLEYp712iAO9dTge3LIsTet9iOQ7J+OTYdX0vUIjd90YXm6Ge5fHTiP6ZqB/p92Ht
1eNpjXt68gG9sUiNvFY+uJdbHRbfLTNPsSOeh3FXVtgIcqouagYiG3NHUmoSLmhFUzVnl94M+h2t
NJFD+a+qSx7o/HPdQtsZXZlyY9Da8KoHJkcY2blnTF/uDcMDEzt9HWMWWlT8YPvSPeZZMT7CL/HR
ZQxx+tVatPkGnl9f7ZUmGuQ0c3wJCFp6WHjGjwlf/HObCShXs3T2+EgJOIjF8rEg2Rxal9CWQ2KU
8y63Z5PMB9VvhSJIrlAO61GfGcuVqRbvmGZpA6aOY3nZY9QRpnUTN2Vns8gWMLaXmONqbl4D80wa
qPz2Svrqm9uE+dJ+vZ+PspmMM8R4eWC58PZkBFHbE7lobU1zdO5oCqVfYoVlLZs0qEFSTNhX8faT
4bV4851ZyHEfzEFwHIy+e5JxQ/6D4QwH3id3DhGhSUp+ukf8RIwqUX3M+kblsOCj3grE3WjpVUbI
lUXaIA26bepwSM5Fad/0RRVfL14wHTs2RsQXRBYDRP+sN1nw2egsswmdzhEvpFOmH3WGaOQRau0e
jaAGNX1gqeHxS9mk7dJyIqIBvV025MUtaZPjx9bzMJorw301m8y/MeeaNy9dF03MA2a2X8YRnKKU
ptk81HPwglMPt9SQ+ml7JTrRr0Mq30wjbD/Ba6bFxQOCuU7curLLuoPl4TMMF9ctSNHKDaGfTRfY
+555Yq0L7JSw9SM2fu58g1jvQYpksx6v552Vut6OYbAXpVi74iinebDA2sivlCy7Ckq+lr44reVk
HFZ5xSNMeRyy5AgsHT8ekaOLe20YzCjUvknAZ/YnHllTFidvqLGuvol4eaX2nZ4Legqf82EynwLV
e4+GSNoTtsdHUXvztrJEdfRE10ZeD+7Ma6Z7t1xeWQC/keT0liv31evH/hP2GCoImwjEsHP6Vy/Q
8oPr+eUtGanb0WbWyI+DfAhM9bFGxPXNWpyhDlUrCvo/ghMqKQQZzK1mVneWMxZz1JOJKMJWBkny
6Lu93FaLudylC/UOUROjQ4vi3yPU/+TPx5vzl0eodU5y/XXKPjc/HaJ+/9h37YluracfJJFgyN11
VPKfc5Shc8BycOAjCvvdvf+f05Tl8SEmIYFPgxuZiU1H/vtpyviNXRDgDYAdT+cg5P+j09QvrX3S
qbm8QyPccTgDMF74+TBFGkeJarDOz9Lss/nNbtYgltr2lL3VU0a3NLhGeoHzIeNRrrTjSrdw5MrB
qw8oMPU978z8RVos45Gmt8TG5vOwXE3gAb/S6PA2GXYFuYhDTWeuQLpWlONsP2gIwf0ey0dvmgBY
SyJR6PLNCUfOLS7VPA1u9ExT3t3Q9INhbVtXkfj3QKYufGl3HJT+igSrzOa1S7bq2NJGr6tTRt0R
AS9kGx3Ia8WTmRC7O6VnlgLR+g8pWcwN5B+OqcA5jcpWdPTzuq26x85HRLP1c9sq9edMeIrEhbod
fGavsNVq/QrUV0GppYvPqdbJnSfa+ZbgqZp6ax5zPurO2vKR0GIv+z3j7N8ext/1MMhLYBL2/xd+
Xb5+km9d8fbT6/f7h/54/ehVrJNG2/mBgvFHG8PQbV4/XHi8Sk6Ap+Q/b5+9vrKI6n04e6vJ5Ec+
hv5P3jbzV8aD7ttMVxCo8OquFqT1vf5x7sTEX6PMSYezVS3BkHJuZwelE24RmT7TwvYye26rI1al
9Gv6XisRNzk+OmsB1a2lVFn5VFU1//xruZZa5lp0Te/1l1pLMfO9KjMtqe0QH/cvdEAr4Apr/Tas
pVyg/OxiruVd8V7pIZQ2ty1emMiZHeui1pIQ/anY6YNfUXPq9a1aS8fgvYpEmVM8yXkcT6vnsw+n
teDUiaIFCJlqyIwRZN6XqV/dS1M9uWuxSmwaZetawLpkbt1TF8v71YC8A0BFpRiTzqaNljoVbYCI
DApCBI182tqpTRhXVojysc/y6c3zKgFqt4npvS8IUkFCdrcsLemzIBoZlUuTtxsrGcxdkHq4rR2R
3juTm28H3R4YPOj1dJbovM++6D5UNAgYaeA3lSi6UaiDjV0ea9UzaTKmT8VEgnxoDUWHR2HIziKr
aRDVrdN9hJMBgUrwG34oi7y6+OOQ0jZNl5OsVu1vOlugDwbfW/WvcHPzWMtuzaDLD1qZ3IwQnHZe
PhEwmaJv6NAeHnTGY+cprfsz4VFw/IyK8QYajvlhXkvegoNopDgq3PjApQ+zKeprT+jj2e7q+cBw
3npjyULPFBjqgcFqyVii0AoS1ltVhDI1/WPV0l5AO6vvhOFpG8Qg9R18aOtBzbZ6xbJWfpvNTn80
hz7buMVU0312tItFrHBCHfvCveI4KKY6uBWdX71YMht2ht/Wm1qZ+nasC0wbuqNtNUtOnOK77sZQ
Lfr1SU0RCFp41DkPzqoECoLPa/qepAduUBdpiwWCYSrTYmu7dXpXM2WhExcIhQuwIuVYb4adz1YR
chp+G8zBv3o3sCKnbC+2ZIDW19CxNNJxIlQ0045wMgjWgxbkZ9Q59qFMWv+gw8H8mtdJfouKsOaZ
SpabwsnbFlhvrH326doxwUo6ZrlidMspZBPqr2o2LtavND1lBXsTJIUcblXpvGRGpT/LiUmCGxT6
NrW7/jrzWnovDM+GO6KwllcEiKaDHqydrggISh4JL3JufGFzKG+T/TB4dGvwyHMSZ4BSOJYCYzss
RcUzWXs0ZgRK6RRMxcbtlIeoc6w1un6+Gx+tPI+P1Afy6Mw5WDdfGPYCIoL8t9BFS/bEMtLeznVJ
0l0i9C2tBWebaa1+7aVGPe7BvVOz0ljYynQWN1VSJTcytc2NK1zrY0kPB5ODJqfnLk69JJz8fn6g
TLeSCFSuBj/dSA+Oy4y8X6iuERbCHo4GwueHHUnyOuQGjJARk7eiumjMl588g503BKsWE5MoRMxK
krXLZqmaLyV0Tz+ETzZdW4tXzfw0DhMZCgjtiQE5FNIcLUkclVoyYVIzco59ORDzHcyyBUGr3053
Zqkbz7KLa6ZbrSlbsStdAqOna4oef8r44RKYeeZOQrWugnUqjGx1O+l9pz/E3WzO7ofEq1p1r9ZO
66FZfan1aWnNTlsipsfV1G7swSzGB5lPif+ZFMs4rUlIKPXR+VCh8hbe1m8xzO60vlf5l9lrWwN1
GT+RZONic/u3Dvi7OoBH5m8FS6evsvs6/1QJ/P6x72ol67dABz9J92jlUr7v998VSw6KJU6PHjOK
dXLxQyVAsU1zBXvTKk35uQ73yXNaE1b4E0poonH/SWVAbf/zVAMNypqpCLAL2KaHffeXQtwUYICs
3pEHwsQzC2aGxSKIT6q4ArFExoUuxfCQOF18avQs7Y9DVqu7tCWdHACgAYlDEhhOkGURgFGKe1i8
vYS/004J6mKQ23fB0Ol7r6hBXQSCcSndCnIIjNTaMBGIHyezdl4YYb6VtIkT/qrHgVkjvLpmuetk
8EizGB5VjbgpbEiwIyISuiSdRaL0+tEm05WhpHHfuQBpVav0lwDOChgcLTPv63osTp0c1LYhPCPC
S9iFo+tpW9vxpgtI4o7GnWHcxwRXbCv4Nd86U4LYaxsLiPJQLfII/oZ+oT0V7Zs1QB5axi4g8oLM
8fcb9W5tll76id8/w9LT8enRGFgkC7n4e7RHQRPlVX9cityOPKvng50z0vM3WbWIhKqCKnge8kUk
UV36+otXqeXabYcgckzSEyvafaRIdfI4aIDGF8Mfx7DOCXzrMhXAFaL/x4IdoG1n4EDQ3dgh1pK5
j56HjAvtte8t54E5U1WFbm8ZZ+l3gb4fHaN8movSI6ol6Y0XSRYSQfCTzt9WVul047el9m1JxyCa
LBGfCPNNv2gMfi8tq9v+/d/Xrf8qnmw5h8T8yKNZKn6Meo2w9FyagDtd9vWeBuMATZ5wRZIHtC0d
VIW6c+jT0FOZyQie3nUa9opA0TMGojQF52MUy4H9R1q71IGetLeWVTqRx4sW1lpTnBa7OQ7SZuKv
8oGxb5aYL62m++7OaGdf3/OorKmFFc+C3xanvO+6DVfPInRXTkbT2XEeYFKVTxKs1gPQt/lFtGl3
9vECPOb4hHepZUp3w5JsnejHJlexYKqSz6szB6jXFfK7LPLdvOBUqVAiDQ1fMl+oRJzF7Oo9wAY7
LByhRmoK5YJjbGnR1OO89+0u2CNAtr6NroUJLJZV1QCGgVmxSUw6lbsAHW96KcqGvysg52jnNiDY
zci2Bn7hcJCNB/KeBvN9TGIzkctjEVkrT3RRenxduXDuoN2N/t5QgUEqTGo9AUEu9pWP9Ys+VAqe
ZVJZ5e8LQ+8eFBBTgnj7c+Xoz7U/zcD2B0GpmfeLBjwHvE6VEPyLfdZ1dwTJxhFz2zbqV2pq8g5Q
zVaW6rJSVbuVr9qtpNVxnqtbZ6Wv9iQSh8ZKZK082KwLIeNbE3z3KbUF6NbCHK1oXHmuEzPe0Klm
n/CLlfc6ruRXGyRKVJsgFHDy4amoMbduzUat0ekrObZfGbKitbprepZ0v30CqClZnFu1UmdJalar
JW2F0dLWBUzrr4zaEiNavxknyLXDyrCNV5rtLPP8a62Qe8/89MvKvK3f8bf5Owp3zlcsrs5n3pZ3
WK6Wr+BcgtHFg3jH6Y6DkW77dACyqxX18mFyoGQuK4N3QPAE8aFt4IM5894UtFe2FqHHCqtNq2vb
GkgcaY2lIhUaqM4WEJxDMiQLhQEjYtQ3w0oEHuO2uUuhPD0HfH8Lz9oy5UcSuFdvwZLIUx/nKVo+
d3W7jaiKwmq14IW66PsImE2DRbRuZSRLM30kREHn2FPKIsIfk18NjKKJ3JRrkkpuuqSquC3q/mCY
9qme1NE4V/DldbGV2WwysRXepSHv6bEoShZ/ALzLLhin3OISpaKF6i/yFjMp3c0a9RvBlMsdbVFW
pc7t49f3lUUUKv4WTFVxKhveUIwcBnPd9S1qSaB6mBhDPMmx8jeuxsSX4VAzsGrM7DASXfx+Slie
qQ1Nm9dhNO9pbXMhlcppU5u0rWEYkqKJ02hg5jlqQX1h254vnSyaedM0CxS5HviuxNV89W+59L/1
LXWLEuav2ibD25efmybW+0e+9ywNOiP0HC1gDZArfupZrt6072pukzYJPCjPNW2HCs2gV/O9Senw
R87KAffJUXvvoPwTjOgKMP/R3I5mnC6oa0JRAecAbvEXAXKqsE/UsrWuvbjzyNe1neNsGRpzlqVc
PT4kiiE0bE5EGgojbAwxbPUl6bYYudFWmZ04O7Hemy/QH4tLw3SbMfA0WHZktoJTVi/tmeGwPbyo
goQWlcwcv1ogIlEw+HQPWpWrDVa1muypcTbue6trXushHm4W/NfYYrSaRbJYJPxeEctxl1V2cfAk
4bYQHPGKeQwc9y5W7iZsU87/lGR4YkmEIm/XnsFa79LJH5MDIvCl3wDyI3itL7s5LOei+CJwfN9k
iTNU4Qib8CYmaBnqaRLz3fFTzMVKZiy8YzNLe2Fs2E/tnqMNf2qtSLgTpJv5VpDjPB9hHjr5Bn3a
pJ18/oGwCNjPsaKLqrLuTJ+lLcC0c7/kxXAjSoR7uVeqzZhWfhLFXYMWZZTeYSVhC+RrzZIw9lKE
Bvt9UW80W8IGu7YK8wOsf+Ut7WYkNE+JQ2w4Wb+vYsS/3t7ndJjsPAkWR99AKpS1HhVsehcLuFxt
RAQIaEe7Mxqi1dpEpG6UgxSp64IE9XdbY9eWdmfdA0ymxUEBD/nYyeJhuhRisAOgfWUmA8rHBPY7
p0Q/CXsL3U0SkSyTxzexMWsYoEiXHyOnU5bJzewHUOIQGQcKAKETKXbQu9GIr0yZlvFG2N2wPjg4
CljsHaLLpxwVbFG5pC6flOr7Vr8YZAMrS4ay6/DZEME3mmNnvCRxaprLK2fRuZZf1CgURaBDk7uM
7/5d8P63Bc/4a4PwOqh55aj0y+lw/dD306HxG6uU6WMG+M49/i538wguQNZms+64QLF+sgizzK3D
E3rISDBpF/8/0Zut/2YHAQdNAzLZ78fNf7ACsnz/uP4RXQvExnM4uHLc9N33MIQf7ArG4IpB1xPq
baztGS9L4txYiAouSzn+QzLX+7XoTkBTo6mGv+cXeR2nRPRavlEf38GbywA1DjFt8DRzB85CLH+H
SvlFzrdeD1qJCc8MWAqn8F8OvhT/Jt5EnetVK0d21FtUuDllx0VNoKRqFcN8sCbfeBxXYO0PG99/
8fD8eurm4hy7gf6R+unhCfnlywpN7zh+onFepFJfqrJiQlUag3/GoTndAxENnsg2+7uv/CezC1fl
bllg51YV5frY/DgFUJ3K5eh71VFWxnRbIB7+AhsY1EmwwiH+OY4GnrTBQ8rleHrZ6X/dP3Ndm+ho
yQAJcNxceSyJbJoq2Fa+Bcg4HtzXv76ta3vm5weWuOrVx4PVi5sLXPHnbzh3BvtvPA2Hvplwpfdu
DIhjeWcf+6MNeWlGoXHxCYM+eqi87sXg1E91C2UoSt1iIULP67x7NZtmH0ps4ENI2lZ3NqZgeplN
/2+eAsf7L/9e2v28++hUaRP9OpepK0Ix8kr1pIkAOH7UiHiLr7qkZBCSNGDTKpEY44kjyFwyyVeO
8cg7ON+vVNuDqYMVPWUMEI/VDLU8sTrphgQz8ywhzQEytAC7mrIUN+fwf9k7s926mTNr38p/Aww4
FKdTbu5R82DJ8gkhWTZnsjhX8er7ofz1jy8dIEGf90GAALFjaW+y6h3WepZpg+pt+tm6rW02lvBK
NgIXJQpgKqPP4WdrGwAo42Tr1uh9IF6TDwlYGhoK+UbETnJk4NHaz637EdDSEInbr2rek2tpF1e9
46p74HIgL3Iy3cJTQYjtK1C0kIS4nhYDGy2Rww22f01iEeDWzLJ+8ZSqnIUIwU3qZhThLB5Uo5fr
xszgViFaZArDXA2D5nYQ9LrmPVUzRB1j4e4Py64PAO528m0qbOBOvemc/yBpFIGPbwH03HsTNXK9
C7t1IweYxTba7d33oAeu/oegUs8JnGWG3o9GZ1jP7khmbL7mkGIAduJB0KF6g3nDrhdQKGygL27y
JHp+UwYNeKyqAVcxw+XkxS5KSD5TsEB6m/gcv/ApSS+s5wlm7eMadOHL0kEy9/AJPmL1Dveds8Cd
IX4QlEmoDKhpX1Gif57VDOsdCwbU+Uz6S8W6uthiIYTLL2vrWQ7HYYFsuzN6XWaX0E/y+rzB2omR
ADARTPtR2NlrNi/hSyA5T+OxnAAd1lrwnKA6Ee/tEIDnSSUvf0dQaqj78EViL2DZ1eQ8Gcy9jJ3A
nnPVs3piqC1bdc9MB1DN7G0wBt5u+faH+py2TMPwd32hwzPLOZMOCzV5gXL7SNJIyM5gwy99ff5C
jSh/pgAuQOn7Md4MFoFdE5q3X39mTJBe1nCOODfW7GTwuz5k/jjHSxqGh6kbeICz7fXwwNLK0zAU
SXJlscSRuxmLfFx2KggfQXFZPVNBdu5TNDJdK25H/E3SjYK6tNWTxMLep+SLq2Q+VIWpowQNG6bm
KrfM82KNPvB/ZNTwcQbwFsZRm1OxxF0Kt+VRysYl0bd1CdVoMjIrru011G+4NZfPWRvdjDhtWPP7
RRv28jrw8ePlgehzHGjxl2g1S2ALUDJ2xK8wMXBnl895eJZOku3VJgdOmlAfQgfbRtapM25BQUlJ
docboNMGkH7CjaWwHbXq2aun9guxx9du6Fvhlh54qMz6Pph2F2M08qJRK+vO8LLxcck6iviR2e6P
UZSh4PkamMGkYa6uZt+YTyQVpbT0pt0yO2jX26Cf0s9u4NhkuORfmjzzbqXZhBC+V6GvWe7UrNjU
loQGtjg/NnIdP0OMZTBXDfKFYx7u8CJYuMKyEPPAOMj3kxenGYBbWPjuxyzFCt93743lF7cFzjZx
6pCfEQzgb6zu/ovnqEt3+MyIIZgjzmX1yDXHs2xD/SajzEi4pVeAnnoYIecy+3qpdYYHyU83Ko47
z+qRGVvyojKg3lJY8k0PJdmQc7m8q5Z1UeF6HJitXT4XQPJfCX7mxfoi+CfmACjUB0YeSOAeoMdJ
MeUabfFBwljPC5jM/BrpAb5z4F7cajXD13WQ1o+6N4z1vGZiCs5O3a8OHG6Jz8npLXRfxGk5H2s6
u96+bxiCEG10vRgyve+HIjunQfgMEKR7qcb+XdcgMngErRd8RcTMTHxOKMA5511J6A3iRfvHZCR4
xtCsmjcyXPwn3GolKph5OZNZacyxs3TWLswsn86r7QMijO3mTk22mg6rsF/qLJBxqwaWenOdLTHi
xg7haSVcPPdO0txiUhQfleXw5yU3Vv+NtGA7+QiDJQe518mkPawBKKwIAftEpuxQGtf0QxMfXZ2Q
b8pE7rv2AyTSognu/Mwx44JfiRU9UATUcsnw1qqAWkSOLhiGLem4tGa+1i4EUZ+jnOSwEFXaoyoY
NG14EdwaSnMt1JhkYxgYwycY6pCOe+MSlt7KZcHoSz0OqRnEqTK2R4lxJI1W1lq3iJ04SzvP5kwv
0Em+zDY/jTeSnzwsfDW7qgo5B2uglWv0hbvN5YaVyMoN9asckuS8Suawu+2S876fIeNmMyArQugG
AGlMKYhbqoxdEbT8ywWXCf4FP1D3xB3wLrkL9quvmOe25x92klW8r4wZJ/DzHJM+7rZ+74OZI+WB
vNXsflyaAISbXACTTBMrlcoFjd+PxvDZOIQtMkbueSLstSNAouJ+HHKXc7r+wnDprgU5xYjep2Jg
hEG4x9eP9YcT1mUFlURibCA6H0XqVVfBScRFqu7Hmdq3DqBFW2vVkHaAiwLe+aRrwa7TSyHFmX3Y
vi02M/Q7292IjDlMFGy880ZEaxgY+o+ik9XAbeHhMsR0kaXb7HcJzNn3d6kS8IvLoYDN0bn6Cbaj
++ZlFger7jEQLLJXLCcqmBVcGVb6vKCl0pybMOTF6gQD5yLKi6o1zIucMuP32HfhMZsW4sL4maly
coNsBluhqoXk33OTd+FoPTv9ljSZbuGbh94XoMNSlW+faEfweASxjmt9kgHZDnhfx+Yp2b7RonD4
mr6AgRW5rreG1dE1jPZqku/qDtLI8dUx83mxDI04iM+J0vLJc3JjesIas8VC5ctXSBTmwJDIqE1+
siUopZ3OD7rMDaKlioBqmRThLXQKaAEZKGbLMv0rkyohiiAeyYhhk0VkVf2VXuXbgGnLr0irepx3
EOf0nv8wmxIAzKtilRiGs+6RiLHsXG4RWcoI84sxoo2ftwAtsUVppTahWnqL16qm5csf6MXNFsBl
ksRFuHGy65jVpAFHOgjFCRBfCpNvi/DqFWFe7RbrlY4EfDVfWV+UIWjcGCmDSaQiGbc4MJh37iHY
IsLCr7SwsSNiljdwAYXS/G6wBRmVvgsVCWM81xQGW+pYOErzjs3AHM+ILrxB1yf8hd2e2jh5Uh7J
ZcWWYcaofdkrIe6EOYobZU/NA9829/KWfsbNVx/FVyKa4Yy7gJC0NKxuppJUEMJs9Z2pSVGD2DZh
FyVZrZ3BhOzI4KGAVIRwbwls3gyl0Hqk8mv29pbRhh6BOKw/i5ka/Twi5cZfRBKcIK78cjuwpbdi
4hU+QHJYAE5NZtVSaBsznntu4CHSYNE5QbLNa8x9xWk4MhqbOts4e47u5M1QVjykdcZpA5aIJ3Kd
E777BO3KcK/LpWD7RNkd//s2auuS/s70BEvm03DABrPZuvzJQPxb27/OdhFy48mTRAZB0T8rUI79
Fhjy7/+df+l++Ic2PDX2Pwa2NG7/3K2BkBynoh3lqUICjVfG963nDptGxcYVhLRH+kN2+ToO//2/
+y+t//YLboNi0KFC0Cn+879LS145RavkSRWVR8AuKSL1oEgRWfyM84v0Dv3oeRlncYcE4z8RdBlP
/89PFzA3XTEvOD/EpvL7exeO44LpieW1pz/BRWvQ28+IrMhE+soYQvXEmW/KnrZkq7xtImJk9PUB
/J+i4z8qOtgZ/O1Z+Rd36i2Xbfb/4veyHf/HouLrL/63utMD3relmyFzI3jb3jYQf1d3bl+tCXGd
SdbfKTTIrpnYIXzmndpUFzyWf+0thPsPQO0Axvlrf2ys/xtRB0jyf3rENmKKcKCx27y/wJO/5OR/
f8QYO8mB8Hj7eqWYTtdjPqR6BMNhm1GthxuDXnsva6qEaAat1UWBcNY3w648IBW5dRrAT14zdQc2
1hn1IaV6wGqwDjdt2pywDk0Xgqr9WFShd9VOjfEE2xWOSZPCQcgDKyK1yHuakUlxleG7i6YW/IIl
uzaqt2veG9gw8P9nHWyMDQ2ZkYmDvwXFFT+3ijI3PZV5duNRM1/YFbO/65KHZe3uQL7FEH7MSOAT
PXUDC/mAMhf0rXexBMb8qQxjiovPCZpLPBWsMOu5L3a90+ibBPbVfhmZ/M8mUmp2nCTEGfukKKyD
Ntf1iPwNEF1qH9lVNK+hnov9ILfNOvi6SvV3fanFntN8fEdk6hwqvw52EtvdyampnqzagvKgOxGP
TRCe9DDljz6VZlxb1nqSpY1cA1wf/TDIrHQs7nqNW6wbypWLLGfRi/kjEqZ09qS9OHGaG7AWkZBF
M66hS5n7N5lFz0WT8RiaNWnHOH3Dmvx6sWExKhtnH+QTdAKpGduJeTTyAjt9pl/ccWazO26/hCzH
eJycJCZ5O931ruFRrUwf9QDzRSmgK+DuriQV286x1b5d/QPhcPLg4qONcRIbUc6EK+pc7xQm4WWE
kbELSrJo8zUxXrRDfCOttrsfWhlEzqTUwRa465AK6bNNoOwz1kOEuVYwx7h88IEpy8Xaauh4UKaI
G2rmyA0ofCYPD6LjiX1oFT+kkuKqM4IzwGYwsa7TxRMOOciE6ZEj2sfLj1u6QiRYFt1zO3gvgVqv
C3vxo3T2xMFocnPPWDA7+rJ+X0G/F90ojhuIjx59afaQF4xLZ4e/xGoU8TiHbswzsXEOIm/hkQj6
9AHnKMSKlB25zfprV6bjbg6A6YmhMiNrdM8MwawfWqwW2IXhShnlx6qF2ivaqn2R42Nwm7TerWsD
Q6TiWUDa28V+KiHwrmJCdqzVjvali0ur/24MIzwen8hdau0Zyp/ujlbAN9g6oTh4bK4OiVN862FL
3TArqw9O8JGGgwkA3u92rvSMZ4jAWOsQ14jYr/L8sZ7LYEdgDyi3MtNHzNf9M9pkUn/9sHxc2U/E
w7DeILupDgGeRDrrzDusJSt7F/navlGYgEfbMLH79itbzrLeYxbNcEyXdpyNDrwPv/DOlo09Mk+D
+WTb6Xl0Z/tqMMwpNvBvfIOxzKcYJE5sQ+bdeWm4xO5Sd5HptvlucAvzGyZxMxoNy+PN7YD9ZdLf
hdNqYegrm6fScPR9IifzYo3D4kaEUoDPXIwy23syIHJurL3dVLGxc+jvD/yo07UP14g/aFyTZl4d
25KAI1F+5PAk0EoH1Xnu0JtOjGJif+XzlOvg0n1VBQ5M87dKMrIrFpIDNsF6VHjjkxnk56mZvUuA
VW+zWD16jDb3iwkEL8NoHq2EfcSCEVdkd+HPaawecwIDE2u6ryZQvSYpCEedG79qsepD1ROaNPrX
+cKfH/zmSFmPOw+X5cEnQWBH7yFjvdWKGVTYyBL5e9emS5QG69MASebkb2EXVYn1ZAmmcUehpfc2
cqe4b6D+mKnX32jbP0y1/R52W6eRo42YUVo/JXaW7mo/3E9wNU1eNajj3a95YPtKrHRy6/YFvJXK
si5JUJEBV9nzvtyg5nosWbCGdXCii79rK/uH5w3XRSqK8+Cql2AhisvPCYsn382DF5A3z2E4v5Jr
ucSM2n95GZnBcwKFaUmrZ9uarnwx9rcysC95C+jJhRR5U/mE6Jj9fZUxbkmcLNglXfe77ycTxBN0
UHed4D0KpOMJiuR9t4zVtSaH5ChUH0DOSsITgbTR4GQ/Qs0wRQt9aqvGugIaOB1mW3eHMahgGgb8
i826PrPCze+H0rsuLC4hxgWKTSq4FYjl1aGfXNLHavdJAoVh7NjlV7obzrDMEe7MjkHjM2HBzbhe
EAV4b1Wpvi/JNJ187X+2kz1HWVplh8kel6NqlHFIm8QFtzCHZKExpU591P1CbD/4ciM7eq2RKS8g
1se2WFv0BPlBdTnjcMhUZyszXieinKPOUJ9OLkHfVNN0DuYV+HSe94jYE+/E+ZtfslkA/TI45bDN
g6zClk8PbDvHfHXcQ+ovzsGGorDD020dU794Be/rwn4KnvU4XA1M2CNppL8dQ/qXqqmSg+FXaySk
Zx0A/ANTFbV5CSTtQSu4yVdO1QOe5zZeAo3I/oOpTDN+IzwrgSsF7h0K/UmRnAmBFWdt0C4v9EG1
z6vIZLYgq4Cnrw7uGOGEC+ptgMDbS8aAxx2cU4cldEbFJFEKfnOmBcAvzALdDyir3aHl9C6hUMmF
LDviSNxHR6A560lAVM3aXHpnHvxwV7Rb84OIsqJNJghQ9mvf/59xCu1bPur/UF47eJ7+rQLo+Zd6
H/6+Df/rb/x3Xe38A22k7QCSxgL1R/b8/+tq7x8UtFv6lMXuIthY2n/pgeC80MPxPxEws210N8jk
X3W17f4DkxUIQYEi6E81/r/YhlviK1Pob50xuzpX2JTXrOxMekd7K7z/1hmbo2HMcNZYD8CVfp0N
4eNE1z8DZVe3q2V0+8ygDFR1Wz76S3AzMPj/7s1F9yRbqmSzHy4ErPKqw4gkBn4yzjpxvOQ4t6QD
QJkw3umBwYR5rdkxiE84FQgJTof7xne18yBEXto1eKjK8s+r1Qf2LVJKs/02VB0ZkQgP19ZB/4oI
5iaQvenjOEQSojjJwnmsQSck6JAP65qaPpvNpe+7b1XQjHhI/KaurAv3l4ebyiYGc+9nphgOWSVs
CRwszSuuP7xFpkmeoCa4JK+L1br4rbZfhE4Htq1ra7UY+0WigiNic+2eoUG58MtKnfvFc6INg4Wq
5ZdzF7M5ad+LJgk+U6/Y0gjsQQ3IC/FTzt4uGDZWjlp7zFUjP8JwLFVrXwWms7FK4ExdJYWF0niB
1zociHAo5v3aFqSrEAN3qlMS+1STQ8yrGmeERqYC7ufAfdMzM7nASTMsXcQ7VhW3mZqKm85u2hMl
40vR5rQi40K2BykBJ9gMmIC6Os1ec5UDatCAwpnh3rSiJw92ml5hGTRUHAOjIQVau5lDLoTU+zmq
ZGHcvLyt8LJ3FAK7UjnnVJUviigPanWruJCy85Fy4+2dpJye8KXigEUUdZz4SA2nwUbvQ1Bjk+Mf
Ars5Ei8DoCR/8Sr7d4uTjIitFj5imd6uWUfE7TS+tfVwqee2OYGAkTGk6lgBNYgGct2vpDQRBHfr
fZaiOS7t8kUSV4cGzWj3ZT3/8vLGQ0BM7MMStmyQTWXAZ5kSrtAkLvVUHsUsrEhBCbNRw8YzS5Vd
alENC8xo10A6+ptgXOy9j9v37Ld5Dt9wdSMGYNlu3fDtMIbmYz27+QeQDXVRvdZ7SebbYyq14ERO
fyVO0t65xvjkjrl6gnNdHZFlAJshs+3UlJ4XATAkhqLVLmJwF/E3DuMz50J2AAkQHnARCpoeIzzO
3vKrdcv6PGZjGyecHVGZTjmkPZV/tI5omdODFkhTNoD0UwOSUAcUQgPB0SW+F5DCXMG0G/IosNWz
5TZm1FflC/kbZ4p41r6DhGg5Gq+uTszIKVVxyTo33BlS5L83P8UP0Gq7whqptxeBlWruaGombZbX
lOITWdsjbzz3cRc79B2/29GjTJ2Zl7kU0oGZwuOeV02WmjLAq5nTI3Ae1jqVKOU984W62RR/+VY0
eQcHVMJ+Yz8NwOGm4nnw6nE3mtaaHvOitS/NhCJtp52Rf40Hq8S4tYw/CeJieJ/M8z2aMoudIo9F
Gs7gwyFQ6s9OcqjuU1/oyzTmzYnSRS/hceTRgiapPVPtkOu44PuGZfxtdd2SRyki5YOnpikjwHhA
Bc/ioKNeMDu53KLXHN4Gl6cFv6JAMWzNtXmVNWF9XHL47Bnx2EfWjvxmJWxuXcADylpOCYX+vTVT
5PUOmkYsk9t4rHP2SbhuyWEQUe1g/a7IYHrxc6luq8IAfli+2mtuss0tASB14wXYhyD6yy5jFNAF
MvH8MxmCPib3OH+p+4LRrIdp7sbu9QyDayKil9m2dc+A/1tXkUzA5s8Jr6Wo2osVjgfHd+ZrrIvy
EUGr8cQk2QfT7uZxWgJjXesQGwwJu7zGi7Jt8vcaddCE4tx4wPxp38cB7vU4wk3PWuxyeUNYsamP
/fbWljA6HrBSOIekYwFhwKJh3zNTDIucBO7htFgAzEEMrdtdsgaRTrzmYXH0G1wP9yTmOvzZ28OD
r0S2REPpzEAHx+8ewTZRbiI5t535LCoriMvJctiRA9H7nUAM3xfGaFzpyc0Y008W8390Vyz980gz
+D8kwuI8CPRtjsD8bjXM+UbnoKgaPbFrJPMyUgNz89m3v8QHNOihIFB3sVE3FDC1pNUf0X/0nMHj
DcP9jRlEuwP0jSeRBfF5LIVL142fBd3L40S0WVSSLL5vmd1vzJLw1Cl1NHQXntkEk3BsKROTX1j/
1LJFfLsN9yfLADFJ7QqEs2VYDuxgeA7zgiFHUGo0lVUYo9k4YwslPtyQv1Xnf2O13e7XcJkO5iBp
KTWuYEMIWrpGUbdPtboYZfe5acorcC9XFrRdOj0QSZXtN3coe2CJKL7YxtTFYclH87yihzoZro+9
UyIYxbaIayRl8QUcHt9lSblr1yXnXef9WFfkBw17LAQR4w+7LcsrVyaMe3BUIktYIMzpwrrmGUD0
kQsoWGX5e/Kq8KDk+oOJMVaKNeQsg5Of3CAxBc2DdYlPL0w/GJYtDBfG/j4p7WSXzURhAdmdudwZ
3kBzf2st97cMu19izKtD5VIwzEq81v2U4eodWEJvwdNrL+gGJjX+7idh74qhKGMMWDWaniW7h0dZ
PIR2K89mYK/XxNnwMfjlj6lOzJjDlNkQ1fsrkGgujNF5ynMMFXOKfbRQAee6l1cfNsZeQFO6PU9M
EA8FICfQeUZzYGReX9uWzdhLr2I3O/pjyBKNKcDzowViVLRkZckkpwteED2s9yVKaT7QdRspZf6k
cDCUkh9/Hsvijde+HG+2fepz57v8XccE9TIlZ0y4y86owvRhog+5d8ekeGOo8cQiYdm1VXor2FWd
0K2kdExZIek6Ej5oUD/iW+iWICDA4tMeB3uxJp69QYbTzWG76HjtNp+pN9NQpq396TaqcWPN94xV
zmrvZmslqWFV/slXbvBjKQfzbTLVz0Im491qOgaGcuwsp0KODrswb2YdW6hmGxiOc8SYbxfac4hq
xHV5Isz6sQtC93HR5mDuODUNSgybkG6XedXvoXcCsb2oKd8pa5IWJljvHbGPurwyjTe2JzIusTZP
Ntc8+P4nmWvYgKN5DfO8+I593PzA5HupliwhD6RljNClzie9nvvUoJX8aaWFwbALUeAWTj6ps9yQ
f9hsswKVuavVT5PQ9li20/C0Ln13Tjg8b9hLVkf8/ver11wlrT/Cf+M6UCdS0AoeZ2/2PxNMs7vM
Hny2gm7+yvRVgD/L3bivl2rv5o7cyVauVdx3fr1vR6d97B0Bgwu60XCrSjtgnZm07FVHOaXx2gdM
2mY1QIQKmA6lVl8cEn8B4Odb9l7ycx3H3jOO8AaT+tgxSnvlNCtfueKm7xUeoqeyGJOTWfj52XQX
Kt6k8y5dMwPCzg0i3yKNVPsltRkBXs2GriOwTf0lZNZODpS5lHuJ9fmCCxOeXa2sMlKiAes2p5iH
zKF/GFc1vprBOn2yzJ9PwdCGV21RjHcizfpvreP2Je9fi0/A6by4rF12RVRX6wu5xAgjaB8G6FcW
J+yOPgm49xpKh0FzJfW8zwveB4K7RV3vyYv0vi1JsHrf09LI13gOFDdrAB+QFxF9Pdt46PZ7UQrv
1kNw8Db7CyPh1p+eqrVBXTZkjXFTNSp/S2q3OfRJAFG6XlV1BgaH2iMo0iASAnhuNNRL/WrCHXsA
l8JEoOZ47evwaampjQngmj6aumljI/OLgzeuKbnilKRVM3cskuu5frYIfGTY7NvHBTHXdQHu6AC8
OYvbtKt20lgrjKK9dA8L+qQHVCx9D5gQnF4x5+V+Liwcb82KwcwumhOiuPTeRnqlHwO/6Ns7lWa4
M8JUmZ1XEo+DrCr/JNE91HCPpz/oGMrNfCPJlH63iKf2L8oMqSTYG4ZTEWYQgOHXwKSplDDYeYBq
SbsBm4cAbhxJFeD4Z1rtnMbMc1/tIK+nGCSO9E99ybv4gYI3iQmNTtLrfN5gBjzCfbG3SQ2MPRs/
/a7EBM/pAzT9eh4NeSJH3HpU3UgvYHXGcXUJOZoJLbx0Sy/PPc8kSXNOfi0LTIuJPfm/a1JCfpoN
hskI0NzIBLCWz0MZJvmbRVj4rhbhcjPyPkbBsK4bFiAIfmHnTE8e/n6DyTco0Q5E3ctaLOY+9zid
9+HAtHCwh/XdpLC+WtCmRhX9cetL8wjpbgJb3Y0PUubye6ZE/bgsFrHdknRAm2ie2EU8iJolq509
PkciRcyE6qAj11GVjH963CO3QnRbRJ8lvg1UkXuiZrHlNlaxT7nrKM47vVd2P+6nyj8bspnjlsb9
cUzz8NCXpv3uCiVOIPUlaFVOJiLeA0aWbXbMU2eO+3aTIOWAIoncyZaPKjTmI06zO0dl4SdhWHcz
PwnaG5CQ0rb1CaoWk/tpSq+Jp8fBSLzgsue56UCGKXffQTDGu4pnKLKKPNsvSZ3tQ8KR6UaM8sdA
TQ8t269PRs5s3Fi4SZrFY1UQVOMA3sjQO1EQV9omglll6Bt3o7PqR7nAW1ZYNFU5NTs3JdmSCtyo
9jCWs18SJu1NkuQ5B22XnpIW33M5cPBPEpNnBUZ77dEE9+U4c+ks+oHhZXg7q7TcF0AoTqWXg5gn
KCcyh7a95KZ1HwQ15L0B6TrKmPSdcXURNxDCtnCkLrgtSYKB3meWe6tKRFRUofP2Rap1AInWuxol
8pshh7fOgS2RzcFRoDY2wVfMnyZq+FOAMeesa6gXFo0nZlfEuJFq0mqnS1CmhZ96OB2rd2wP2X7m
24rQdnxHw3+VpQjL1+6Tqd73oZi3520y2z00emSWynH2WMYYzyJhvhT54L6Xg4KqnoK5pmbGdrgB
t6v9Jg0CSKq6a9B8DU/L4B8t4K9YJEV+XaVpec/8wTTjSagp2M/SnG+HkXobsbMdd9v4B56rPIdd
V+EUnwEFFoH5a2lo0Qq8yie4TxhPjc5+AMrJRED2P8dMjRcf4mVkote7MNeKs0xD6JQe8iPbKC82
U+KHtczSQ5p3H/RrlGK6yXUs1qI+N5OcsXXNg36dGbJGzHtuHKAhL5RSz7nRdWBGR/8q8xAfdmql
cGyzc8IylYXCZPRxM08/Qqu7WSwNibywXxqDI6+YCQ+SHvJq5MnBK6lDdeRACohx7s07e0rc57Ut
EVaupX3V6Ow6N5q3UfqAYobsqfdIbeMkxQZMddSksnnKWhuRNQB0Z27E5+CSDGmmPblSRv2iIDv/
lrI2VqbiARlBTD0ovhViLlB99SOeccj3bVogYJZB8mM2pxIF3jzDig318tixYG2jKkgSxk5Agw7u
IHRO8V9b9DjKPZaoxx8bDqwxko7bYuuaE39ir5eNUFZ5BzyzZNMMAWVZ81TR6iQxX5WEyVq48o6Z
O4W1VeKftpGRW5FnI4Xbz0FlDXv4Q/IWFU1w5r/wP+En+22n9qMoWg6PIEeXLc3yol0uV8tZfial
nAiwMEpgIN4kIt9HvOhW6rLmfsmrbr30XEm7CpINK+FtFiibdEdABysVy9u0ryNV3pbwZrtUwulg
cyR4qkcQXLSsG+buB6uhi+KB3yEdMs9latwk4UCtU6GZKjr/Iq15PAA88vd+6VUX6TL+w8M87KCl
sz2ki9slooNaND+gMf0EA8kTn2h3H6rmoRMbf6fW/rkRcER9Y8yO9C4MEAEV3y22eM0tMVyNicGK
CLDxLiVi+5iZMt3nbW2huKE5691pwGCTmkwuxjYyS/dTLkn4AKSKMVyy5Ki79Y8ytZicjdo5+CUq
MjxuH4k7W09L4Jaxp/TS74qpXX65gz8/cfbZESnx/Q6I1HTpO4ZRZN7trMQQNxXofuYsEBL2vVmW
p9BrbsRYEbW2OmKK7XwBZuunVu1HhZmVly1exEKhdihzLd8xBLZvyCycLSNlXX+Wdob3EvSF8d56
dX9HCDwIZi48gJq+r05BWfTXBBTaOzh7RRZjcbj0CIT3Tq31B3UWr1bKKpoFfXDXLg4wzTGbfhq5
9zvtLS2jENAbC+kgfFiVSHZu7i/NTubm8i1Q7nRv25lYb3sVtKjr/bo9MgWt0SWPjgSFG4JBaHPL
h6iUq1jaedPv8lXLA3siiJBmYtxaee/OO5fL4IR78Vmn7jcqBPepI8nlgBBxPPEe6D3ITFzoYfCy
EKqMf7Sxn1Kzkrshc+4C4K/vtWqQt9ZJsLN8287jahPYXS02Rc01xI4h6sY5u6KGGNWBPWS764vc
my6i4fyJvNGUBZEXC9wj0J5ZtDALo6apESE2NDeUd0sr2ZF5bf/SS9FddV0QsEcjU8WMJpMZn5ZF
stOcCxg0oHTeEsxsPhMVaHlxAMnodSqx//MaJwyNGFBnUdogfnEmyVKYp6fbmXIZj0vX5NerlLKP
ubBIEEMkTMWkF3C09ohysR+3SohT5q0uPf8HMkuMneVUjCcZkEzJEq6jaA1wikapAdlbBI56cidJ
gE9jltJD8YcAWdpG+EKcbPrpZmmRxmBLoQsxU9OPupyx5m681f3aKU3Az0DjrWyuaErQWsbYbX4v
lNd7VgQPgAOKaGWTf5GlN8aunNjw5Un3oKCQvRYFFXjssv2nX3et+6FriTCsujl4HEiXpeLt0/a+
Wo351RD5dHHI2ZwioHDBTa+N8RXDh3mLvgROgQQaQ/M6OA8DUqfH0EhoX3orCa8AbNsfmjSoyzgE
8xORUAxDUVzylrYNx2pUu0EDXXTIsjgno4eXchHcWJiYC/SWIESLWyb8W7hl2EM2Lyxbu4fRW1y+
6bogS65P/4u9M9tu29i29qucF4AHqgooAP8le1Ik1ViWZN9gyLKNvu/x9OeDk/wnUbKTve93LjIS
JxJJEKhatdac34yxIzd3mKktMClTCTGBNtSjSWjNKbZYKvM0nH6kpLp99kVDoTbrFrsUDaZr6HmY
ioI4qp47bRe7wWDXxffMZsYtteGwE23NgFTv0kCCjAI4u6n90Tn2g9lu0U0l51LkaJwTR5jnAm7j
J7C4LWKQEa1maAzWWpNwznLSGvdlUpVXexrcQxaKYNv0c7kfGtNaqxIIFc6qob24aaZe6N4abGJD
+WhS353rohoIy6H6p53p0KUxwocpjPu1SzYxTXtyXIKyyS5d670ZveDoIDL/oEO7xbw9i4vX82hA
ww+3UaWORSjcu3zU+EQmuz9pw5lBj5DaYbWcOjoqxjX95vrUAO2+4O5Kzvjvv+J8JirIn8xd7E6v
wZSR7WehdvTdmLai8DN6ZfX0BBXIxzQN3aKU5Aga3Oj7EPMRtAhQEEmDN2pdJDkwZDLJNqEaxUYL
0wEsXlDLmnP9OUrJCeGoMB8IHdWo6UXT3blOQR9YeCmZMrbs04fRDslgCtlsYjspMDlDQT8bTrUZ
bMY39FgFlUYR7ghdx7CIMQUvM39u+veNGqfboQVKL/vkyWvkiwpYrG0j30YI2zZ0Sl69HPW3FzDw
GNBf40zBpY6lodhJkViHwUIdHMRYtEqOCjBL0ZyYM5Ew860KI7AvcfVcNmQs6aA7+IYk87Bq9/1s
9V+MkTGIVMYLMldzZ85UyGNlRPuyZ6MGY/aaeTE05a667whsmLDUuGztosxrgq+NW3IrprVvyvBY
kYlIzrfxDdpzd/kZ7Fmz/q8ixmA0ejzrpR3sBWQynvuyHI91Wj3/VxX674ytpSUV7t9/Da64DaM/
onZ/+YFfp9au+QG0pmci6nRsIpAV9u5fp9au9cGlUyRsStjfiBa/USzEB4/oZY3uk/4BCFzYE79O
rZX7YQF1kmqukNw7ixX6P5lavzdxOyRQ44i1F6s4XtP3nlh/MALCbm37iIy79DcynpOHkBSkE5zQ
fq0mu3n2VDzvEP4xkxlG/8Sxs/yMnmz8ZOcYBC0dN88mhq1ntiO5/d2V/Asn9HstNu9OIoolhNqm
naiX/JbfT9Q96EFE23vWkTNH8WqHFoxNM8zPuT0u/hzoBXsqaERwZcEh+u9fW70HfLAVE3wtwCRr
5Lja+pn58rt5PoiEtNRdRAcy8F+yikYD9OzIuyQekJmNLm3nLE1I9lwm7dyMlhd9EnEdfRnnfP7m
dE3Vb8p5UqcghfqR6C7dt2ndJVtMJPreQfw3rcfOsTlxZe1ZlKrc0bG12JqZq8ZjRjcYR1x2G8oJ
76KD3wlEcFVNQMSwRXbdTNPYxdNSrVSracrHWn4mtmqZuVEgzY2LqRrLFmGvafcAOogZEokFPQFK
jDoo5TwvJKsgjNcqssxno64N/LrOY8eSQhd+rpCOObrMrzUZzDhGjAH7S8GwaDIyn/bSrEh+bjtg
x87QVytivMI1dSBDAUYdL3m8eOsMmk5ne4jRKtZT+0wQN5S1yARbtCKra+xXfAH6AJhp2g1hqom5
gcRlWCAqVqaW1QNRv/E9FrtIbOKgAq9cmHpTkAJbb9xw9LZDB/dz12PEp3/Oo4Q53uWMhhhMM4Cx
wvZRkCO9zVtn6I6e66WUVswRHsaoQ53IkashS4ENaYfL33dXud8mdJdsXQr6IcGsbgjhI8A3CCI5
rIiiYB5Rs65vytiwDsgXpbFKLbr6g22/OCgMAOHr/C7J65EcA0QgK2ZlTDhpnlH+maPYIUaodzVr
9d2USrpwNOy+VaHsd4kZgcHt+w1PqncE+5A9zNh4mb4VXXya6Y9uXLt1XnG6loc5M2daRGV7mCJS
VXatbAN2zhhwJKYExIXrHtE1591Y3PiGO56IvsZUGcvu4A4h2qnUscPv1mD2t4Ihmb2Kcif7DgGQ
hggWMYWKN2JsQnZexWyvn2210kwB4g3P3kcMmThNO9L7MGHR+NbDR1FDFitXlZOTrM6YHmBdPPrk
O7rwXum7hH4EPraO99Ishm/kFGQCcyUxLeGqBGdtXprKq6NXQgnT8uDlvSVvm6b2TzNzVhJ2VIxO
hoOSd55sWbzOzPG6te91ZJQ79DLbt9zvYrr6XluRSAe1LNq2XZ0bWxKspwve5nwCl+20VDu9MUcf
JyQC0wGUGS0dw8/xaBV5nTFU73A7f6GrSZMJzj7EOjyenJCCITEPM+FObAVtfq7DAf1EhaTztSkc
dRT1lHKrj2ZxnHA2PghkJyyGJINTpkT5bTx3zlV2BTIPQ3q8Wr18tin07Y8k/ohhWzEpouPSW81z
G+kYIGvU8+7R686HqgDyF1EafsZbjpOuh9u78uyeUiQceJC3jdmhxWAc1H01YwSQl5gDnHn1/AGH
SinL4rVuUlTLZDiD4VqWcsTrXCcrJsK+xU2Gfc5oe1AAcn5KG2VExToZ1Lx0VH3pp2T2WJaYXm30
CGZ5cntGxOUpwWuN9j6dBMJO2EY0tF7yYEyjBrqinb8SIIUyY6rn5qaoZ32tGsE7Joq0MHYDioF4
4bmW+8qV6e2Uh3ipdRFJDPQiHu87oH23VlHwYEWoS29rO62ydR7AUN24U98fR+Y/pItQRGXnjJI1
ZkkknIeJaWkdc4GG/GpV0HBX6Bj9bpM3tfPF6GHswfytCXJKA9rBRAfpicNiSIwNJgJnYNBpFNdQ
TyTPAfArVr5rWsdAjtBwh6b42oj2E+xHfew9L7YXht5wz5RVpRuDkXy/d8MFpivo1fcrWWBYsJgL
7QQ0vEuoep8wKgOadogM9VEm3ahRMHb2G8kKmlxUJcJdwcQnlgWM1xRj39nC0X8Dljs8d84M+xlJ
ZHocK7e0SQGtSRw30vboSckRgRsI3Br7zMxH9uj+eRUjJOyHjoSU0CyDiUISuDK1Tj7tc/qarH69
juulaQGBKLAtckxY8JtMNf8tHP8tvaN09OId+9eF40NYfPv+P8cmfc2//V72+OsP/lpAOuKDkEQq
aGpETVtn8Qz9hoiFDwThAvW1sxBbKO1+Kx+BoEnmG/hbxJLuIPlPv5aPFr8O3PvPSpQ//g9KR7JW
/mAkQjjJX8rkcGVhKjLVe2JMhc+TuRzBVobT5IgLwuKjl2CU3uJPz7aRtF+GrO8vEOBp0HXlSxrY
xtEcWAyLLk3W2RwmSDGsDApslqN/N58wxwZkxqRVvCssIEJzZ6hjLRzqkclwdjGxajQOnGsJv28l
R3GH/Kd+9VR2YZB6Ucaw91uq2LZGbNUNFCBpT9Q8NtMfndlFV/TsbJBOiekoLzAWGBwWR5utndnC
TeGZd5qEmpVXD69kb47wsFBLW5DM8GD/aFIUDZkKpq1TuFdHjeiSHAbKQf7DS3Ja5P2DzykV1Gq3
s2Ry6ab5zmKui3q7pLdlrMYwep1K9GZFNb/ZLab+XrwVjn6ppmaHFCVd11monsGJHqIa0cNgggAp
mgWsb7hX0aqXpE9fHRNnlBkMD2adXJYr0GYwSUj1+xGXNNwazEM7lU7FRmVYf7pFOt4P/WOghgeX
JsAaRVjA6dB7g5jp7UVoHYJgukkI+DvOKVwVY2i4MKbJ4hWdZNjJ9ZgAkQinh6G0XkKVnFjlX+sq
hvhoX3Hqc3LWVrO1+EC0cZCqTXdWyneFoGxXebR+MFRAZaWkHVmu0V5DDpEFF0qGNV5V2k4ofExa
FYmHOsfoi5sWRcE2MJZrGWavnZiGlbmkZrRYpNbLa6Giw8KMWJFmyl0r4YeH841wsdAYvXlTOsSj
UV38UCRxbG0RXZJkvJF8OQeCADRbAJ+QsLknMP9kurY6xTOgjE3S8EJ9RKGFLmk+13Z8Kqb5qbYq
H9fZ+JiZ9maccqZvxBNt/CJ6zYGnbFM5Qmufb3oZROs4RHWXVM5LNJpf3UrdesQlr/WAiUy2h9nu
aiRK/eNc2YcoKvFb1epALiTQedPFONQSGUldf6OLiTkgfHVI9UIBb+FOGOe2RXybqVXZmE95IN48
RRcyGzn/t0F6Ek7/WNXdozWmPzIzJnwAMM0GadKj8kVI2HJb7lK2pe2sDRZ/sDqoQrjuItdX9vKX
osoZp1s2FF/L2bXLz/E5V+GI1WJQ+iVy6umggU+tDAHqVxrlF3IEvDXZ2tOmNvz+Xmluu3QMaLtW
ls1Ygtlh5Uz9qSrs/tgQIXAce4OcKnhFW6T4GUFb5bQD59OfMsAja2mk6q0VzZepr/VZuEm5ZGsX
Eba5GoZBvPGA7m6cZB5efadgwANcnUNDbFX5E6PVJ9SQmOZnMLrRKuMgAdPjSq7Zl1qB4AXogeFK
T4jKok3ZTvW2ssYQjzo+YOQYYx2c3KKlnehU19QI7/ICfddgWE+FAdK/weKBDs9+BUFUv+W5JMzM
iMNtqvFHokZclUtvPVvG9CiU/DtcX4QG59z+qFPekD7D7qkyzIq9udajFAgEkTLyLhZQCrdh5Qu8
h5zPMag73X6U3HRT4rw4hibtrBqOfl//MIb6xtLJ6Xebzl+csf/E/cJvzKwBWCF6KE4X7xzHERhD
yDVJgTDQIPOjq1qafOM1sqvL7Av9D6fq9/0Gl1fz2NAUOl+A4u+hcYy+u1xP5PQEPOobopxPMlXh
SisW9L//XO97B7zScn5HikPzhY7JO4TbwLRFxWBx0aYmr5TDRAiwHMdiwMBIoVkc+Sdz9/ev+Udr
7bIj8pqo1zXNFJSDzrtrGajcC124/4eptUMEYP0j2JJ0bSi6iIadLtHVpzTF1NWwuv39S6t3ONJf
XttbyHFgH2CGLdfjd90KfOHDzBE0PyAjUQivMvcO4ScnrMa8iYs4OZje+DY0I2fNoe9PMVNhjkzo
iutwegu1z+0633QBvACq5oPnZYxvCPKS7nAzwOXFTIvniEJ3VRXxJdf1LrP7hzELnkw7zBi5WdcO
EOaaSFFvT8xt+TlA4si8g+Xh7z/pX9xCxBtioQawaNpSvvtiJZN6WDwWZmPZ7KwCCoM338Fjr/7h
ii5NtndefI8XghgHAt/iVnp3Rb1BuIxKl3sVOcaxGce7SUREUNGyX+XaizdIBS8tzff7tJ/ukMBl
9xi5InonwY+qZ11eShXQyQmzovEmQPG1QkP6aHj6qup+T9psC6MnygCvhnpfjXJ8CWw57bNAlgvn
KbrpMIU85Mn4NILSwCAWWSc81BmWrxZIah798CM0jHmS8i0y8tuPRoxSd35yIXDMbcPmXapDONmH
MERfGmSzj0J6vMEQmDKon++cicM+Jwixg7L1pbaxsDqCGuvvv7C/WGGUhcGGkQhxBvZ7mOJMJ72y
kJYf5kH8LCdGVjYYsJD4B3X4+9eiwv7Td2ab7FMYtRwah8t//91TUEvcJEwU8oOd9EQERyfcNv+w
YP58kn7n81meNIdepGUtf/8zRxB6FbND0yRrjEnLromYiQOsfVtWepxzE6JAqPjSOiDkuzK5Drdw
r0/G6D83cfzVJfWLg2qPzDmN1YGsDjZZj9WpnLILsPEfsx7UFlxbckgV85DYVgPH+7k5p5FGV1B+
clv+GLFVcETJQCo8E6YVII0Wck1V7mTNJJeMRrmHuIuhVEY/7JxbsIqSC5PEU2IH08Knp0BFDDXa
olznYLLWvdk+FDkzI4YivzCv38b/F3wv/mKHWWxe778UvgvPconJNi3Lln/8UnJZtmMxZflBpBwU
+jCL1hG5RisULHxm+hgrehYxxnP3mtF8g+lbmyv09bdtzL3sJ/kWrEq3G3wmV60WxaYLzZchLtXG
NR2A5r2++p2Dude3GfDJeGPXrEQlZPENXbknUw5vSHNWkRN9HBXVIQHK0bo2RhKfzaeJQmxV+mG5
VymhmOXwENh6afRxf1rlYnHRPU4aAzRy5qfeIq148sq6/8UW+C8v0l88JOwZy18CxLV83+oeAvSj
7dDnh8HNN5Q4iCYG3o4Fns4vg3/4RoRg7PD+K3HZhVnWsK25f3omK0tNSlpdfsAJkG+FBp7g+vHJ
Z6fyBN8Pk008WxMHJBKO8KnEVIBBetEJBWBX+JqWmQeuCB/21oPsv4LB1aL0d782iTgbvXubeljM
Q4a5iLSY9amyecMT9jCm003mLJsxt1mgklfMJlSpmDji2bxUXb6JMXOtKVe3YOfdXctX+vN4OVuj
Yl7M/+gtfDSDwWKM6HVX+l27ShFJHEd3vPt5CPLzEY8pISF4W4bHqOUg6eLvWc8VRz17Hh5r1CWr
yfJWBEHRi8HGYUSweqjWhNNhVcAIsPyDkfEncEi5Icuu3wmrbrbLY9SMNnrF4VEHywHCTgyeJ1CI
aUW1RPLABbiou3FK/u/asF8qZEJrgLHV2bPHN4ium6HjAmMxvUTkAEF2pBS3UuslDvuHAVgqkQ02
werZyejp/EIRJwmAB7ht0xOHYnjV7CxR0HNj8nRoZsh0i76ExDGdEmFf+wacGzaV9XIwopVPYGxV
FzculX3aWi+yZtT+90uu/ovHm1qHtBqgOdxR5rt9EiN3XEnLzg6NM73BJHig2XqlvuDi2TzWS/31
86hdtKROtB6V3s9nPg/b3TQ0w4qUubccfBTRrjmx24m3cftaORDJgmotpZsjLuqmA4oqgwNaAhIg
oMVb5WnwViHIv5S1F25mYH5bLC8eVv6UKt9RV2mwxsTt9NQryi2zRv+tzahbjwGixNSlsg44GLIf
hrgPCG2lzHbi7rHtWUGheDzU8EmY9aaXvuseLBsCU5HqcUsLUW2qYb4BhfdIAxxlASJ0jOnTm27m
cleX7YPD6QBOib72bCIcMrtHBSZ1qeZb5JS/7K//Bfb8k6NYUAb+7l79E7DnY9EB7Fm/MuGK8j8g
e/AiLz/6W4/N/YDoxaRhp8FN/WyX/TajVR8UNJ/FzuswB6Rj9luPTdkf4PRA0AH3py3JEPf/99gU
7Tf2OptHAsSxhCL1n/TZiG56t1YzCjZt06Kk531AxHpX8HZk9+Soo4rD2DuMC7wwQa+JYQiQHTFm
O52zkNMej917L1JA6pB1RddBswj2xB66G5g8ghs1Us+6Cae7Qsv8Y99o/wuobYiDswKT6gyzfShr
xKE4Hkm9iJbjGcFMxbgexkRnmxa6PEMK5XjqTJ1PDI0oOC+inlfErlVpta1Q1iAVnyaqvKTT4biZ
+zj/0WTY4FaON1m7xGis25AW/10S+tbaKOgHbM3KUKfanxavkLYRDRsqRPGA7wKzbDHpizRqYtpa
6UONzZQ6DbOrjqyaZr4d0S59NjPe1AYnXvudVxFMKa2c2anf5TTz3LIitsTR6bT9CexkLKXrNdoo
fGMRYTCHyKTa26rZzH5EfOEHCJHAinMbP6+YI//brG1W4EQMzXM5Gw6/l3f2bJXMePLBTB6I24Pf
AUj5duj8/LFk7HrbNnU/3YzVGNgbq6PLsiK3zm1WKTZqf22KisiSOSzde/TZ07Zi82CdEj4OBFNF
oCUIE3fu52guv4jAde/8lEoGb21tio0P3QllVDoUO8fN8DGQJj6WWXmbiMq7sxvsRueY3NEDjuly
1zN0Oqc6qvZzGA7nsPPIqfsJoozsvPgoEGbfG5wjOKWE7ESTax8ywZ7EHiMefWbqx2ji2zHSyDoy
qi5u0cP3xsfZylAAOrE4WUS4r6sUqCd7s7SbAxblls8s1E7lKJKJHKg+1wwfnktzstTao/Wll3lD
800YGXl/OHABL+Koux/LIMTGYHkf2aOC+1HNjJ29sabHZPfqCw28pqFmNmyJ69sYXt0ZaE3SCFyX
pXKCHfbZ4GSNyNMPvlO1M8YSkvT2kd8ZZ+kb/bAemKpulTm6eYhv2YvbY2gnNuPdoeweGLvayRmF
kndXuoZQJMdr/SkXk3UJgdQMwVqllmGSKBbT+VxrUc9qH4yTCXfJiOOhnFY4MRNAn3ZUuJ9hFy6T
dm+ogO9q5fP9LAN0y6PBsqj/XXeHnnNmIgtw1cCAqsvOPKaM96NnWTZee7L5q8bWKM0Xxw+Mj4gS
aZEl/sXJsv4m6tvmOayyq++p4JxSUXhvsW3EyKakygrLOAWZ6eQbB5H+J1sxXUbnySY4t/PWBwm9
MzX/2iozPVZzMDxFLRpNwwuLC+KBatuwh8WdQKFHaCSTqlgKlwF4ODxp7QfwQ3RoPOaB8vdFXRNX
3NkqK5EniHITxXCFSewMdtRoi6Ix5z0cJjPCzdd3sttMGDJuDMxix6Kjpzp5+UMxu+c2bnx0Hsh6
PbcYT0MUI7sloILWcoiRtaDhbljGN3hT2wpazJpM9D0A/hhcjgRNWbbOtZnGj+2MnNkJhmX6bT+J
eokgw49FLdsVt0j6HrC04herOQqjToD3akFx6lMotKjqMbHmzbqJ7fzGRKP6PZ6cqzlL/3NVJwNs
kirFw0ZxG/dFg+8AZ4yVNv2d6Hy1qwrQhEMEP8nS8zWq3GmfQptch2GT7iaR4I43+ClBPwCgcV2U
G7RqnwvfoVWaOrdzWeM6THxmtiHdSlXU+8rP611MwtGlrv3hVjepuyJt9ivDvWqfR8LdRv7k76DW
xWuIMQ2GV1kd5oJiJu174xRnkbjBVdyvOif4ssxXN4Hg5JM4U76RXocuvi3q5yGuhoOZBe0n+j0t
N8Zg7CGf/uhqne7RHU7bth7EYy+k/0UlNsEsgI+sI4PqDKoEp4xjpzktQDqz7JscbuoO4SZj5TIo
ULpB0Ty5Pv2G0TCc+w6fFHgZtqY4g5zc2lbGXaFn5zo1FdGdWGijeOtWUfvgNZX/5FVglJWd+XDD
uvCKErX6mheLAnAmXealdNKMCSuHaT+S7i5rWm9fzH35GcW4+Yzl1di2PfaXYsjna+7KAjDPAM8R
GPM9dvH80ujRuOUo/eTAODfXwiPdNmgYWNfSF+OqG9tEnOwxDs5ekrkePbLF1NtGnbNOJFUjjGDc
cNaAFMduF26AFOqqfLioM1F59Qp7EdxOdAjwxZzkZNQBOoUy6BAGd8YT7NLmmTsurzZRN5Q3pqoX
XlRxT7PfvKqY9Bq35Up3KbeBRWreKJv1uAxtJCQt6KyWATrfib8rpmjfu6ymDxcS4rzG7THY7IN6
OuW0SdQ6nioMWnYkPhUkij6EXuJ+Q38YbDH2EqDhyy+G1/2Iojx4QY82rphUm+vGsj/llm1g8mqI
AlMYK3pS9HiUKv9TUFt7GqxffN29ubKy93NhtavZB7yhoull6idv06agphynfq2yFI+zwnAQjuif
hCy/B77Tr5LYAPHqqvjQg2Qt1nKGojdrX9yRU1Bvk2ZI7nOhr3mA7oIWX7fNWokZWgb9AogK66Hc
NiKbrwvBEGhh862Lw0fGEJRS1Bd0YxCpqz49OCJGyICUslp5y+Ka2IvHRVUuRBJG6yO7HGZuP3qV
SfJoSM38bKjML6F0ogP8BOc7VO6Hrhc/fE4fbh0B9Tecz6BWzE1lQ2geE9M5eZM/n0uzw7ihqs9F
wFmAmL4TWcRQTsKy3JL3nmzcoFeHeJwy7C4lgbl4j2ItPkXDlJxT7nl4FgCUBC7bvYxbNFVmvK/7
tDwV7fjRmsNmJ+YwZ7IJsSmM528t9ee6VV3xkbY9fN9m5lr7mZrop+T9FnQ57sy8yXZjB165Ntw3
P5AvAjTCZ7Oy1S1qw3QNnPy+Ei33lf2WSbwx0dwxaAuj8gaD3E/q7HcnG8gkFN/oelbhpuMtrUXe
DAe3JDyvsUoLuXGIlMHV4Z6KxXkAcxygYx3iHWic8RYPjX9X+wV+B4agab2PQvMaTg1QDgfKFIaH
AInvCJxMxCC4y/jTiECeqWrY7eE2IW91ILE8dCFA+5ijoNNrPl1Q4FsY3bNRNXpDyOBTG0f7pdis
RH6LTiSAQOJxyit+kHkMJSoDzG+Yt/7Q3M4p4vcQE10Nkywusy/MRcFUNePjgAa5FO1ta+QXqjXw
cxrcBt7+Ea8wgdx+DyJxinnMbTcNEW2pyGZU5Vj2GeGbe9ZZRRwv+hU5IQYCvZPNd7LOk/+Gyf1b
0gql6P7/3cHv8Xuef2+a799/r6v49ad+E+aKDxogJSIJaKj8sl8PfJ75QQlbobpFm8sox6Vx9n8o
KfQUpnYt+LxiOSj+34nP+uAtIl6PQZqNKhsZ7X+grLCcP00ewPUQC2eZTB9MD6LVHxumzlTDnR7s
/GiQ9y7KfU8FCMXINwY8vW1GnbUS2pHDuZXTtF4crRvRjGrvsKoeqsyK6Lz4Tbbl2CquTWXpRxao
ZKs5M22CQDf2eqjVNgv0+JKB5642k7LVqxfk4ihLM113nk1ZHwYWjWjnW5eX7bFXTbBHFhhsgKpW
WKcSwD3oP/dTD/WJPcYi4sEbm51NVUomrwt1Ip6KF6us3Ne8brJjRyrjzoz0rmvQr5oto9A+joJb
gRn8kE9R+ijRSeHsbCxg4aifi5dQ4IeTiPZOTZ8uxZrU+qvvOiXq+QyZyCqD23op0JZ+wmrvnkea
iA/dUMtNnjr3MEq8ixnDBHWzIPgCFRsjFLsYQaNdv0ki1lo/Nut97TCxGyJyCZgU3xdl4RxrZKI7
bSRsdqz6t7njnYI82djFmNwZlDMrxydQF2mCu0XcWwDsqOyPNTLo7VBZ5tqcLevsxWNz7JrZwBQA
DMtKQuNE/7vcJrKa1yEY8E0Tm8Wl0qETbivXAAswMB8SZAlsJbLxc4BXfg98L9vJStn81ma+L3vZ
XJzIYEvp5KMes/Ft4rS9bQZEv76TNNhBWY+JFE93mqCjjVGO04MVxc7XjuWrzKcveImaPXrj+ND1
EG0JO/CfejcqdsS4629upJOJ6YCML4ENWCUFu4vhaGzBAGQwESNaCgd253pHPgKmDBMWAhFlEoIf
jioSUr2vbp0PP0g193bzghGlVM/yLc+NdW/R8APFGJefwk7EWNaK6dVgzMdAbbbNCwm+/Y1rLMTA
zORLjryw3JYBR2eofu6GoET35Js6v1WiLy6Asj+Fo0H7ngFrdXC7Irkfi4oQwVzBocpqyPRVRDVD
Mh82o4gTp3PojC6adjVo3R6ClZUk67kbhxNl3C7OwWRQWC7hwlbpriWb5HLykNlh6lxqbIghwYpm
i4kHUwI/VcOMtzeuQJRRhUS4nObsDv3jwbMhnoUYsi61lq9FWjn+uVLpGN6UIn3WeOIfssLeo80V
xrGJOsuX+xRMauKsem/IvTfCUyp0VP403870G+6aTrrZG9NaKgwrR3zgtt0nuxzVHSGHIXURkM9H
y29on9YdhqA0905D4cCD8/wmnch50eVDORpZDE1/6oNDiU2q/iRT8FM4wgjsBY+QkzBIhktju41B
NEQszVsWSq571pPR7GN7piYrAt8ko7UaWhxyRnCtJidznk36ZFW9bexJ3Oej1/nfYh9Fhx3NHgwZ
bxUKy2BySpHCnQsWCoFYx1CF+KNkPfYLxt5svfirg43MOLh5j5bWLtIBgoTbdcmm75bgoKUSsC5D
kHkEuJBplWCP4E4xEaGCvWzNfpVXw3iH2tv6RrOhTfY0DXp6WxPK5E1vRB5ddNos3ja3E15yJjBE
o6AxxaMKZpKgkiZlXmEOZbRn7eMV28QHcY/kFq5nFgBHpf/s5cUtkR8Sq/DUVaFqb5J0sE0YYT2K
FGd0gi0yaX07EumwA2jFv5ppH69qm2tM38CfHsnHkzeQQzCFJrBPzAUINaBjUfqSe1Z1TCKP5360
/Y2dpFbLqFY5+07IcJ87OOOLsE7ucpme558G+lrYxXkMbbh3AFRRkbZWSF/OdXio+gj8cZd3YtVi
D1jSNfc4n+LlWYWHKQIdbbH8KWNnLkw9Jy3jrQbOINZqgOCgjTxH49UVD27v0LrWdNvQtEoKcOXd
TKTsYB6sxSYZrYCpJ8eE1Tx3gAyyZp7eqqn6yh5VAwSxSH12fIJ8UA+7K2lW5sdgFv5uNGP3k022
0b1lGT6bQ54eU1LWbovWJWnCmMxTT8rE2yw1inkfjIiDfI2l0z9k/KqXxBHRpiEn7XMvqrEguUiW
h9iuxhtnXiCKtnRXQTUiM8RcSDWvOMxVBergYNxR28E7aM05pnoOBVr2XoG4ooa/Y7Yfw1ry9g1O
1U+zU7THiYDivahzSOBQSSradTS+5sYAM5gW4a1Dyy3e1KN0byLFEu9JheQatPiKwd74cfQgV0lB
JzIAnXxXTgGMW+SPWyv2gr3mA+xgUvWwDQYrZGmcrReFpX6hHHjla+/K9iKcWXynf1Ls7BanXSJ8
cdBNpZ6NkdcjSj7YlKIJdsRqlWQGtek1MYfqqeM5vHCsr+9s7Eln5DI5ec95fOYkFu0rFfbXpLDn
tY2S6pDO/ZfKBWcwWWH47NOeufq+8PgljaYSIBYdFjJc7yJT5rUZQ0ByEU/+nR07496Tun5FLQHY
SCcgw+f2HpnLmK2szNXHjGPXPQnjCPXipPg6YI8Ac5KZQIMBZhIj/cxYS3Og4BSecmZdxNIKDWkC
r9cUZJLkvrkdwqK6jGRfoX1uSBNi9yfGxMDabHEoZtKIQtuQHV7PrgnoFlqEQHkGvdOmH7W3rtDO
rGkhYKKF5M68PFskPDjMtYBgyXPvzsrloa77dlOgrHiVI7X8aHHKWjlmzEpQox5Hw9jTO3M+qjp2
iTTBdBcFIVi9qYzufxat/x3s/NNgR+Ob+rv6/vl70/7PU/S/7J1Jb9xKmrX/SqP3LJAMkkEuetE5
KaWUZEmWbdkbwrZszmMEx1//PSH5oi0ZkL/qdQNVdeGyrpJJBmN433Oe0yd0Ml72dZ7/zX/6OvJf
kh2hsdE99WGMg+ufxo7L9h9WrMc22/klkf5HPW0Dk8WPKUPkwC8DVIX8F7qugIRpk9TgRkH07+zz
g5BzxssuvAgkTj5zDsEkSLLSy31+snhTCdoyRR0ph1MT1jhtUEuokyBCCcu8bjB7gDe7ExIYRZUw
SEGN7krbmY5FSgDSPkb4gKEo6t/j8QF5IcroY8ZGDLgelmKRDVFzama/OwxgH1lri9Q/R1Ms+8OQ
DzHvveVNeF9DHwuLV/iQO6OFfW5bzccu9i7Yxg80VBaofAlpyx848FPvHn047lGQP0TT9NFRJXIA
9h7Lh1WPUO+ncjlko2XvNB6T22RqnAvdkAyHEECZaAJjg1+tuLvz2eNc8q9QNAZHO56Bwb3N4jZX
u5Qk42MvuuZqnZZ6Mythf1r7fjzl0Nju4xbsA2Tn9IaVGQFmBFx3QwhPofZuFWS7zMnZ+0qcFYS7
L9X7JAV85oq5pWzAX8OAcE6Rk32gjghKMNTjVegth3As9dbq7GaXULvHCpF5+n1B1PQNxDxxG9P4
hsmEu9s5kG5vKFmhtRJCFEcoQEd27C3Un2Dpyh3XzASotLf1GqYL12I6i2cBcqBojywCl2Az3TNn
SN9B42Cuwd/nlTs5puiI/AkYED4O71Jbvenx1zBPwmDVlHT0kb0hwGy15AhOs9XZW6NLqkO+QCft
Ve3zPPzhcg3do87tzxTiSRHnu+yLWH+MaxZTrE0fFpIqaPXY9ZceBNWFk7ZyUy1hyl4D2TXC1V2Z
J8md8mrBpklCWw/zCk1sDbucu1ylctNWTfAuGVQASs+KDYlr/Bz3sXtLFki+9zlWXi5r+0O7yOUR
hazBPu6y5GadcnUxR0yjeSC2SChnelPUxkoniNmkWPEtKqYHjlPwirQszimgxMlp0myfbueIyNOv
nPbUF5Y1SpV0Cm6DqvVP9O3F+yIwyeV+PVzidumCrR4rbtnUVv0VDZQv0+wN1xai5b072T+Iev2C
uIZiPHyx7nzMvQH8D7R66vCO2lX9En4Ok3S4Xy1TaiJUaR90cYmApBqG6mh7gw8ILmjqkqVqmr6k
bB7tnUN6LNVI6lAQlfPewX+4uHtfcm7KEEXYt2OzovG2U/uy7SIJJNBZQJy17s3kO59XFX22e3Jl
bRHtewnYARBJ1kZbT6Zdf4ZYE/wpx99PfhzeJ3H7wwa0Q2uDLdu+p9p59Cn5h+/AIRM5GYVGih64
CBeFc8dvwMkpVEolIDuFQTSdz6yzisHspTNQIyLtrlSkAMKGMTpoQPDt5yqzaIr1epFckjrk1hDf
UDBvNn1XtFcYE8edMhvcwQa14QmSwzhQdbcujsbqOMQAkrfhsOSnQtg5nVbVgqrEIedfKej7eykA
DaVV7Oy7VkMjkHBfnDYIP3l9tfgbvZ5qW1rHRKv0rAhJtwWYaB38mFZGZC/TofZyeLJzWTzMPoXO
ig7GKczkwat1hZZrcQD4AM7aFH3u36ZNBUkvoHodEBm/JYHWgyhfdRd5gf+/GQbqKygFt6NTJVfT
SOd3O+Tret+Vtn/u67C/mqlffpyoZQ4lkswi2ZHr2paIcJpwz/ajOuTtKVjmB44b2FN75Z7PFML3
Pj91Kn2O+E4pcFL6nkVLoGs6lzg4OmbyvKCZxEzVd7cC1sU9tSVOCIRV7FIficx2wT7MIRHc4TYq
iwJcNA5Ub5bTCTmDieYdv5AUl2/ScUixq8ioP7hIEgyG+bpck+UnxgigKKOUB3JzvBKKWYu4PFbf
QcjSpJP0ATZpYLxwrj2cA3Uotw3RJ5dZOXwxiroDwQnjsV67ibcUSNgKMWWaiN+oMv3drVlt9tKT
6tKr4ugwJs77RAbhUVigezPb+F7qMD8rJS2jdO2PChoXSsUo3NeQwdnrEShKVdQ+txfTV4+K9DyY
yEUJQByfAo1JmBU7PKgW9sFAf/Y01zID3VbexaYcK1Uiz6Y2wt0G7Pgnx3o6WgthJZuqZe7FkVPu
IuF25x2KNoSUCdBX25yYncZID1wDc/aWq7RNsuuMEvK2KFFx4TSJdj5BRxeL7mLMit0JAmG3t1cy
dv2mB2tdtdM+x6p6qYWALTJ46Xm/UvWIdHWe+P1jFyXDfiimb1VFeovtLBhPB5Ybp0/Pw14lx2Eq
BWLC8Hp04jutalpGlYtceBj9W0w01aG3FC2N/G6wlXU7pfkNLgwqH3iVeBvL60RW62EOCqrV2GJ9
exMg5yCJR8EPhOlab/yRtA9828sHrwAnOw3c17sOX2WAlVgvw9WiCG7n1AAnHrnIjOlZ22Kh2uFh
srH34OVWe5/GUbu+h/AUWQ+TwtW9y6QE4wG1xd2Su1qjvZwLpyR7BnOtY0h3yfuiIOoF5YcxDRNQ
512PhYOfvPFpqbs5zXO28331Y3nyHdsoR965jWulWKr79ZOAIPupauz5gqw75zR0uJi7hUDn7VhJ
3EtwlcYLOygmpv6y5h6MKR5o44Z2KmbMsLCCr4vxStMtzC9GOxrExjdeahiZSIHtSu3wDOxpiU04
coz32h2sM2X82GoJu8MUdlgznuzaVc30WnSCG0THdj5wRElg2ceQ00k43fRtQQsiqoRxaxlLuI27
ZzM1A6JaVjeEqo3XilPfDtD8tNtzNqMZMER0cPPRhkLG2rYJl5SykpLg7FYC1y9IKKe+uoZqHCCG
LcOpTAvrHJwIbnY7hmyGPsSL3jlkM+lto9cuO9DIwiUWRivEEDEA+TQ2ecJycLbMuZ3fhmnf3eVR
PrGRDJaMFjGlBYXI5NCjNjquTy78riD2amMvvVQbbD76U4lMdRcb83715OPH5LQ8YJwhX0j5ZwLG
McDWJ/N/iJkUJHcWE0QEG4BkKlQOFpFie0G16dpbAPibHRDgzYqa+7lnWAP0Rw3ChvjIbTIIYAQg
3gETqELbtMa1fmDyXmn7KhLEIucbpSpQqdK30cew34LIWBioGDpQXFKEBC6w9H13q9FFt1svSDEW
dSrEd1WkkKb99Kr1J5rShrIwGd5CkBr0Qi3oeaknIIPy6/LMM9UtTM3iAtY+6AZi4JdHeAJExLDn
/oC3Xp5ij8qOKaDJS2WzNdvFiZNEV1jDxJZWz4M29tnFGGkDY6ktjbnWnX37HF362iMsyIPPovXQ
opCt3R8zMOGsJW50VebL8sO14mRLeozzlfk0u8gmyyFjzQseRroAC9XpSpKxgp4p3FG2oOCqyXpa
ai3uBqcR9MKmetMsstgXHtqwaK6GvT+P42mV40R/HdOgouhHUMM0b8HoUDor2vQrHXFyidym8Q5O
BmkeXGOLOQrV77YybG8R6w79NYFP7mjLR7d258tWZWQ/4+F63wKj8LfM5znWPweUdm2XD4ljQ1og
eSfCQpfEF0jy7QvwIh2wNr872V0S3IpVo8ix2+acfFQ+YDXEUOm1+6WWDnt/m+Ye5u0tLby0YGqu
6sMEcuMsL636fLbZi7eooO7JaRcHy+73uu3yd1kCXyrPq/E6l9I9MUmMiItTXhZJoVYRWnslwMVR
fO8ow1d5gL/TqTC8j0tHydnU43ovP7VQjfZlZXdsoHT5PS0Cfz1K4pPpcA7Bz1FDMQiIdCDirYzm
KzgQszhMvdcc/u/8///D3HFs701d53+XX1Xx4tz//G/8OvZjygCf47KTpcZJoKJpnz0f+0HN/QvD
tEOODIf/p/P7P909fNYC4suTzNJHFf9bd8/nr3wb+4IQQno2gs5/59RviD+/HfrN5Th0bzzcS4gQ
bNqGLw/9HBaXirRX70dqr23+s8SVQ941nT2rwxGqoXh8zMsk0we1iLLakofo+9/nuGzrSyJU2D0e
WosJgsUppF/Cbj82ObykcKXzh96uLLyfvdcGawA9AewbZlgxdgbmU+JJRkOfD8p9B0KmlRzqqeFP
H1Jt8qTLfEgonXlLlCGTWNFmhWc0/bLOZ5eR+1G/hWlN8+tQj7nB4EPzjLGo/lbHuXl20fwHOM2b
Jqu1+q//dIyY9X/MNVC/bfZkIDH5rw/i6PXdAXrsNFqt/o9WTSNnxQoLM4KG3hOiuIoSP+IjZwc8
yc8uQMt+70l6qf0Wq3LP96mdKZk/vH1JT4ayF5fEfoB2G54i9O1h9LpKg/iNzB7VJ48OJ4LiCvtx
8mRpJvf+zGRF4maoZIau1ag8woHT39zSycmZ3Aqc5GpBQCoHxHkXpT0qPLdrnKwYVcuZR7HXiNbX
j2kfxBZb37Xogut1LYhw2FeRpyg1g6MbyAl4+0u99El50uYm+x6tZTTMcAWeNMe/+aTitJgzqyjr
H/ZEXMd7v86s5q5ij7/evP1BLy2R5oPYUXlkMPlOyM17bf6CoNpFK77hR5wDiKP2bRkXpPi5Nm/4
LGTuvYOt4WMBXQK/tPS2dRI53hXoU/Ofb1/Jy2Lb05UYtTaN+5C21R/Bvg7FCCyQefA4kuwRXPuE
JmCp7iuLVfgiQeHh/83s+sdN9jEPMpUInG8kJptJ7XczGsZhi/qJFN/LAQ8GxLylpaGPQmaN8Wy9
/e3MrPHbIOU+S6QMDn12Zj40O0ZE/tsDRfNdFi0a3MfZSShd/XApZqTQfFsQShfUTswtLpdgGKL9
2x/855dkDAXmP/iImHRfaRVEX6o+ygv1fWZzhl+IkkQIC8G1Mu7u2x/l/PkIcUdRG6Z0y4iCqvby
S+ZN42BedatHDqGptI8xHumfpauZo7Ya8UPSvpujNbaryyajnWDv/TEt1o+5kmiEN1XJhBiTsRhX
0S1bMSk88i5MI60Ykz5cOJd5HnHPb1/0Hw8GhhjeNxS9RjQCxuPlNTtI7UDI2PX3etE9V4Gguch/
js6CN6hpqgBzVFyNDVaitz/X+fPBGEOOC8zXcT3XeT1txZZjz23vW9/YWjnuusVmkA1qK8M27ZE6
CnijJUUmr5Bfl7QkTXrX9X2Pq6uyZne8z6p1wmmUEpiqv6EMySMk3YG7nEhb99TfUsVf18I9KuCU
ZJ9eE5zT6GxePVsfFXZfDX3zLQ1Bh8BpAO283iDQ7BlUK+LuZTyLFAjOa0vEGW+Tqj2PxQA7+cJk
GRVesnxnAFb5z0DZ3BmWPw8jHZpFj93p8wTsxS2ziz8PSfCgYBjFTyfLgpFK9VfxdOqeLqfe1QgM
eCKUqMwUbcEq5QPdZS7DW5yCev68LmYLsYGaTWAI2DxUJh3q6iwAXeJ6nfFkdnCisFdQmax+BNPg
AIfm5KTWG17/yH+o8ZmBl4DmyTU6bR7R1nfo1D5AzWxzcK7BXK4fVy0AO4x9F2Cryvl/pg3dO2aQ
TZoCtkU9mSJLRggDihL3bi5a7BOQi/gdgtZ4noMGXzi01P4GhYjLTwYOHHmkFYEEyUA3c071rZ6k
keMuHQRmvVXsgeGc5EnER1vwj/lxTCLm06yEtLBrESGe+dyFmT8eY2/ssqvSq9E7T4iQ6lPaWctw
MczDzFiaw9jMfDR+neUUjgDzOcTG2qyZXRij0YCT22nqCQ3RFtCXf30BH+UjXxXSG22GnQ2YmBvq
2zXDT82JmcTKStpWtScNM+AfoFiWiqN0S+X1n9/RtZ3V7zFU+Fm6Zcg1eCpFuho7x4BElY+eW1rJ
F+DA+E7J811FEDJx5/yQg3t/nCYOHxc1h0QEzE4amU8UlmTXtrRxwG1pF9nx9ZjozXBpyLPOf4qi
qRk0aGny6o78vIbyG4B+M1xaRBW8U2MdUbVCzURqGDSCGdjxT0FrNga8gTctxHHh4f/+3lXzyD3E
JpPz+T4ToxO/D0sbYsUODVNYwoUI6hEsK0Ars3fLnVnwdwt4V/Ml8qgN5qtOxGOd7BtsNFyxdEdm
gT3uhZEv07ixGb+0Wjz+lISiE+NFpEaojrtmaTxehSGnR0ZxPdGkyeKLw8XXbiELmA+ahtxcixel
xrcYSBJtvlNHIY9vJ9Yg8I5jANyPYnSVhWbfFo92kV0rcEL+A6oX/gDhZJFcFp4Vc487SED5TwQ5
A7dzBQPLbyrZAnrHXIO7lofEDswQNVvr8b4Na/63c0BSAobPNXMDW8eVXYYHnGe8W/plNZNHimD8
a95R2OGV9iLzS3skfjwJDDOQ4qhqOjhBZVa43AUg0q1ajuNsq7y6GkvP4Rd2veq5PpDDgxnV4MKB
wLQFBTT/COLBn/tdbt9HqZ9F446WHwZAQDElreNDYFO6pizXioMulsSjMZauJWK20W7XG39ZZoZ/
qMBzEI9BUg3i/G6ZGoJUfH/kvJ7aukQjgjBcZO8aBPzA4tirmydcZyP6qwNgDzVa55myQd5s5r6j
b7idS6Ws6VTECl4EEjTFs+k8ZF7+15o6E1+mjvMlgdkE2tKrrxvSYyiC4pCkg7dnIma62WuRIB2n
VkO6Frxn9u1AG2OXfLojIdODn5CAXTDNBt9XBCPoTphsF8OYy2eU/Ngo0zlNCb5Ade7Iaz2jAmDw
ZLmZUiR8a+xrBYG0/AmMnWIMxSIDPHmCrLzyd1Qhht65ppbIVIlBgLu0qwqeB4VP23KG7lpNgcuU
mxMLw1OqHbSb6R6v+cTvimjmcZMIoTaeUzsjLmlEikzJQpDyojr+Dqu+mZcKe6zm20iTnYMb3xsg
/m1abw64f3iNmB1G7iLvguNqxYAaO4SCzTlPv1v8U7gkjPSwVCsXjh5t4KM9p5y5fqZLlqNxgUlk
Cr7guNU+9EqzyGo9dAzHGVE+jnQZ9gvzA204y3s3U4lrkw1TlO8d206T4r0Pm77pMRW4ZotlKNHL
9yrsOI2s3mDOIcz65uZMTSfgbxQ9s2q0T9J8Eta56WYQZgLMK9l18VTHe1zlcfc+7mhBnbKGxX/Z
j8skuWKZQ8QeDw1tPl7sfFjZTpO9MTy5dp+HdZVN5u8WrxEM3BUEMVceNJaZ7pUVsmgh/EbZuhey
h6VF2bNMbN5Pi+Kg3nphjCiVSC5Hko2QMe3uVFT0Gknl6izBF6ueyv69Xc3lPWy7CFFj33dZdxEA
iiwOQTMO7fcWXJB16pMKfD9pKfTSmrrNui8Zc+56KMBQlo9eXq49Kjsg/F+n1Smnd2sE13kzQc1r
Tq2gJEjFPSdXvt12nvAUfIHJhxzYdxD8ifujWuxcipJldR+HGvhqxzOiaAvRpVvpudQjBXYY7AXV
uQ3pytNSIjgB6xlt2t5a9OfIdQbvfVDqxYOH2SG0M11qd4kbSld8/5hxGieaEEpWsnIr13JaaShn
5WoT4e4CNDzNvBzDJtDF1WTbDn6+SCZi57NBW+8TAN8NC1+g5YVClR5uhKddZ7ugNCDeDHO6inZW
45qcV4phYCz9MjlKV+gd/kPsyzG1OvvMmZzUPcQtLUHikwhwpjoWC9+6aYum8j5QCiVS58xu5dJi
9ac0P9/Peiahz1K6tu6Q9Sk09zWjeuP3QdAjlxoT+oSAtSSER0IJknWG1SjbYBfNeBPO4kzn8wG7
SEimZFQ0wk23ElIkIaAO5eb6MUWtP847TJpL9wPUohiIXpHIcpGdKV/bZzquOx+RT2H78J/iyiK3
HUieVRREe7Zsa9MfKRpQ7ObbBgGD2+wcn2y4YB8ILdAsUo2lWnjza/dtLwgYnDt0hQ1yi4kgOpal
Fo9Q638Amd623q6Npz4e2U/ZCXsUyr8+u7GYRjRubyyAjP/a6nNew17MBvziYy40L3cXmu1jzwLO
65B6gZnhKtzGTCWZhZ4tBmlXknNuvlg7hScgoxZbUiTU5PNdwdXJWWV07SfuerZIye88DH5jdn+B
KszJAQ8mqSPbxRsr0BRDV2XBg4+hiEtxWksiYUssTa2hHTqfaZLmODt70yZp3TNMzeyCJ5u9G0iM
ZWqZy/IwM4sGQvMYeIaolG/vRxBhqzhGnluyJapdTvzWeTVUNl+UfUlIvcn3aZozIVLLZo2eUPqy
NUH/q7lBbS3NyhlSZuZK+ySVfDZES9ms70fPx8G/bWJ8njUHsybmXVJ02bh+FeVmniw8WfIjbu5E
XFEdt8qB+NdDl8DmEY/MNi6w1+DbNHV1cwjcXNaXSUOPBdRAC2dfXNStNFuWlPYc9wgpSqCdn4Ol
Fhp9U+mMQwl2tKZusJEt6cTw421oJNUVczio4z04Wco9garMKvVrBfOchvtYNIR76C0NdXP1jogt
bmQLEDVqMCUSsPazHCxurPGMmisYlEUQ4fGfO7F2vEKboRUrO1JZQwG+byodIPwpINaGaO1QynDL
Mpt9wJ1fzbH/UPYOF/P8GFkwHecjx79B34ddjIz1IPLa4RkNapRkHdRJMRK+iOzCjqPPYyF9KFC4
UZNqOvfYjgKiQz7Ft3LW1hSf+n4Ys/S8tZGKABnESMMWfIKow6IYBhTtHyrqdc68zSa7l9h8C0Sw
1ygazW5+bNq+949kuagxvFl1Sh77ZRCjZMASu6IEUnshepuvOtJVG+9LVP68IvThTcGrzjt+IIby
zUbNweT7kHWOGWAiBsDtnnWuLNlnJ8+razqOCYsm+S5sVLeAO9gFBpAI2W/qwIzHuMzhLm1t7gBA
pFVC9Njy/5ufZlfSQw4sQ8ly6ZA5yBqWpuQgUVANhsRs5rEecTHPr0ehfZ5LOUwND7XHY6GrSzGL
MfkyhlOS9UefyGrQM1XHWChpDbEnyA9e75mxW9ZuVF9Vk5Og8klKelJkauiqEmxq6bPybAEeVnxW
vfZ8BbsdM1OswBQC625sOPIlMsr6r2M/ZCaAuBhaIvA4W3ri0pscXdT4PFzGWQXihjubtz4nNtuZ
zQNRHt3bGw6ePGe9+Cuiycnl/BRgkp/Hs9kVXfF1TJ2ZmxI/73xUYo/sNVQT9nzbbCY+etn/OhGH
aw3Q7zAnic3pi4RHwZ8SziwwMi3Lmr/jpwTJaINgtLcibVOOI2PaJwo9d9CK4Z5wLjFYACZxTt9Y
KA/Mnj0g1sWwqxxzyEe/YDbySUsn8T5WccJT0xUF3WY3o7WK6A2Ofs0eJfJhXHHXzYy7Oh1n3vNO
tvWkzPmB4RT4fDylPcyI/NqWOTk4ttIHQInyYGboH53QgXq2FGS+fn9+9eqxNFur0qoiSAQImfDi
7fQ4KjMw6snUj6xYLGZISjuc6ne2N891xw2BR40PLLI0N5JumHnFOS0n7VUQFB6b12XKk7OYqNjh
Npjlqs7DYXbKY6hczhQsbCTJYi6fNblTh4BAYn5N5Gm8aGd5V5udKC03ZvEtvgBzapyLpOAt7RBA
MUmx4R8C8IQTs/OeeBBzCnw+WJTxai66WedpIYOzo/tLlz9cOfF6Y5gz0Dkk2Yz+Ka1rHmmGII1L
H+qZlRBU4hBrvUdc7BVXsqU4wg+uCyNqcQszYWkeIyDJuYDOXqMUx3dIZyAlQPqraGZzQl+eZw48
QWajC2HdjMq3a1yv64HUjEIEUZGgoSN9dJwva2vYR0DK0wb8NsfanDNNSmjq7yzcE2W0UeieeaRv
f+Trqpr5SI6nQMA8wElsnF5+5NLWdWjrQH/zg8l0b56HBlpAU9n9dz8KcSh7XJRw2Ov/4Oq40MjX
kerEt8yLzfyEXkvgxZyZrBkHb3/WUzXw9/oxuhvK1AI1BDaDP7tSykbHOZWF+DaLauAgM6SVy0jE
1ZzyGqZ9hXsGa27DpDFgCgbugwO0A27YajKdrqlCmM5GxJHXzD3PM/Ov3kfdJ+aIUGOFZE0g+HDi
T29f/h9PBdO+zcYWpxDHcfx5L5/K3KOOTCbpf9UZoc/IAuzeHAtZXDlCvf1Rf4w5NLs4/PyAThBA
ztf1brZRmUsOXvs1SkMBlihewhwV7CrNKwIcARX5X77c6xaKw4PBkEgIBlVTF+DRyy/Xd0qECfX7
r62XmjlKz7xsN0PGzH6XuAgjF7Ag7PfZTCz8+Qeh03b/zuB2/fO3v/vr20zXFJsARVrapIDDXpOe
UJ/OMG8T8YWaBEdHkiSpUoW445gB3/6k13fZhUnBtyWllU+jOPaqal6wMQwFPuAvaA5lcaXb0hzN
MzwyLPKpa3aNb3+g5Cb+Pv5d3+C1sYMKnw4f5aOXNxnW2MpksvRf+po+UbrvsVoxzTEpLjzXuO/K
2SHMOVlSmLcFMV3L/u0LgAr06goCBjEcbdTg8D984b68Ak6Jaem0sv7SpfaS1Ht6WWuxp+qRRvnZ
87Zl7FOzNQ48EgSJjX4uilsYQjheVAEhR+n59HxzKhgW3CNK/wtvcYP4nNPCWoY1S4IqpiZUu1Bo
K4R97RSa2VpOvlkskUgA6d+lsW1cRILZib2IlgPFI2fq5wlLSkGJDgJ9kbn6PKO1jCKsKSyzt1Ij
sd/L1updySlGZZ1ZzoM2Y28jlTBLfNv2LZclnwv0iq09s2ZRuGbTlIf6acfnOmazHOcVVNqNjWyF
+x8meU9l0h3n0RRZ6oKy7Nu3/48BJz0XHwAcJ7w5fw7tgZMFvvB1+dyknWDPmrQwFJpdBEaTqfdX
yfrtjzTv7Yshx1QbPfVoQrQA0igOfm/Z0ShDYqjC6XOUBKbGOGRRUFyBtHUL69pWNleAyjwaOETN
Tmw2hVYJ4uJvjaLX31zAr4Ihb5NBZNzNr3mqddDVE88y/VwgxKsusqrX1Qe3mNz+0lX6+u3v/HqQ
g2LypaAAGpAjjvPh1SDH6plkaavUl7FrwdfhHDLDIs9bs7N6+6PcV680vz2UYI3tQNJ5w/39aneQ
TLNdEgvtfqiVJmQvpnypCUqljMpJN8snVocNDe+Kf0gKNozL2RfRRw5rPq6jlrIuJRiOPKZ/307Y
N6kjYOxlh52BJ3/AtctbkTZ5aspas2XKAKEmxwJ4VRiYMnFR0R25H6EJ8eWswmctShLLdIrIJTbz
NQeCYu7OiczLlvJQN3bi/QUr+ep+cw/wXWGXd+lAYlB/fQ98P9FRFQzzh6HKzcocN7QqCF6fGk7O
b9/vpzyk38azeaZMXvjOo4BlEW7ay/FMIiM1VceL70OvefosEmKC62IEl8rSxFTPFPTcey8R6XAX
yLk3VdJff+pH8ooNgd7m5voewCzT0ChbZjq3UjEVBavIB2u9VLyqgI2ztiqms0UMHJj28L85Hmeg
wTiW/Gr80S0yTSSrzF3enTUEfjSCxEIpKjarn/MpaNzZDsvn0sToUAElQs9PzZPMHXYtE5AJJv5m
p3vgYJyMnltovJGM3ZyeB+tejD6OX7g45CI2f1lvw5ePT0p8g9KkP9iRz1rov358Hd9gDFHOfS9H
IR/ynjS8g0t79BgUYetR44ehmHhzdFpIqI93rYeTvXKL8uOYZMYPGw41TdOEUANrMS7qVHcfYs6v
6qac1ZhuYRC7xyzKbytabd/H1gO6FvRWirqaQOV3ox83p9TO1BUrUrpyWk/HYmepXHxa6SOPFzEe
Eh9/dWR7O6qGxUdrtTSHA6zOaByj/sZjVSoOJAKIK6gG4063S7enJ15+BIvkAcN26RLkraac1xQT
LTztlF9QTfinZSaQDzp6B/VMtL28d1mfv7Zp4/jovYOUEkaiFIyUur6fpBg+ZkIAigptgGbkIPrt
52KI1CPpE/17UgMU26J4ALwy5AfaBIthctJc3s5TlJGf41XjRVk3ez1F0F7DNM8/DSFS/E0Y4z/W
U9/crwTK7th+WinVPsvb2oF96+nF/uYuWn3Bn+nh3PSHbToHFYhlle3JKcj+Qm59OVkzIGgrM5n5
bBU8l43CqzmtofwjO9K8H3le803kxjVYh/IJXN/bwYe33+iXC9Tzh0mEcmaZZw/3ekcSrx5bOxjh
j4EtKzRCs33v1NRXN1UFTNgTJog0aapbWoSEbr792X+M/KeviVaHlg2T+GvZxOCrCP5cXz2CheLg
KsoWEXYlSLr8yzLx9Jv+Z9p6+pae66LPAb3Lgvz6EDm7VeGOaGUenanhnREuy8Wm4cCT7ea0lHe1
W8V3GQk7mNRLP2p3Ymyz8mzMcMvNpUb2hVgveNcHfXRRW538wHqr2CcNpf5YVWxeXF2D/ne1493a
I0TECs3zZU159nZ0F/dTZLBbG6dxSHlLiuSdqCLGsSWrgOpNQS/OmeD52X20PJIbrWklDP3BSXz7
qz1rsV15fn/ZC70S4XFLzDaAbRD3RbBGv94SOBB3Zy9c1kdvMDc/zUR6Jpq8PM7r/LUml/OzsKJ5
N7gJTY+ut4KjVxOVtXt7CPhmML94MtKINT30IJhCWMZfLShkslW0D1L5mAw0Diin9cVmDvG57HD/
rno3etgUZaUhy2FXquj2NBW4pjm6GtsAanEpE+vdSkTVUazYCHEtRl9wrtT+ti+sqwyl8eUiyEMS
lbinBlq+ayweGuGoBO1uVz3TdslJYNnKNpJ3bBtH8mLJOFmCPLsWEkpAQaX4iA2ofUd+eGlcw2r4
tpTp8AFwfXFr1SELRDA700G4eiJpGLLh/QTJJN+mnc0XIDw92ow6oQUg8y6nEcKa+B7mVngJSc77
5FDVhsxfFMRwv31zzb17fW+JfOC4H3Cala9B6QMlYZ67jB+7zPOvrU7kH5E9L8uuIGv02pmMYfPt
T3zFnGZU4QUyqlv0SKABkKu93B+A9C/7iqXzR97m3gVlM3xB8bBYJwqV5MHbvEs74Sf9YwuW8CNh
6/oyyyL71hojcXj7Wp5yJl5+fbaaTJ8uFm+UuCap6fe9d084ENg3KELJTIOBc3sTfyGpDJZTZxxo
ne0WVDiqBtO3xou17PDTgdFHDrujThJFWxqeQCH6JiDsBZOUKf1SQq8tlV4VQaaOnRDzdTCkCZYg
mXgbkqndaaMWKA5UOG2wd70TNtuwWv32zOK2HPJCW1dggUjFo5RhXT7BWkk8YjnLfah6ycTqjYEj
Ky4r2rzsKEWFT7XsSgPOw8u5H2l6fvRHjqbsRdR77c41LrtS9JseSAc2oZl20RYKkLoRUVbTckVR
h6l1pq9EDk5Jzgnah6sJTxXuwKyFlMr9a5xzxClTf2YHiftJ9032MNST/ullbkapZ8zjvxW+/px/
GCnPwHgn4Pm8npKFSye0mKfiRxhQHyA1ATYIKo+FriGPjDOVfFzVEJ8HtfVtAaFfox4d2+p/MWBD
I0E2oR6RR23g5SBBKaUgWcjyBymHy7B7eiDBOqQlBrkAUuI6RvddD5l+CVLwc1E8f07DHuJICkLj
/u0R+6pA9/T2GFSVjdrSRWv5WrGL93QawQ/lPxJpB++7wFF3bolvUlLYPbEuDtdD2emLFnfreTkL
50rXkoUMqvx8k5E2iiC5nsbLzBrET5Tznb8Bs1i8/8tV/rFlkAF6V59XHM00h8pXt2ysyAGPOm/4
QdW7Sz6ws4BLSSVx2QzKHq/dYCzoKak1gMne+83PdLUlMEe4HdMZmTjqo09I56UNIf6D23sDHRJW
gUOf9yW3O8nl1uto9z4/6P/jLNwv7Y//+s+vj1VW7zLFIeW7/p2IRiPp/3F3Jt1pK90a/itZ31ws
tUga3G9gjLvYie00TkYsbBMkEOpBza+/T0ngINnJOTeVgdbVOYOs2ClUxa7dvvvdIkj79Yi6i3kx
9/03/smh08JihjEpOhDSbc+Efui0ULSxOiJBzK0h2Lf4Fdog9gQLuj7Ct8AUAPc0TbJuJDxpyMs9
2gGcEQ0AjCMApw15DynW/0urhdWVRhwHerhgXgEEq5KvNxv+hSNQNCmPoF5RPf+UZXG8ZUjTJquA
KPGekzrYwBxsLtM7zw/SJ9g59c8e7Xb3upvgEpgKEULgO9YkyMoxtWniz1OYqia5q8SirSr+Tg6L
dcbKUmeW+y7yb1cpuH8oPy0xdL1cn21xr6YxwNlrXcFZ99ywoPtiXZ1HerW+r1dGfeFCdgM5krJd
hLUCj65nFuZHRbBJl2HgQ1VIbyK8bHE1ByRX+adLj2ObeHR1+CfpOq3P6KxKrqxKiR+3ureakwSv
bqEt02DVXFXfGcCZTtyYmIEZxXW+2KVL7USHDutySTr9jrEzd1qu+P4J1S79yxbSlvU/+HBNjPDT
0DZfwZghOXyrqgoFheDTOza0GxImK2WWjT/VqeFeguWwprFewrsEDI+LbOhJbp/4+sa9xfTo1yFt
MFDHjp3ImvjAsiCuxrARFkWXLlRsjKSyPIapmtEzdlB5AAeS3XvC8lr+ipkmVs6sM8fLg69BAOnq
0ktj6OaM6KPjpF/ygMFGVlxcQw+sQzann9MA/bxKxsnj0SW5bXd33MTi9jJP0IqIHDnVG0dVmXfS
Nxwx6RFosmI8uWgz+66Jb38Jdv0bBYXyViE7DybLSC/JcOZTWgo3+skGmMZZxnjWG3Cz6mMMXbTP
nNei/LikAgeXl2F9mlX8KUGlLgDIaAwU0ouP3nYMSmmZlLeWM/tKKkA/d30/YB5asaMBMlAv/LAI
aVNJlfP1zhifVtAFT2t1g0wbUGa9V2vjORxvryHN0y7oA7IumIeK3TBntAqV1XpaWoU+VWPXO7P8
70HsUj40o+LJ9yLYn3KjeIrBlV4CfEov0hz29ZkHf3G8254B8i3vuZTrD/ZO4TJla/9ibTzDPrdK
8bHTcXa6XtXg50wYxxn0WjJ6wxez+eyVe67WKYGTz2xDOwzLeyqtEH2Q4F7dMCQxuQYeoT9UeRgv
HGbD0vdTpNn4hBEVCSGKrVGIzLILt4z996Sg1ZuZV5W3Tqjtbqx1wuZ0YxuAHfbq1UWVeit3UptL
/Z6OhfJjRifztQEwDcJsp74A1cjdVNb13WZXwPvuZcmjS5R2bVLhn6jLsvyHBGlPZ5HiccifiXyl
ZjSBt9G9MFDbzmbLna3cezR53uUuGRyF2txXPEGAuvYWSghXyA6Dn58K3aknWZ7RzmoWlfe8iiNm
88GVd5XkavJgJ2Z8GniBep448TdIqNan9C9uvmwSVlnvmKsrSK/C84Dv/joSrMUqg6SnmbUspxUz
tu5LpkyaJyRuXGiRlOrGZJLzBHVVnYHcYQZeXDNdKbViRitbuaJPfXWbsGa5Kz+k66i+a8Q2XjH5
2PfH1U2aWBqDzqPZjyhw1G+OsmG6/ErLHkKlTj74mZ+u6N338KsN2OMfQ3V9nkSpspkAJd9Sjdhu
x+cmDfr2dM2w3Y+OCvZ6+vur22v2EsdviLouPSZjal0UeLvHXyRapizrdHZPz/ZYOc01wIpVmiif
VrXLDjRY8SbjJFM+ryofT90qYze+Af/jlecOibIKFF7JyehBMrty1rt4znQiOMjdpIiXNDels++p
WbEZgiHtMvG3yj9ENm9twBTmFc8Zu0wdrbuBkMnNqeYt7ftgXOdTPP7yQxIvl2cJoPAUPhn0zEzQ
5OFlomJCz1KmY8pCcxrMrfdaMZ794O4ZKOYqmhulrV2PAW5dgcnbzs6SwJl9DmxmLYB/XEJH/vvD
7/MhicM3cf2p4OI+6mb/3YtNKprpC+s+2lqM3y6ybPYDaYYfFKhEQJHVr29WZVZ+DOxdeJ5vxPRq
PQzHl07s764YeedPCldPLwOrSC8jO1E+g6eiFbowc6BnyTb8SHM9JWid/RcbwJgneVZkP8CpQGvt
+uZjNmNQvFrXDhTsSV3ebs1iHZ7bOzudxCsLugOdMXP5djt70On3u1AcxbmizqUDEYUtg/HZy7M4
8Mrv6RimuLTYzRig4KXTOrRDqKbpE16QtERf6RsT6rgs1rVpbcR01kRrwI9QZACgSE6MdRxfBuZu
9j20uer4BOVtc/VmkDo9pzPF203BlvB6UEtfQVip39PMQ4SyWRk7xnom3rMaZxBaqt7sO5K3W5iM
nkCDiKNZ2bOrrR/CjqfWHJ/JtLn72GfgVkUiDAySXi9PTGjNv9mb1ZMRbaJLWDDLS+pBECWn+m6i
mIF+TddJxqz6oPxASIkt+b0g4CQipT/dBq4hjWz4DBrMoY072HMb0NXgoigd3FMTze0JdEUwnDS6
mSbU5LyaMcLc9mZswKtpccEVi+djPa/vag2dNF1uMmgCExv66VVwlTCdqjiBJ8JfT3bKyt+cLJfh
WZ6sxXXVbPWxIvnwRTSsPeqFuVtsfdtUTmlp3EDs6TnQ2JOVCW52NHNMiaMr5AB2pOCE2d+z4IyZ
HszzcAnQLpylUp5CfcRMDnPzpYT6yuAtM2hVFB24YjJW7siyVsVptlW3z8C3UZHrUKQRkuii1Ors
3OTW0mruC5dTfK8QX+cPWbm+sBSa1E9L3a+nrlE9aHEcnhoRDIy8D3N1sxUXwl2aCOtKh1IbEIv9
RA5mc5qCT76KtBUj7F0AjYzarBkHkgAeZn7wzHQnUPR7X7ED/tdMgdbkpKbW5RD+b1YPmWO6YKLo
SV1eePgt5WRjoA1OMvBdzwoD/+6ZqyEcnLSMrlSnxFTRVHSa1lRp6bXZ5tMclkCV7a5ReQEtBipt
SCl/nuX015xUnl7PmJ6VmbCd1Vr4eQlq+XKmmlidWlsZjx6tXtVkqY3j9Xslz4X741Z3yxzM/LSG
6uJxE0To1Rwqv9MKza5OlLDWrpdWsb6qEAToH4soeg8gyIsmlmYY37So9iH5g3nkDvA36GrNXpX3
Kb7lBYyQLrxfdJD80KmvgNOqlSmjNdbU9eCkXzJCqi6m5m4HtxFEYlD1QL5/UqQKUugD0mBGyzI9
zZkjopxY8Uw9ZRpP8MO2i/s8SpgLaeG2zk4K8Ol0Uq83H2x7A4UZ09AmGAOXk3Gr+q65SP9vItv9
RsTkpmnDDHC3XaTV/SIjz5odKLTFT5t+8c/Rn/3S7xd6d8w5/hRtw1y8wdKPwuPAVxd4jU6k3LxS
876/WyEAcpRvnwnDDXdkCXQH1cP/vAuikKpA8/eK645U8F0UqSlBiAefg086Optf7f73G2uP8fe/
03n1XycKVBU34t/svrfE0e71EfO1qOWIQFA8LHh8CM54RNSE9iO11T5DOwRYAMgvSB2CqY0sUcGj
Tt4eAmbt+BCgp2hJ53XqfsMSAWYa91NFv7gAvxYBkjsA5xhlxkhm8fR2j/wzh82m1tcK24AuAMVW
g+qU3JevjoAWW/g1drv9/g3gy8ftgaOgnQPqkhYblgwwkaCVy3aq6Ytefq0Efy0D5qipJ1PWbW85
uu74BjCpdISaAIwHocBeRoZ1CMRWWqug//wUTHVEdE+iE4+kecibHp+CbY4guaOh9yAJre0Z0IWA
JozbK3UfDHLHgoCEzudWFNCux4fgwtVjQLxCFN4e0uB0Ih2T0oeA7Wcq9hg+8Bezd3wItjWCMQhg
t8ZZiWdwh0B9TBSPpUTBtKFlAqbmcCvapysK3BKOQaTDDhdiaKqRMLVV13+uFAx7pFvmGBjm3kPq
m0fNHY0pm1AP3Z/C0A4Br0ZHk8mJgjlSwRzxX8884huRkoO3B3ab5hncTYCbRtZHMET9CxdIg2Os
owxtmxgBniZgs+3uh2cRqPVI20Um5wJIgWvLbFV+TwZcgxBKVUmP73/euqRDsotk7mWvgM44YvCe
oGRQKcfGwMEiOrASQfD0cjzDco4oAwsojZQGQA+yd1cFcvGyy+NTsJ3R2AX6aB7CiMEpAhqQRP+I
3Cmg7sBnkabbx8M9R9kxMJngQWAQfDmlYcmC6AWWdo+ICCmD2YCfW7XXOwXbHZEihoBm3EYL6vAU
Ag0I0mkDwgUdJAWhc3sKPU/Z4RToRCN0/OlEDksWNIo6bVD/5/6RaY4wfipQxb370zsFTSNqshAW
8gtD84xo2mNWiJxGEMkjnD8DdG5743tBI2lEaNOEuhhqvKS5WC7JUzBURi0SD3Dru8bR1QgnRb+s
s78kA/SQHEfWNyCJTHwAGn+/SRF1HBtH0qh0MQKWBlzVPMM7hTHdzLJC4OAICTCxvU+l9UIl10FV
kFMn3f5iNoalEMHWC9SrnItgECzQsAC344sL0JEFlRuBf0BOrT2F4RlH0Z4newq4i3RvgDXs2QPH
4iogIGQW2u0P7yoIoJjk9k0L3mqRMT0S9WMhGLsjqJSBUNNK1jyDOwW69aUDRxE3CymweurQHpNT
J5jglrS7b83PgAJGXYXmWlYG9BF5IWIBQIfN01OHcJtD0EtxbX/OQ9o+ukm2roRj6IiGAdIm7Zf8
WhFwMNhMYTnFMzg9qGMNZD0Dc4wiaDrY9u5fTwhcU8yuM0hPDM871kgcSt4Bg+oZBKhUTdrv+JVj
RPIUIDixwb74OEAhIO0hewo4PtAoQ1/xdmFJ1FRsGsEJFdtjGuApwMAgeQqUE1B2ENuTHWmeXqhA
OzXJFU6bybPNRw1JIXJD24TWn0fKBAl030O6T0L6LXsAhxGXgcSKIHMRT+uPD+sU9iiYPz8F0xjB
IMN8zwPYoicFWEWoVsipHxApw9OLYMClNYI5IkCAQcjcZw16pwDlx4g2LarRojVjWEESpfZx+1IS
UqCP8P50xoPs9X5v/xRYsQpgsg6AhOFpRAbN8tJyoSJ5VBBmlFaa+/4KeuMSRCEEDLbFS2qewcmC
yVckeQpoBMjUKKfT0nnY5XGsRN5+BNoArp3hXQV8F1khAHXiuDTM0oTVSkH/KtgjGuYckVRpTwc/
emAKQUAIZYWAYIiuZVDlexnoRQvCLIjGLQFCap722AdkHKEy2uMD/1wtGhZwS1LF9EW2soCdOb4K
5BHFQB4LZqiXnw9LFmiQkkejacBKBBHVIYPGvT8+BVLqkM+JNOO+CDe4GwH4Rrq8RPIEYC7MZyRK
mqdXZHMYiI4HgYvwU28MTBboIm7ttsSN4Lsmh8J1+JkzPpaFBploU19govzQ9CLhnOigkXIRBAYL
y4cY7F2AnhS0xlEkbPex5eBspEGjsbR1oIYIvggYw6HA0tUIlFrJNRM4wTnbPMOzDmO4cGVlAaeZ
NJkOl0OrEXo2kjIjjpJGazONWs3z72/EvzCkL50fE3rvn5ueD3+RvdUa8qtfODQ9vP75vuHh8vl/
/iNaOjq/KOgS2s/+2RLy3w6UuWnKOPrhoUmj+Zz9P99v8PVHdz7rsKvDX174i3SePnkQatMwUu1f
88N8Q+cI8y4f55v5cTsKmhjJ+/kmr1geXnTBPyz89iDNX0/p/Hfrpj5MLN0XbrDj0i+crplOM88O
WxdfYwtFll15Mg/8H1Ea+p23bmGd0mtHQZTOn6Pjt277KeRXhu/mKfeftnln8aZVRXbx00UA/0e6
OF65hTxLr7wnI3kX/Xg3iWihe+wee4uklP2UM07df+58n/h5IqMiu/L5IkqX3VfeY75kV/4144rk
lbx8nnsdAdxDcmRf+DII/DDyuzeyxTxJLx0++/OeFoF3/S98f5dR0RWLFrsq+8LvX+umFuwgvTAL
bJ/W1UFyG7XX1s5ll76OthAr9I+5BerIrn0z98OO9qAAJQre8uumVTAPnw8rNca8rSLLL51l8ydv
my3yvCPT+zqt9Pr+EyTh825raVsDlV8aW5BFeUey95VF+bWzzOf/OPY7h94W7v7G6tE27S8tqmHS
S0dh3hNuXWsqTLIrf1g8pv0x5HuYn/zSu3nXbtF9KKpC8gsX7y7mmzjz/K5ZZ31Rb/kb618t0mzR
0VT7jrm/sfjNovSfOmaMxf+GRf+wKN59j9L14QwaldKWH6TfG0Yl791knkZYyu7lbBHSf+cDTufr
/t1vO7Nkl//o+d0Tb3thpZddB3gk3aiGNltR6pBeOl0s+937TfVAduHbRRjC1rGb98IE5hGL7Lzs
8vde9Lx4d5m9sm1t2lt2+U+CY+9NQdyjEf/OB7wWRLE8GQTZ5T9z+guIujsuxT4ZLr922Y0q9+ll
2XW/5HPvsHOhU8DqiUyl7LJfF+kGy3ZYqFm5bb6TXtknsumJ976rR3bphzl2hznE3au5z11KL77I
8ndf33r5NkMuvb6fPUXMTex4bvuMo/TaVQRD57LzbbZZvN+v/Fam6YU35HX+6cAH8tY/6ybXxG88
BYt5+t//BQAA//8=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FE23923D-ACF7-4DD4-B377-CDA70E7D7C42}">
          <cx:tx>
            <cx:txData>
              <cx:f>_xlchart.v1.9</cx:f>
              <cx:v>Profit</cx:v>
            </cx:txData>
          </cx:tx>
          <cx:spPr>
            <a:gradFill>
              <a:gsLst>
                <a:gs pos="0">
                  <a:schemeClr val="accent1">
                    <a:lumMod val="75000"/>
                  </a:schemeClr>
                </a:gs>
                <a:gs pos="100000">
                  <a:schemeClr val="accent1">
                    <a:lumMod val="20000"/>
                    <a:lumOff val="80000"/>
                  </a:schemeClr>
                </a:gs>
              </a:gsLst>
              <a:lin ang="1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75999999"/>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AU">
              <a:solidFill>
                <a:schemeClr val="bg1"/>
              </a:solidFill>
            </a:endParaRPr>
          </a:p>
        </cx:txPr>
      </cx:axis>
      <cx:axis id="1" hidden="1">
        <cx:valScaling/>
        <cx:tickLabels/>
        <cx:numFmt formatCode="$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series layoutId="regionMap" uniqueId="{9D18B973-69B4-4A5F-8520-2417C688DB56}">
          <cx:tx>
            <cx:txData>
              <cx:f>_xlchart.v5.13</cx:f>
              <cx:v>Sales</cx:v>
            </cx:txData>
          </cx:tx>
          <cx:dataId val="0"/>
          <cx:layoutPr>
            <cx:geography cultureLanguage="en-US" cultureRegion="AU" attribution="Powered by Bing">
              <cx:geoCache provider="{E9337A44-BEBE-4D9F-B70C-5C5E7DAFC167}">
                <cx:binary>1H1bc9s41u1fSeX50E0QN2JqeqqalGQ7ju3ETtzTeWE5jpv3+52//luwpMRiFNtT7fMgdVdUFglx
Awv7grU3oH/fDf+6S+5vqzdDmmT1v+6G398GTVP867ff6rvgPr2tj9Lwrsrr/O/m6C5Pf8v//ju8
u//tW3Xbh5n/m2US9ttdcFs198Pb//wb3+bf5+/zu9smzLOP7X01Xt3XbdLUT1zbe+nN7bc0zBZh
3VThXUN+f/tnWN/lWR1mb9/cZ03YjJ/G4v73tzu3vX3z2/zLfnrwmwSyNe03tGXsSFClOBWmWr/e
vknyzN9cNmx1JKmlOFfUfHjR7bMvblO0f5FIDwLdfvtW3dc1OvXwvtN0pwe4cvr2zV3eZo0eOh+j
+Pvbz1nY3H97c93cNvf12zdhnbvrG9xcd+Pz9UO/f9sd/P/8e/YBRmL2ySN85sP23KWf4LkJKz/M
wtvtCP1zdKg84sRSpq3Y99F/jI60j4SS0mbMWl/n22ev0XmJRPvB+dFyhs3NH4eJzX2V5lmzHZ5/
Dg0Ux5Tcwn/QiB1MrCMhLKGEDb3Srzkmz0vyC0i2DeeIfDpIRE6zb+Ft9prKoo4UUUqqrSVTu8DY
4siyiW0KxdfKwrazYa0sLxBoPzDfG86AOb04SGD+SG6/3qavCYx1JIVgFlzMXisGYGxmUmqZ1lpj
ANzav62BeYFA+4H53nAGzB/vDxKYbSTwJv/7jZsnbfr1VX2NfaRMJm1CoRc7Bk0emURYSlB7Dc9M
b/5XsfZjtf9bZsAt3IME7nNzG2yn9D/3PFQdUYtK2zT5Gg+5ixch5EhI27IsIbZPXSvSc3LsR2bd
aobE58N0On9U8W1W3yKCfK0AmrIjqIVtUrJBw95FQ1lHjCrCOQdg+jULB14i0X5cfrScYfPH1UFq
yXlY13lbha+IjX1EhcTAM7Iee+tnbKSkgvKNZZvpy0sk2o/Nj5YzbM4vDxKb02+3Qf56wCB4hjMx
pcUQsOnXTGkIwbIUS05pMkD2OBZ4VpD9eGyazcA4XRwkGG6eZfd3TXjXNtvB+edehZEjLjnhlG6i
Y7KrKxJBHLURQFszA/ZCafbjstN4ho57mC7GvU3Cv/PqtXkAizMhsL5ZG7IZOISoI0GkJclWobYT
Y+34XybTLyB61J85Qn8cpP6c31Zjcpt9247RP1ceitiZW5Ly2ZJTiiNpgsChiq3tHLiCx9bsJZLs
R+VHyxkm54dp0/6owil/VTaAHWHcLRiszdDvi5IF40pw8aBTUKnH0LxAoP3IfG84A+aPLwepLIv7
5La/re63o/MKyqKOTNOWwoK6rF8zT8OPmLAFo2QTlc0czksk2g/Nj5YzbBbLg8RGR5n6/6J4zaAZ
jt4CPvYWnZlNQ0YAKmMhMttwznuC5hcItR+hnR7NQDq/PkiQwNTk1e23V4yetbdRNueAYH80YPIj
DiYHC5ut1m7CgBeIsh+XH52YgeIe5npmBUzCb7fb4fnnRs2yjziyZMSic3XB+t+WlFn2/gTaCyTZ
D8n3hjNEVodJbn66x6Kmru9f09Fw8MqglE17Q73Mlv/gnSmjCKy3vPRsrfkikfaD86jpDJ5Ph5kU
OL7Pkdx8RYWhSJMxrCdtuSH9Z/GZTY8YY1QycwPezJa9QKD90HxvOAPm+DAXM6dJEmZ5WL+eKWPm
EQExw+Bg1uHZjJxBAECYrUmzbYSwffbay7xEov3Q/Gg5w+b0MG3aZRC+otsHLgw8MmVKrt0+NOJx
nsZG4GYqwGJtSDV4oscrmuek2Y/JutUMj8uTgwzFTvP+FS0Ys1ABwASXbH9xhqJHmkoTxNxcnwXK
z0mzH491qxkep4dpu85eOxdjI9ZicChyoyFkV0MU8gG2iRKA7coTPuexhjwvz35Mtu1mqJxdH6SW
XNz3b05u06IOwtdc9jN6JGwuCCzUXvMlNQENVgDlG+vrs2jsxWLtx2jWfAbVxWEatDPM3vYuHrfT
+J+vY3TFGYhMCwzMru7YHNUz0CvGxDoqYNuHrr3+S0TZj8yPljNQzv46UP35Wt3W8Wt6GqgGuH0K
9fiuGo89v1JHNkE2TeehH14zxuzi/nmJ9mPzo+UMm4vDZMze521Yv3LZmXmkMPqmPS8EVASVAQR1
GPYmjp5pzItk2Q/Lo6YzXN4fZiTw55ij1NnfmpR/bscQnMFMoQ7zF2UZUJcj0DWMwRltSejHocAL
BNoPzfeGM2D+PExjdn4bZq9IyTAOygW1gPxRBPbYkgl1ZBFBGALrvV7mWXH2g7JpNoPk/DBt2Plt
Xd/eBW193zSvuey3jpBBBuEiN0TlLHhGfCZMjjJNexY1v1ieX2Gz0505Rodpz87DuyD0b193o4YN
bBQKNNea8XN8BuBQ/axroPVrttp8iUS/AOh7X+bYnB5kfHYeaqY5b14zQNNMsiIo9NsEYDPdUeyI
KCQAkI/eurh11PwiWX4Fy/duzHE5TIr5z/u6efNj38naG//zSADZMtSec+jNL4hmE6UzVFJlbooE
QavtRAIvFWs/TLNezaD68+YgVejT/fCqNbQEGX9qM5tsIJirDyqesT0AtM4GQti+xxA9K85+aDbN
ZpB8+u9BQnKO3U2vup2GoewfxYBEIQXz8JrRzcREIQBDxlPoDQOP4XiBKPsB+d5wBsn5p4OE5OK+
u33NHLMu/OeCwdHsj9AIESjN4FTnoR8Qgxo9xuV5efbDsm03Q+XiMG2XJgLf3Vf1/SuyZjplBgeC
bbQbAzbLNEuUM6OgBjuF17GZmmnMy2T6FTo/+jNH6N1B6s113jbBG/e2ypHafMUojVLscEIpprV1
MzOLZpsgbJBvxgaaNUyzEPrlcu1Hat5+hta1e5Bo6bl7fj+Ed6+Y6sSmGqBEUc68ITxnSBFTHBET
G2wB1tzGvUSa/fg87skMm4vzg8Xmr7yKt2P0z6NpzatRZTG9W3NfVCD5EWoDTeR5NgTOTIf0GD8n
0a/RWbecY3MYzNrdkwcarP30Gp+dO//H8xwQI4Cj4RII7OZvkCNA5pNiJ9SmamPG4swOWPi1PPvR
mTXf6cJhnN5wkVf/f7wOijEptjJxsDMPLwz8Y8pTopwGuQNbiI2tm2vMi+Xaj8y8X3PtOVCv8zAq
i9v4dXkciaIzQeFVNmc3qF2sEN1hpaq3FWwDua1lXdM567F+XqqnkNq2nuO0OEgP9AFlnfWYdLev
uh8K8batBLbW6MSbfs3iAymPbGrbug5krXMzwuClUu3Habf1DKcPfxwkTpdxgh2er3rqA+we/A0K
pNYQmYjUHts9hQQcQjjTlOCsH167uvQSifbj86PlDJvLs4PE5s9blOJkfpO/ZjoBlo4QBAr2ZvRn
XolYJvKjqNDd7p2exdkvk2k/Po/bzhD680C1p7r3XxUdrFQREaDIdlNsM/dDD+hgoUpnsFw+K8h+
SLbtZnBcXh2kwlwFOBTszWn9ups8sUNaWDbOQttsS5tvWtcFbARbDfSmwocXnNJj+u2lUu1HaLf1
DKer04PE6bjCLtw3nxDCJduh+tUK9alj23597fvJd4vb5nb5cGTeo1Pdnr76AANO8ps13UC6V841
2qfffn9LsREbMcf3o/j0l+xMhjUXtI31fmp4f1s3v781lEA8ahOBKUc5NoDb+M4e+ShcQlXxEaYa
PCxXKHnFlry3bzIdFONMP36ksK8FCUfkI7GFAtVgtabUcEVvRuKWkDjzjwiToNG2mx/yZIQN+z4m
m7/fZG36IQ+zpv79rUXNt2+K9X26k9gfgK/Aah/EM1GWyQmcSHF3ewVnhdvJ/1NmnTWeVxpnjJHu
o81ZupxYxU/TZIqXsmjrhTl11hVNRHds52xakm5UpzikK1j4cd5/GmORntHaSl1SNvZJHJodd7wo
ytwsJ5ErRRYs48a/8gt6wuKmczxWJS5j2U3fxh96izVO3Pu2a8RW4BARDa5XM+WoNEucmsWm75Qs
sa6brAycorCkO1E/vWB9V3/KqAqcWjZsMbZV8s00Wme06ecoj/6mRVM60ms/jmpsrqJc8OOy5yxz
aNSmV2E0te/ywi7PRhl0jTOUaXzc0SlcREk2vB97IU9Tf0iXUTQ171jlqVVTt9SN4nwSCx/DeVEJ
wxqcno3eohuGInXkUNLAGc1sPJnMylyaBfPcgpf8vVnZJ0liXRUmkQ5tFDlPY3KWeUO6iAbVOr7d
WMs4iEenLG1v1ZhF6mLC5Es7I5VT+nHvhH3p+jGtXICVnk0Ni1eSG/JdGkXC9XIvdVomi9Vg+UN2
MmQ46Mbl9eAv42S6LnlWLvoxuFEjsT73KRenA5PdXxnJLSeoS7UwR5p7F0U1WuYyyVFSrNzSCIh5
1mUena6zisZxuwz73Dbu4mQgcnJwtJUxrVpRR5XTZnk9uSbPWecYrCkbp+HReFXSzL5QvjKNZW+X
dHCqsSv749SqqxNL8uFYplmWOSFh8nJIs+bKkI3ZOGNopEHj2FNNO6fxQ/5expXpRmQI46URT0bs
NJ1KEydqWXxhjCEtjIWRDoM/HedFNVXVeR4loREkTpxj6xJ38EW1VG7RDdmUvZNe1ojqr9zy+FU1
FX0YO6rOQyOKnarJq6j/6DVxepyVuS39SyqnrutXygvMdjpmU1E1V6oerVF87s22Nq+NbhS2vzRU
lKTKtfy0HayVyW17CCGAyLk5nOMI0rEoV2XtZa1LEpP8mdvF8LEfyil1xigrrZUVkih3Y8MfFiHK
4TzXaOtaLcOxM26CmIfxwppkOjqNSIfzGCsq28lU+Y1Pfjkt8tLyrrIkMAoXlqQsnCgughuPZ3F6
YUSjRdy0GM3LqetFt0oM2XtuWwZ55pAmy96NEQlO8iwxluEkqe/2djteV14gfYca1fBnHCYqdngp
6JcyYNYi8VP/sgzG8lKUob1suqJwRUCy/hgCmOeTWfNl6pfmcsiS6SQcs+KDqKvsRg3l0DqyJGxy
2BjViUMUqU6tKPJOA1t4p3Yhjd7hdSNjx28GviAGaSbHJJkE5FOcOhGnzeiQLrCWgVk3V20nsw+l
XfjHsmROQDp+qaLO/+QlxXBWJIXFndLwJ5CPsPIbF7RjRO/yYqxCP9gc/Pr9z/98ylP8/9Dmx4f6
3Ngff6FaZ33g7JN3YSub5h3q+U1amu/f9ePMU+2Evos6c2vrI2q3zuB/ubjjEHd4v61P177CYkh5
/dodzujDH/7wod3GGwpxpCSl2HGDrc2otjHh8tbeEIVr24NSv/vJjTNEVEaxGRp7oTdn12xcIcEm
auz9BI9DUFqtcHbK/+IKKWK7R55Qe2asmBQKSSwJfgj7Gnc9YUKiKiN9zO9t4jWtWloFK4zENYsu
nG44b4v4lhkVr1dZOdYjWzTWwIPBNXLP/OpnFcsMN7eGWL5TAR/bRayMrDzpYarq84SnhTE6eTzw
4iuPm2jIF4YQSURdX0pG7uWQj+1VEgwyubVtXnh3NKWluPBFWBbUSUlYQxRW8Cq9hGVu+mzhJ7yK
CyfveZq+J3IsIbKfpmQ8s1KaRX8bdZejzSNI98QLOhr4ES2ANzOROFBYVCp9kg1OENgdI0nSsA1E
YN97fZ5F5UmTsoSdJKyrK3ky1X4T9u4UFjheJzG90PJWTz+eIAm7+3yc9aW3NlAkjrArS+nrj6KV
KaJ2LUwRfotITOPQbXLK4XaVsowyWlVD71fNogoanwXwRcZUZB96RsfacmF2RE/fNSLI6tjJ85JW
5AILhRLXnhYSU/ixjBIlFxSbKxXVCRQ9LXdlHILQsIKKGt+EUXWmtfAn6ctyldisoaaTVY0QX2Ju
eg1WBN/V7Xls9HOZjiMtjkM4bTp/btGOucwNan/zR8w54XRmkdT/DZhnZb7TR2EbXmYeTs1unCDI
cfKg8/TjsZ6ddVsizsV+YMWwfxE6tNttn3ehYQ4B/WbIRJbU5b0p+C0UyWhO8ymUyUVokJyc07gc
2+u4Ns0J0VsQJhiUpyVBcLwrCcJjxMjc1odc4HDfGQCNCM1ojDPvzlNTxqvjvCxSb1waXlqr8Xi0
qwGoPP3InzuP0zYEiDJsFND5aR1lP5qXgQy8JBrN6hsTPbR8NRIxkXjFq76t2TK0PSa+VC1GvXRq
gT0iX3Jz7Cq17MLcLPpnJgKZWTJkjnAMKLQEiooz2rBfblcaX00RV0VjfEUsJ1PjZGgCrRDpkAc4
lLvtIzYxN0wRxxTOoCwKqXhoBu11WohodDODVNm1SoO0yhYlzyvrKu3CrP769Jhpe/rIlkhQH9iK
ZKL+CIeWQVtmtqTtPbsyy2n4OlRNhUlgtrGJwTKHnnLDGSraGdeFFZdaaZo+129h4bf/62Bh5YMt
oBRnCmOhxWDadgfLLq26GWuRf80SbsCGR7BeU+90o9mM/Ix6HHa/9lucSplGPINFrYq0IvzENiKj
i50ygLXVln8M0CoLp6Q7Y0Nc5OkzZoXM5xhKGnAUIlZ+tqVzg3p31+M5NtA+K1Q20a+1ZwkDi5Om
LpL2Qzk1YZG5fTmWEM6QaYdr+Vim+biw42k0rvui8E5rVSWR76bTZI5naVBi1YcQ0hRe47bcNJIr
kSp/Sl2cjjHAJFoIHEn2zpxUgm+NQ68vy2fUlIDo2pkA2NmBFIDCIhY1UTh6Y2YxMDOzssu64ovk
OY+4W2CDDqai57VKVS6ZpAHT7o1r65m0DNfaB3NSEM/GpaFvqChXbU+fV2g2t+KoicM+Rq4IzgPR
hmQ2LeIhrlMvyIsvRQUtKpe0jm12bpGAjljutiOGQ3ldMt2kwTCO0mmDqi8DFwa/F1eIyj3jpEpZ
NN1UCOXFhR0KHSAMrEsTdRy3XMOT11RhCo2d5N1VUUXxdDMlIu5jx0wS7bRCjD4AyjMV4EOKWHW6
sbHWAXYUayy81ZPpN/ai4DWtV0K2Grt48EMEGOXD45XtG2Pv2PkQ4StyBA+QPDQyHRs0BU/j26EW
WVmsVFeR7prRfGreV1XsVU6SpBXW9YbvpcOJz+Bc/8rszGM3ndkRTDJp+4gzujLLEaI8bRvmJhyj
L5FV0NluKVCSNZsa1Bszn6gi+TKRtK58Z7BMWdROn0d5ckrbsoehePqJc2tk6T3gFoHfRsWK+umJ
dWXWQZ/S/i86tXoy9i3T5s+qZQznLbqSiy9eRCdMwt5qm9o/lzAsmKdPi6GPYtxRCopztrH8FTiW
3rTADc16PtGuLUEqpTcpy9KGOk3ecuM+L4MS1iiI64wsK0/m4Yeutn1YnCLgub/UHEKXO9j92SdY
Nlt+eZZ4trgeaJXYo1P3RHRXjW2YoVvyacjPMInMwIlM5oWFwzxBtLIHJuZh3gWILk69KG605nfY
CHSJg4plMTo0rujQHT/d47ldA8Vlm/qgY+vhuCOsCXbtWiy8IOvLWn7u2sxEEMurykIQ20163jIE
WewkIFgsl84QK4o3v3mIbA1R6ClN26i3vGtvEHpKW2U4pdVJWFhUm8hyqk2yKpOuqMPjiY8xtM7r
Ux1Tk9FOoZ0StJX3zOy1ZpbNRgRkw23CqgFBlKrNTDWoj3TKo8z6bDcBhW41ha8FaAzaatV90GOw
SCNk84JBqzhspTYpVVHC0YB8QRhPBq4/yssYO1UTFUl2EvaJHody7HNx4ZUD7goDqrs4+qmoV7Eh
K7oq7KqjtTvCX6C7T6OFNdXO/ETXULuKyi6oislxxMisa80QE5m0+fiZ+p22VE1VYmpNyRTmd41p
x1bmjE1eTjfSyrR/TI2cAJBBpIk/LqdUkMZfKWq0/WdEqRWGo5cRxeyj3QRrkoWGwhRjfVJo69bC
bJ6EVtHDrDWISPDAsPFM/IU1FsFQpD7DUDSNDIzG5UkbQSUCZUX4az0+2hTqjb5PRdozHbURLiC6
kha3sew0fwp1ST8xMYrS+NSlMod1WIe3VmAPXexiZRn42XNmYeaO9CMZdt1bJtwSOOP5wsuMcoSQ
xSA/1S3BDGlGbCwLj+H7MT4sKljOl15v5EPtiISOGPCk8zKELDB6GKW+GpLmgxS17UUrr2E2jAEU
sruqkO6FB0gNKH4zZHBUG9j8ss8wlENiZ9AVaJGGw48HDYQRhQRvaoxUd2XmaQ5JeBzDN8Wi0evU
p0ebKTqfc2C7UXuDkg1w8j+vqBAO1oZvDuOnIBhF4jlNG9PC9XrTiy6EBbp6XJZBJQrbUZalosCp
qjIs35lJSwfuFIh2jLPKTw127qWBpG7Z54N/Z4aJedJ7LROLWGZ58o1FyVRdpblI8bNBE0n6S9YR
c5gWdpQpXrgl4se6XfU9t7uLqgy8IXdEaqbkPTUrohZZViniRkPTVp6TD3Y5RU6QdRUbXH+IOyhD
N1X9mDiDwSMWrZRFWnYtkmZkvmsOpO3b40L1AfEQv3l+c9oEEpGZK6eknyYsazEVi9MhHr3WKesi
EqtOSZ8ueGoM06de5FZ407LE9xaUNWD9RqxP89ERflOrhQqtPnZ9nvgn2ELYLMrc7KczT2WmeUx6
Elgr36jtwFwWcZ6yzyPv/Nj4rHJzGD4NzUCbc6NuMuMKHkO233glRPV5kp2f5U6R5ySoP6phSuJj
LwS7sZpyZqe5o+KcWoErq6ku7a8kjezsW2AVeTcsMFXG8l61Td+bbpz0NYlOGi8rub3AOoAn4thL
jVhcKCKNGOy8KKw6Ce4DO6Og0N2BULti5xPNO0zpiVR1EXzELyQ1wlxmGSsKedoqLwyS9xkf4tJf
ghds+u59zz0/DFceS/uWX3mZRctTEbHAt1eYK4LGTtFNJtx6UtthrxzfYKJsFoFXTdF42vu1EYTH
fZjC27ix6hkMbFeELf9vbrSC16eYHL3huT1F2EIu2gJRl3KakdqDuEwsKfHWrD80wjDBNRwHxPC4
Ka9Z+XVqS2V17yJRFb51QgbDkNIdIx638njIIgLam7NO+0WTGyG641MOp3I7eCN+ucONeKC4fzn2
RV/ID5FnRH2ykjE1rOI0bkdld5ciojxUTqmU5iRk1fAgvpG+5xkTMkBJjZEyxhIm+xxWuwz4mUG9
SibvSViGJPkQRX1ke8s+giHwl3mIIqzKhcnSIoGrTkxrafrBGJYLs4ijyl5kjWnw7L+Wb2V4Xhol
Sn1ufbss3QrrYIysZbchPIhLRKC/BPIjZEEmROmYngU1eu8WoJepWEVBr0eMJk2Mt7wOGuM6S6U2
+axrfFu6qm9yTIApQ7xx3KgqxX3FuqtBwycMXxlJvOBLag9PS8AZ4ztIqOEhBQss/idBhgM3ZkxF
4JKM1qgAhZHFdsDukaBRWHFUYYhIC0w5GWXphnbAWwMIsrZsb5ooa8MM42UEU34ctBMjw7kdSS1y
CKSL6VpgZuEJFJfKr54x6AkmKkMjz0cDnyUq1UPTdQS3wsXaZQ8ZOvysGPq46U9VUVp+BeEW4DM+
FLm4jjnzFHVZr0AAOYUMkD9cbmaPN9UKXykjQ3fOa8aHwWgxayp3E+MqPnH9F615fE7NsDKuN0Nt
rG/fDvL6PjAFVnwurSKFACQzgu5rHIoirI7DjI7odGlN+LU2x7eoH5rXWID7uXL4Gqh86hpMNay8
28o/zYgaPe6QOEA25VKlbY5R6qw0wS1WAY6tckFzeJ1yYnPUQa+fcgsfJtI3y69qPYJ5AQ2CXVv3
KbBCrNHcIs9ET07G1tarc3MN7Xp6CC9OMD6ChWix5DLRnR/EGGCe+qTSjwlYIPDhmJemDD5PRsja
5h16SvXwrifS1I4tpEQn9beQsKrRDjU7FLOrbgIt+npAjamf8Eee0JzJpWEiOxOdTtj0OBTHvglG
y1z2YZtDp1Xka+aj7oFv2Emr/EqEn2H61BwRKzpfdQh2L2tw2foLrU6/sc638ZZkplaHdOJa/qwV
ftB/bhM/8cNV5tv43qCkxKcncT1K0pzR9VwJo1o18ngz5MihVBBnCGmML4EHyPHwqAhj+PmOlJMw
PyNyi+xuUZRGk4WuWfseHs6jAIeqL5qkALeZgDAAZQOYgvZU5r5W5xb+FZ/FYysiexUjWBzGd1TV
yZCfNCw309RNFEtSJIlrH7QhEkQt7g+assYbgkaeXKRli3/HtAeJxs2egCoqweUnF13ceCAF+irC
00ng592NQJIVqwBvnPTc7xVMebQaaGnBwthVkLT2MknhYtPlYGSeqk+5gqsa/jLFEMHe+Emex/HJ
hk6OmiSoolUbJFjv3o2sRoH9SREFGI5j+qAzSBkmGLDa62NvuqGBnffN55L2QS9OmnXXB+UjF7ag
xTDF6FHs98iWickksHJNxfTwkaHQswZ8lZ7ia/7UruMeI0BaS/e3CUMLbxUmOO5HEo7jrzCZwCtj
50ycKQeUxSjSc1qQCneIkeg1bMfbGvNqTbJMhCeVt2qzsvKsU98rJ3zHtKbePCzLwRqWnMXgSz0S
Y+mbplg7ZW6TgJjgZ2kstD41DOnTEJlpu4GppMIb4fPqEZYmWmFlqwevDammCqzWjsHFI73uoznO
dkcv/+oRnnnGu96rqyq8UDTSJGXewt2dy9ijovnIQGON3nLwImMMVqIveFIvQF0QwRwJEkh8YT4l
WJLDGSqAPxlsQq9Elmq3kXJPT7fKqggm33okoyYHE01DM6Tdu37iqSc/xlPbG9cVgmmwClNRKvEF
9hbzy+iLCSMQMVP3wSsyA8Yfy0vNUiUh4lVE1irN++KLUGNQkq9sSERyIURZjN6KWXndGH/3SO0O
3hIejSZIRifgvw3XToisbsBI9nHzyfTLyPddj480GK56idim/Ka6sCutv2rPBjVxXMVth/yyYU11
fDOx1mK508I7DFjsE5IjppSSq5a0mOVppCy3w4eG7BzZIzM1LDY9WWNZFhEIYhfbEEfdrQdzkySd
tn9q9LU1QfSvlTesU31H9sDee5GlP8O+RQN3jP6ob/Qo2Il0iZW7zm2EiVdAlX1Ei97F1IykWEZQ
VK2VKtVXNlMWMSUskcJZYri05sO1OTV8txrGikqHWJVpf2iRg+5zpzczsOdsnDxlnfYlahIChGWT
pgNr5InwxhCWNaclUs/GNTORf7gAb6klj0NU5HzZPIhXCi6txFQxrtcrtgyFIDJ2oqxo2cd4bbDi
NdFYomwZs8FISk1C1pWoGFukflrmnhOUojWu25AX6HPTI4vXvQstX4dxARvwDNklWqz2QeGMPIYf
cTzeaiUvLJ1mXGT9oOek9CYrDh0e1FmaLoMogTau1gMCHlgbvRgFhvheVhMjOgssmkj7GeJrtqAH
lwP7gBlswbgJ8hOtHDTIIYCvtq6DPBeQWvr+AG3oc5jZ0mBag5IOxEvgdGGpZX9mdbe7ttOPx2Ey
qDDWW17x/BnPWrVDbvS1BFW1No0ROGBIgXUANOnpR80IdGiTiUMF8SxQVvhX6GX9oyRNb8eor0Eo
uZ0jZjzkuVsWHmOXOLVDz24lAg1qG0ZAOGcVA2Qb4/i0LLsUAuqpMX9s/FSLLZAOxzy3dmXxOmqB
vo38a+zdhhkLOdHxeF3jHOrllCN0fm6cf34gNt6DOBC2skAu6rNFHnc+DiqTJKnpXZVDBkfhx/D4
p3KMYeY2mv10B8m8sAyF4Qx5CklQcIlKtzmROSQR87MmEVcbi9EHkybtR0FHzlcDq+1uFRXeVH1s
ezpGi7TNtD2nFUyDUU8M/ugZiXZnOsYcSyl9nBeViuPUqHlabEQpUi9HWl4la6XqEddBx4c29mDX
Q7sLAUHA2hGaqSicA0ILI9CCRAUt28ntSqzsVzylKOtxBpiW0YWpL3E79MMjF+FIsZ50+3U+q1ib
2ac7MYcRwOF3Fk0cvgRKluAnGGYwiqBsrMHoLoI61pZpegiEippnqHUz7JbhGN6XU10cCRDUwuI3
BR82AOj9TbvPk6htA8Bme7Fxe4MflJFj5rCsuVPVOEDnf3seKH9dgAvFwLYC9pM5oL0HJroLo4u1
W0KQrNGQcQK9yOpSO4ynH6jty48sJPhZFEBiouqiFKRt8fduB/txGsJq4vGJzIwq5q5MU0m/iAoK
85wK/vwoQIfDsgWONMcic27qUs9Kx9YX/sk6FOk42BHMI6tM8fZ0r2a5NXw7KjQUkvH6mAH8Pso8
gZKZTeBFQ6HuzAg09UatLBHrULGiqV5O9v/H3rf1No5j6/4iHlB38lUX23GcVK41qXoRKnWRKEoi
RUkUqV+/P1f1zKmejZlB4zxsYOP0QwPdiWNbIhfX+m5idhwKOsQmzPLM9GA68h6t6Fws0eiy1w4K
N/L8Hz7XL4nIbxccGObPvHDAmAiqYlDI//mCUwq+KBPtfDR7SNu5ChN3VUmseFTCqn7M+wiivVBz
A8yX50O9Y4qFoLBZguEWXQSkQU2hpAYidQljYCL0YaiTplEnj54lUfc1dIKB80Udggr7NE/TgPHM
dGE8TtXQr3u4FFTRdB5KZhJAgJfIBSpKH/gvnlGmGJKiD/U4BBOUdk1rOaQ8q01FAKymg4TkhAEo
E0PZk05jifzROGUEL2tz+avdweTAcIilP8vrrxFI/ryaWzuEOFIwsl7bk82GBI22QsR6fz+GKy43
Wr90ze6jub82meRXz6VB2uK+Uc2CXeRyXoZgz8fZ8FGUqc76bs3/DsVMOM7b/I8G62dnB8Zvw/Xd
J3ZtLrLJAvHCzCPTsNJM4S0HiWnHnilYFNEUvRvwuJIjeIa+618jtOM8uk/9wmN906WUXEGK2Rrg
v5BeXudDvvk5mspWrgPgYCBDGdiPvGsXpq4yRtVsdMgnWL2S8IFPXGdb1UwoOtNL4rnd1Qt4kCvT
ht6Uhum9WmaQGy9CAwVvSqxzyBwOrZkCiImHAM3wD4+ReGbnJHVb+DlInF/YPeC8Wj+OnHcyrLpx
JhQTOoKd3VJAbw2OvxoVlMqs3Fy4G59TAsTEFmgZg4QVHjLe7SL5vMx7Dpp8E5jyOTPga0VL52NM
+2V7T+kgfVvWMQaBMR+ycTBvIxAhyI6h/75SgX/UyAk8fZNe2IDzpDuMbZ+GK7r7n/0fAPlr/+rH
5XoY/loa/c8udcx6iVHScCh1dG4NTYcAFbZRGT5GKGWYb5JY/oLDRbFnPXLSHwaRNEneNs32nHiR
dKUXW30UsY1Ogkb7zWCcPQFhUU+ZScPC8aS9z8TSU2DZ1rzUWNSnuEnUnGP3te+d0f1bQ4UqHQ9q
zMh9tBwxhAPqCsfklmn6WUlsx3HT6SXdhC6zuG1xdykxhy5zcdUpsX7Yu36hFaaFpWKeRtDBzunw
tdXrcxjE+tbEpLkd7LxUyQxoHAKZ5mTVysuWb+wx0+0EvYEW38Q81WXf6ib38TiWSc2nM9vD4eDr
Eez0qJMYf5r5sYi7MTts+JM3DHPiu3FqPUKPUX+buOyP0gX9nnveJYe2o+pZx+AM8h7Q0ZyTSDWv
m9vZl56MCSCGdXjZWCgqGi70jKdOtCJXhESXGPDhwSwzYsm6rH4EqCmgo1oi/i0ABYU5K9DBkw27
Vhy0H0kVzMPyNNsYQAhKQTl7t56j2XgoaYeNFXUGSTF7Ezbk/gbKiPXrHMZdUKlVLxi/xND63CIn
/jtbkmwoSU3MeeCQSZRxsHSPzkYS89ugbiGXDaaiZq36QrtZXxyigG7nNLiu0Dq5cruN3c4ObfYd
zaS9ASpPzkJGbVgyVL9vwbZFY77vLGgxzmvyadPT9n0ixBXQJO9f5rmDTJzXGrLGfZ+xctte9zmU
XGYt9b5Jd07XZmpyGmhx74MMhRijXmG3qI/O8Kb1+mzcZA6hXsPbpB9cDgT6Y7L5r3St6/s4wPax
87qUgDypyKG6t1mZeBVVcbaM97qNzSevHXpFCtq9mfNVQpshi0w0ic7JGsVfwJirPAr78agAYOQh
HZZHF4zycW79Igu5LM3rVbD8ZiDUD3PIkGEyCIzu8g6fD0ww1McSG8+1exE7tj3wcG77Ytxt96Ub
9J6DfBo+4gkOExwINnjkIDdudGhYsRpan2Mxxl9mlrpLBx7Cgg6JV7xpveT1SiZMymtzSRlRIu8D
yb8YgmarZOgbuzzp5ukh3VJ5QKFP04JDgn1aAtU+QD8EzcnWmtdQjfpoVxccO23TLyaqXzfM76/7
NOzsOOnY5900NN89LsixXbJ1rdCe+ufF8KTOTTyBSZbNktPW2puUS32c0B8HeZPN/JWPC3+PnI5e
OlOrd7vb/fuKBV7aTIV3MQQPR4qTopzctDyj7yV5so32QswsP+9UjceoD2ooxgBz37eexjjLHCoS
7QQDTpXI9IQ4avgg5rE7ymQ1r9CcRfj8NjwHdIwOXRrNn4AXTg98bM0p8D1/Hgaz3zZzN1UuQ8nF
eD6I+zGmy9ms8fYwzrV5MYzFXyNpURzCydv72A/YPMDaPgTRst46k203YnORAp7ExmOdDnGJsR3K
T8Ax/GYnpr7UdWse95C1rwyQzqdpZ8sLDvzmhM2W3e0BWaCtSsWh53VyAfMeRMUy8L5kux8jrHcz
HvaGqAcJauChcUpPBRQr9GC2bvqklzVuMPTv+8XweL2FgAqqdjKolyba+YCaPbgqyiQ7BeAiC6v3
+AOzTQTGwJBvpA6hjbv4JN4FL/zg0IOX2QqonV1kEtlsqSgyQ/ol77muLxvRzQPQn/6exH782C/m
C17TAIAWwcd5QAfTrVl373gHWWiiA3HmSoefV1KvW9G3G72DBGl9FaG107EN+ygueBtkt3GtDDtw
Ooz8PLRMl+CXod634OFLxvchy+GP4TYfonq8VwQ6hFtPpgzXOqXbYi4TtyCgAmeC7WaMp+FD5GLy
mI1cwDLgTKuqlmvz1DXCDhWoaN/eDkIqURIzJlBq1nVAjpmd5/3Js9Gs7fHaetCSTw6PyZK4ampr
5FkCK4CnKMjQuRTJsNb2DihONxfRGjQvW7YrXyjapxfICOug3K5WktsFAMHyMRGYSg3qiNFLkqJx
akbInU52SbNzEjo6di975OvQ5t5NlK/nEMWO3rAYTMVx6v1oytbOyfrMSSM7KIOanpvckLrpZUFi
7p5FBDVPHrZx/6h8QPbjhgG4K2g2hfSy8c6NRWjAL9xlPcppCeEeDB1A3M5duIgCTwyV54V4N3cf
ek9Svke4/COFdwj40SCv6jHYHIYPyxJ3bCl92qV9COB/VtgPMNFMxRr4cKjiYO3bi2zBGufDCPi5
2Bc3wQ81eBBS2drJ0yjiRFXNlmx3UgC+LTsn3ClqYJMrU0bbDFBdZ4Ib2RgNmnRNMp+HG1j5dAmX
e5JwlxVDV8dznsVXr5IHlvgx0MR8sxytSWS0D49K1UFUNbBwrGGBFq4lqoBmABK5Lc/a9MmTWGVo
zFbmRV+gki74BUWJQHoR8JSgY1VUz29JMwWOV3LIgqytdOhUktwFxKbrKzjmoT51E4u/NNZ+3ve2
eW1a/bnhOulyTAnD8wbJSVWz2hwpzg6KGpEasHLZftv7sL83kVgPtoUNSk961zmseFTnw5AMz2bs
09KY1OcrEzHKq12Gr0tT74dM9WAXG1ffgfhktAjcvE3ljrMmfuBzGz1n0DWZUlhAUFgOWC85ZHrb
t0Bp+aincWbVnGXNZVajel6neWmq1TW2vgGY3WQ5HE78ZlDdVIbj1B/kVCfPo6RBxZdW3co6IXeh
dPFtqMGlqmYGp84xFZVhWCPYYc3W4+7CsM9phjO4pNxOc6WDVN1D1rgtN9psNXxQG3XFJJuuiNPZ
6pwHQw1pK3Sa682c4stVHtj7817jwWw16Pjp2IH2Kw325JbvXpp7HPI4+0Uq+1J0aC/wEeonHDri
sGY8LdYRxqRONMFnAILuAC0RPyrKh0Oms+6BdNQUdkjbNzoOr30HgVqDue2QhXX3SW3hovIkUupT
RGtzXsOodnltXMcKAcz2XOsQX7qhAN6FswVm8OhDh6nkbLdAfJVtlH2WdRO8ySDaLhaEcpnoSd1E
QLI/ghMI5bWkOQ2HIJ3u0rqO0LaiNl7XYPw1ltcZ3Y/D9dB24fyuLCOi6lMBfhYYt0pvxmQUqpiN
cAsosF0Bw8y2LiiiHmUkT4nokrtez+F727aLzMMenyHv+qxlhcTfLYDKYU20XsN7ma5hVmKCt71B
qyWb86DV8jeNoa0tpI4i+hnn7mZyTthmT2SRabnojpzElISvVznDIditXHPhif6QJK57Xy3TOB0w
eB7UWkOkpeokuoBRNLfaQ+uSmwYdzcXNq36X4eJEMQP9tLmwvfu6LB57BXsSY9qqAa5+syDTbA6i
0FZjZ6MzsPMGSi7hdvTyULN+R86urQ9D1i63scf4lhN0I0vZw2maVGQaIEWGrzT5uMx9/ymDN6+Q
czSXPSUTvV+3LHgG6cc4xEpo4fJ02dr+uKGnOqP4jVvlprbt0MlxdJ4QlxB1H7VbQIq1vgoE/UAT
XRltYXyAUAaLqIjboe1iaQ+NTcHwDBJmTvRoprpOsbao/SRCtNTRWO9v47yO8kOogm0uMVTUEhWN
p2rXhQnWpvdHQsNujD+ka1SzXAaTiL70ULOSsbCEua4+gMeTjt7JVqWKFxi2XazzdW+HeS0ynLeJ
L1vQaqzPV4jMY1+O1teDvPWsBqJTzCvmL/3QW4BWUe6gPufrwax6Em9NI2PVlBu2CtgdmISi0eTW
TSpdDg1atfFmbVcy/Jin2dmkaiHLGsYqmUABPtc0BCV01NBvLWNpfExo99CtWuI+xAQqrrWDwBrU
hIX6Hl//+0B4RnEd5270JdetS94Sk4Tt8y8MmegrD7L0/IrYhkHt9C1M9VdFAWQMV3oG+3DPvjVx
TV0KuyfZsd+mYObi06q3lrT5yIC/EQy2dbelOCFQjpePaws8gV0W9JPunnac+rhYm3md5HEH6Ya7
hRMPJt/3iK2jHcqkX1Y/3kYrvt6eCwXxx1xAixMN9XO0JFqkVQr9rIjOdF0nryCPEgtaHIwOzXTQ
mnWox2RRpYQ46i6Exgydu+aomJ4L9FAsPooF5kuvAQ5bALyigNJr7be4akYXi77SG4RAHNDBqNhl
R+fHqpr0aQ1yztZcr3kQTzyuMr9H8RF05PBRs7V/JRD9LHmoEJGXxyv2TgURzPCNjhJNFkT5rZGV
SmfeltZAPuPyPZzAie7p6n+K/89cNPYBGK49AZ4WF0XrqJBhut51gfdDpaMBGjLLwU9r0j933G3Z
zYQODjbkUfs4d+Mmx6NZKMSVjulthGfIym96p7VEaY2HOk9xjq7lEu3+aRZkc+gPSF+hAcWAWHc6
SY4mjZehrAfm3sleO6/zoNmm4IlJIZMS3tfxq0HoucnnDs5wOu4Ejmtq4Dqt0E2Y+bS2ibTfGuKu
gAsa6nAsdtk2B9jHbE0OwxowaIbCiY9FTWOlqtjT+RTMKvvU2z4GXpnVYaMK4IkiwYCa+fl+YCld
S/jd1+UNigyoOXKjIf4rIDWZLPqjIITcCdjWfYPBe8jjCW34nQMPCFN3JLMqk2l/Js2soLBfE3g+
IPnTAxQloYclno0JB1NGlvYIOwVuTOYakkeQ/J0m3U9dsQIve9+ho8DaqPnjSqjC99z1IQ20e/C4
2WXMa8arDpKP7wSaKmCHnW4uBGV4/ozZcmsfs24w16YrCsUJHUx6NnGWiHeUyMgfIxt3T2qL6juo
N5tvjQlw5dm2O6jo6hXAyL4Ll2tBt1fmkvVhM32LrwB3HUjrbFCoptkAD4VM+FMA9DAreae2mwCY
hSg3SHb+tkUx7I2JnOPTGHcdVJMmeZ7qRh2WcKRvqZmDnGeQR7YGNvM4mnefw5bl72H1DEUZrrOF
16wfodvnwnJ706QGorl53KFSberN4ePy/qrYwDBc6DHz8EEniGHLaQS/Y9nYyKL0EtgwRL5ouPnz
qJkRA9CMfr6LVr1emjCwrKRJo7MD9Bn6ZXPZAjH0MuJbQqSQfY5Ny5p8QP/9YSLXhndGhvWYo6X2
Ik9lzaGSkZNoSxzoHQRhQEse9gEAQL6nWqeVtND9lREdRLVPDq9pEqj8oGYZdGkj/WOb27EK69kV
25L4Txmqhb11y2h02U+WPc2JWVa8XZJMmAcEQKAhVHdRX4e3rO1lBvVS7YfcBDW/JaQN330v5NkR
PT9AQtgVkKaFX2DWWUfQHxn3hUjguS+yLRa+XDffzXlv2FJXaytYj/prov62C0KfHJZ0Sz6SutXu
HsCVjIAFKFjIez0EnwSHECMfoA+5VxC+0CrbEo+ZgIcwW0w1TYZqCLr2RSbObAXOTXR1aM/LNjIT
u1639MMWbUChoxDRAawforcJ4o8mt2v/KZoH9WYWpXJkIgF6hNAT+q3GYsn35lNDNoQ6yNmRgqDz
uDMrXEczYJfPY7OSG9NhU5dGyOzDsi7qvCQTLCgmkxfAAtmJ1JR9BGAsMiyDJn3X4R5VLqbzk0V+
wY3EQwPCorNsu3ZrdICiZwTCk4FYPc1RO6blzgkap0FwdxyT0PZPMPGK0gDbKg2WelxMUbJWaF8Q
0eBVC8niFry1tXdvvF6CXM8rhaMzkdXA+voH1M60jJN4eWVo949BXAfvCsL4N4qXJDlxuHBwIrzB
CsTuHLQHR20X7Dq2foFuennQK/V1zhZFA+yD/YE3RKKjCeLhiPPAjBgz5qhEisEtQDRy2abQ/K0D
1lEyh0FlQurHnrs2UB8J6+Pnro3ioYgB6t9oPQZg6CAAlVH01a8A/00lNeAg844DSg62BDUPc9Ub
Blo16CcTzypOPixdO6HKz0hmg2TKTLBlQ7vgfDdMoBrAg6oPsYfCxx+3EBaSsIwUdUt7Q9d26PYb
6Mv98loLtyVfkzFW8tQpNixxgdQPupCS2STeDIqXhMgGVBtkGx0PREpL6AGDHW0jo14URqaGupvV
O4CYeRq65IDEkI19TsdxQVGZNHIoetSxpKVJiT4P8omS+LRpoLOJIf2CShptPMReHhZtbBqo6+ME
CtVWq+90Ij6bS/Cs0A9Ws968bEGkikZCxKSb+qptxxqcwII0XbPT6dFGbMEIIyKXGvNRsa22XQl+
mGHug5NJuO6+69S8qnLekAgVIPwjWufpfZW7DXyOv6KFLzYVoyXLd92iMpxquDc7XgCwvn6TOG0o
749t42w2/W1FaAGyC0TNJH4GiX6WuluyzJiXbzs/131aOMpZZg//np37M7kM0jADTQ/rLEKwwdGB
kvkzNScSD2dSI7JvUukrnzH80n0Mkve44USBlfoPPOWfKfnrO8LFDa7yah0G43tNGPhdlQBsji0U
donvw693tL9ENVEyGjDzc9bGKzRwljoCx4fowAn++sp/KczhX2Uw/B7B8P+U+PA/F+bwp5Cp38Mc
GHxJvy2Oa1rEn8KNyu/9l+3L/3145DUA4tdr/khyQEowhd0cQZtxdmW3Uqht/sg1wo+QSQcv9K+E
h6vF7Y8kB0TbAjiCqBVKDATcQpr3j1wjPOMjhrkjoWma4EHrYIf/SpgDrLFYOb/RzDG8mykEEhA2
MQ6O/5+FC7KzbRdA93nykPS+Ld0yahSwaFtztw+qcJkZloOe/EOvwv2KgtoCOYe8GGuqDx3szl2+
R3vwVosVbdI4yhRuTLp9d0t6LWNtV7AaboG+WR5GRq5qzP5zTKB4j1ahobXl89FHFNSz40CLcBHF
qR6S5LlDdsPFuWW/77tkgTFzpfspQzYMaiT6vTP2iyxXBWwDOjZwMtfZGVkI5hYkSge7Ceg04pLu
uOHDhXkE18tNtov6RhFE04y8ic9QZXzusom8iX4gL800pmhv3XhcedhUMKJFuWaz/oAujJWDmx8t
a74lROJLokHO4QR5jEMvD5zLtvRJBPULdDxH2sgfGsgYVNQcs9JId/B3WqAATos+TDvevbXhYwov
bi6y5Q4esChfw/BRBOyltusdOpwxb934vE17cHEb6JdejjYPAWHgX8NF+eESM/1WDzjC92BxZ+mb
zxzJMOmkbN5H0aP08vOU2C7PlHp2Hdk/SSieSx21bSmZXg84Tm0hxFhgCb64qK7qDIAn2pXrRwAh
n+BPAz2Ojtme0Q+RJOSwWKmem5n3HxHBEX8MXARWY+xh92nqCP06c7CfI02qpZiqd/0AXnpH9Sbn
BerULyoOzIvmi0Wvg9m9iHSPuKMQw/uWnGq2s5wly/QBJ495iyV7SWehQFMZcQxmD16oxqyxZzw4
8SllwMDZa79rAkljtL1icG7OMexVWZE18/AY8nr9SihEvwW4suhxAVJ/P4ipBaYdto7B3TvtVd+O
zxEJwC6Y0bRlqKKnuV/4Ad4vCI+jFoFR2Dl5J6wo255YIG5u4kczRVreNDoAMyQ8OgcQ43AeWECE
YeDW2waCbHifDEleM8h+b+MhpZ9jfHFwmwCqB9Gh509wLdUhYAb8bOQ8vd38lCD+oaNJniTd4n+A
Zd3JkRngwD88z7a7PjToMJoxllWficjkQd8UeuiCX8qTv1To/xen9vzLQo9oVhzj/5B8/bdCD/P4
+P3rIr6uy+/nw6+X/b3WByjo0EmlaAowbbJr2f57rY/+T4Z6TiHmYXHw6xj4e4YdHq6dQIKEXAwo
7mCIxeeAPOdniB3FAzchS2KI+rkKBHnwV4p9/LNN+L3YQxWJRHsKvzSyJChckn9uI5LQI2ZACYsc
qyYoQ4SKVO0+8iJZljefyndGUTM0nO3VCGitkF065855eWaB1AVd2AuzTJ4JnEV3bu0vll1ZDJLe
h5OJcoCSY551FkzcFR8A6rQf4mig5XQtplCX8IPmRBQ8XXmR8fBR15aWmACA78ZMVsEE7KYJ8J4g
ki2izEa8J51o2cn5zfb8ZU2EQk+rQsBW3XuKGK2yh50X0OIOMN9m5kZb84bIPV3siY3AuiWkgnL9
I0apJ5hn363B26eJfuuV+KGaBaAhNFYI3wsfg5bNeTji+8A+CtrQTG9p0MGTZrIx3wi+HpIAIQ0B
rlpakt0Yw25Q75eqnnFpLK+rZhngAO3kj1ASl6cpLqViBrmAE/4onNVRHsvmFV8Bl4Gym0HMc1kb
/Jal+AxWx6RqwRYgISFUpy42+qBgSCnTKcVPZfyIwLGlur6yiwGnCg4Ucg/TMYfCfM41JChVsgT7
Y6P6R46Y6qqf8ZY9ZrDbJMYZM25RWK0TPlCkU4m0wuYV2lZQA9nKSq7GHx5ZbqcpMuCbai/LTfqw
yXnffK17EuA68Bc8zXqpftb8mQLouE4yh3hhKKjUhoXp+PwCtkiCz0zBZZN+PwAi208bw9WLZrzp
lmSIRCQvPxeJmDwrfTzNpc6wDgIfPQ6WYaihHNqSwBahxL8AUT9agQ/VdDK+QdIaPwQdoCUFYvic
cUQCWn1dRQt+F/DZvZgDCdPmHFbZtflI6/SKB2Jhrf2gC3QW91jPPxzHnB9CT5b3m3iH7hH3fsd/
dXXicoQ2jOW2MABmVuE1A67SHGhWwla630EOwwszm7ef93togJLYHssKAvf90LRYMhgJcOsnIDBr
yvozDZof2ORY1Sl+l7VYnSzDUlHXvdBMi3/tkY2SpwxIbYAPgp3HcquluAd1eIMHJb74HXd+m7BP
kFtQnzfYm+7aDLuDZ/NbBrKySKHKxobDYmLYjT8vxqixKTaCX9VyeIf7IqxqsKnnPoSVJq6xaHs5
12c/8uAJCIou4B4HM2vQGESL1vBvhGFlpKLlYGJcUmrxGZp2vmUzcccmDYNLNNXISVh2xDJCBgEj
fQT+vxsBGyqsshE/dNso73DM0ys0BDWHbfsK3UpfUewT2lvxaNvk/uf2irp9P1FYdwBT9DC3KjQU
UNWpnA643XHL5blp6Xh0NJIVOCFsQ8lU8fPekgFfn9TjJYXlCyUES2AEe1FAGKKBpOH+wb+wH5B7
yI9zgyMUxj9+gAKwLwHTIg7wugCuKxxb/FHEOzobjzLGAcxV8c7308/bvECAjd/CMnKgfirbBfUX
LRJySlp81Z3gvQCYkhPMhaheQCChc8YtCOSPBuk8EE1h91CC3TzAmluEY1CfqVnHSyYA4CcuObKt
eyfoKtDSovmtZXg967Ej1p2SU5Ngn6o9CS4I4+SHLMUiG5GpcyEgCop9RPkCEPoFsg+WBzsCI118
5G0PyRpx+GPBZot4jtIC6ZERqNlkzpHoY262FO1tNgIedGKgJ6qSCG6OBkWxCVDcNtw6kkl+rNfw
sUUI63EPRn/UC4qJjq0tkglfG5ZDgSSQALso0+o0MFSwIQOg9LM2hdyF1c9NC8bTIicF3XawtA8I
aaOlSeLH0Hf+mNaE5ckCHkh2GxbT5DQsHlBASAXsqJ0oxoE0dvdrJn8gWguXBpGJxc9rnfJElnLA
n4S2gx/iMZVV7Ja5JHgaRd7HCTBoBMQ8hME+lOA4+iOrpx9Thv89rF2FTa/RzKGexKQXB3jBvjII
1yrkO0FDO2UfB4WUUUnaB7Kt95laujzaWHP2wjVdTvq5D0pwDZDyyU0hfcmRdC2R9ID0sqtHD0FF
cVrhwdoznGO76d7DTrky0B1PCvA0L0kDFnhmaPTvPOibs4Bfn+Ugb8EUgoiN1+oK0eStEssD8qnS
uslTNH/ZwYC66govISJ0npu52uNWB5DaT+Ss6/ULuBr1beb2ayyoQn5q5OQPJIySPUWVAJBXYGNs
J2Cw6gCiz3ENQQYCyXQH6cjQxZaUDY6iMgxYfcc3tZNDH43bfI8EWpbdjDyehxMcrwt585D2Fe3a
2P5StzxacmP6IC0mD8j4PrFp6OH8HGvyNMLfdm6z9OW3VuzhVwfzezzvFXD5p74mTiGFT/GgBBg3
/tkl0nMYvmAKXE+Z8B6C6faHkDhcopG9rEZFWFbYdbHASv/373t1Efy394WuA4JbRrOI/lM/xT0m
QL7o9RRsP4sd9mAk5LdxQ/qq0/LHv3+3P8NOaBEz2HEABKVhjDgNPH/1z93bvsFkL/ZxPfUeC+Ta
CXBZkwp5BPTX9/r/Q8B/yrKGpBX3+F9PAa/Ll/b39h835PqCP/r/AM+JxHOj2TUZPUhCYKX/6P+D
4JphjcDBBB4f3LoYCN9v/X8QwNDxW3p1hCdS4h8YWNCoZxgkkr/S+DO87+/rFNgTh9ghgqsJkTQc
Uft/XjkKAHirPPN3yEUjuyxQbLw/DOnGPw5DHN1I5yRsO02jb+cknr+BFhVHJ1JQcNNoTgZBIFDM
KAcWHMFDgwjcU+t98gBiZKboZHp3xWBRFelqcVgOaVxvTyTzboSuils8iu4VKSDwNp5W6PqRtLFZ
dEe0rwlc7Ij6OiNQ2KCtCuHRZD8inXmxnrar9gVsWLYGwG3qzJHujGdGT/ZZW1zkZ2RzZddDqA1B
MHdgBW5xLeP/Yu+8tuNGsm37RegBbx5PekMmrUhRLxiUKMG7CAAB4OvPRKpURVHV1K1zX+ulRrck
EpkwgR17rzWXdeVn4bDUOSzb5Vp3McGDeVpE9gThmvlCAdgvT05hUcQoPBmLLFXphvcls6/7CU7m
ji9VrfKp0z7jQkjufUpxDPLIIm5QT53aQTT7yUmiTVyxxgYGYlwBAi1dJJlgc6HDKg2qfsyhLAyT
Z5YH3AWJAyV4yhDVr5XS++ZoelNRwkAp/eEUR1mv7QdVqXGVgTYe77TR4JW/opWURiA4asf0tmYy
xN22D/WqbXaGTvsdcDLCtiYbbt0cCsFlPaCJ4irg+TeL/jv+798V4TcrgkEp8d6C8D+g5Kq/khvn
9u/3H3m9JNj4tOjdWyC4HPqvf7QE5iUBEKj73ftH65VuwY/+7/z481N0kueGAp3gP1sCFpBf9iVs
ZSx0fLj0/snCANXnzcoQ+A6fa+46gLa3f3EfFg0jvyFzFSCOGi8LlYFqi5xtiuNW+rGqex+yXdp4
7dRtM0gThf6II4PRTVbWhbw3C7ud6EUxszDXOQ8xewh2TXDy/LvEZaTtgk1My8TolrUa0KjRr8NM
VZbBuEs1pTSUBt9vV/rChewZJzPCbevLMgf4Ddkj4ZUa+HV54WDTOlRa0ev7NHHHy9EOw/vUamos
KO5HTVb9VtECmAFBQHyctL5ICyZTRTp0Bj21zLyPXV6eyyTGxA42XzE/hP8VrMFHNGqViymCUpS7
w+2EzudZr020HWQF9JcQP9E/mXFLT1z0XTJRyUd6vi2HPt8OPb3IlRNUyd6F5u2dAlp96VKOOtQp
TWO269Zju21F1neUilCK4sLOdnUo1CadBIh45FD8YpQDrFpFH/ZXphOWT60ajVsFhLffUm8C1pGy
j1jPRnSDMhqnhcwKsUqdpv8ID2F8CKfKc5ciauphP7B1mnUpDl8UTVFnfgS62oD0MfKtNF2ByDXr
125UNwb7WnGh4BLNFhUcR7xA4pqVTDl7N5TeQ5COw4XZKrr0SWo37SaWAstQz62+AtI26jcNtbbZ
amWxtdo8XEJyH1A+p62HKz5NtaXTY1RY0PsS1UrvGC4ivCx22MPjFbLNzt+YSqm1asG647bro82I
o4QTHdW1szRkrr55YaI/s++JNpnD07jJwkSs8bqPzwXIa3MDvsbZdtVQ3xk0co8Ak/KPFRa0Raj3
hqIPEbVQvuJIX5nCuwLQIFadGYdrdNVQaZgyUuXrxmD06yjKm83Yo9+MPRFcDTDit00oumXHsPQQ
B+HgLSqryGBRWWwZnLgjTSHVqj0OZXPfFjhQIHqHn3ga8DfAIQo+h0VvJItR0j3fRm1jwlxPur0S
hbdB2eiBZC5DeYcY4ouuHG3Vj/60gveK1IEnINlXHuIkrBEDu9HI9Y2Lws3tQxY7/hPeXHPby9gN
YcFPhkFTmX4NAROatZJhc4/rR5waX58+520RrqCvjA+MXIpdOOHaW2qaHtDr05AF9LUmr8ZqKE+N
A7ho0VZpmizMPglJR8j8lRGH1QeXTgV9sKCk8E+ix7aZLSoIKvLbzK7NpZwwTPRtsW0rbInCC+1u
ARdDv3HipluO2BCDTVXaJoMcJzTC41lO1jltfSUKYiOAVedfSyMb9w0pA8thNs/2bGqYtbRfUj2x
V4Bi1NJBTLyb2UioTc3nQY2P0DmcZZlFwbAKetMTNCosbI45wEc2pp17rSQicw4LnKMbxfex7L9v
xd+8FVFyv1smg+epxPPLnzG582vx+8/8+Vqk6Y1IIWCE7kKSn7Ntf7wWz0X0jDoAmhjQM2ez96NS
Ngj2NC281pjpKGZfvxYB5gNaD+AEwOPwqMT/yXvRnrdSrzZ2OpRqf04LgyFsOYxv5w3nKwSCXsS1
DupLO3KHNyktxyDwx+4j7wu7FIdULzxMThmv1TjdepLdpXNhBXmBZbOgoPDahVONds1UCvFaZl2W
GnJVxpsI4SI9RX+Wi0Ruuyxth3Cb+YmTJBfO96J44k/DbgdohmN9QLPIGJCFvyMwI74w+gL5EeYc
39NoqGtqiZQfHf8BC7GFmcqisiUeJaSv/mSWYkbiui1+gjsAn2Cm174dKe/Gj4cuDq6ShIYe+jsM
jDRsNMJUuhKPW94JiKILb9TCmYNXkRvx71PzPcXhN0/NzKWkxvvvu8uHr6KoyvanDeb3n/lrwISQ
iDG2xXNAV2vWJvw1YLJpU+rY5cGVEXf0VzVJSBJ/QDfb9HikGDL9VU2SkuSZAfWfDQaevFy2pT+C
Ma6/Pw/vpSS92WayuZ1DJmZGAAexf4Fv+kbfgTf1YX77CHaLOKahHtH5fHVO/jjqu80eFoyZeIDu
itIYYcXPz2bYwfvBjhruKCxLg+kJ7XJ/CKtPZdsP1wUgkX0+NZmgWdrWT+8fe75erxcGGCOG5bg6
9Ten7Vc2Qezm+WBlfgDnOahIFxJSrfrB4LiOnt0iKKyeI/a5QMjKhPfwNCZfB9hf5doVrkWViRRw
7FIQt72fL61Gaw5dVsVXEnQmSPU8BG81inoto2i67KQX3vLCV6v/w5fAEB6wf6DBQO/q5zOoC3uW
PE8BFn12pINdTZtCK+x94qkREBezN0zmgCS0gmGAoc8IqoDmMwDlkc+HJPDaLc3hukL9ttD7KdkG
QTxtmAzm+wFQ98bvlXFPAka7GcuJbqlWlMn2/e/wSy+M64B2hv0PDkbmc296YUDFum70VLAj10it
hD5BC0XZuPUItXr/SHNv5NWr4HzF2W/xGvAd32FJ//lkOT0W5drgSD1V/25sGy6e6zcH0VrNDZLa
3/Hr3zxE5+MFOj1hwhm4yd72Mk1DotLTco4XJeKGFYU9URcF/4xXMh8FyY8NYQ+wEJ2qN+cvECwX
udL8nTBVQmBZ+q22ggTcnX///uk7x8G8OX8OYBsWpnld+GVRSCPe2op7cGdin9lPHpO5OOCewSeg
VmMxUyyNmOlYVbXZ7dg7/kUN232Fyzu8jRkhH5nZNTdixBm0cHvGFvgy9Z4hnTXtIiyxhypnIJFw
b37oI68cl9ak2xpiQsXG1I44yFDbzB9wq+/Y/chH5U7J7v0vibry7V3i62ygOZ3QuQmydGYB36uC
ITTDHN26GHaKOTO0ZSTi0ELlXoNTvakyaS5cq/o25EJbORluJW7edJcXKQY6o243KE4xhWWJQsGN
46pxS/3RAHl1cugxf/JUUTw6jbvGIGreGUHR4EPCaLsUbpjfm3oG+WFKIAr28fABlaC5KpkibbOI
UWkffWI5y3Zu6zhXUWc6O7I06Oa5QUynKzTXFtk5cDuRTFdOAlyL5vNWWpV/L0In3adaWqxKoyFq
DJ3Pl5gXz7KQWbS3GS9e1birGmi9nn1R+IxV+tB11nWPj8i1627pdm4FPd+AOpKJKsPEVC7zhsA6
uHPaFdEb48uISJZyKG7XUdZaWye0UWqnboyyKatdRk+TzRbC0u/rThaPXhSjrjLiaoBwGYzjEmpi
iZ+qmpuQZTx89PwyW3mFKXYEV+b7dEyHi4lx9JWbs5Fp/QTon1Uk6qojKO9zmebs9HH4aVh+l3GY
fdUyzb/UCPla2VEC4tUDJ1C4fGrXaNaZGewBsmHhDetwYeIKaYFMCo1xXbnV6/RiPp+rKmeWyqBM
W8hKyYVRWE9O7IJeHWJ9H2WEEAHGGD9oedaa/K0+nQwMxvksugUKy/tliU/O2mJ38ffYxa1nEbry
OuU8lXt2xmTOedK6z2yAGejuRZ9ni66xrOeqYY6TxaY2UxP9YoE/RHzAAdCBgRkUl2ZIF3Koop0a
u00cWzdmWHRr1rZ+32IpXoza0PoQEc0XS3DNBQ6Mm1Hkl0noxEtN9dmqj/Ju1YWZWMRF2zGn1w+1
mYI0iGx7gWsmuivT6DKM3E9oifUdETr6bWhMmHCE+4g97dkkyW6lBHJ9LXWDh9YJoQkLYVx4Q6cO
pZNBq+0n2iC6FS26tMEa3+sh83QtZonCg20UJZ5LxmdHzY+Ih5C4gqE5hU9aHY98mCHcxGZmL+MM
/+OC1BQaSryMvBWvoWyTRL5brqCWJCvwQuZWSKkdnamqLjDP6jD1nPE5VVK/6RLp+YtydHxzgYUN
DSCWIZYpaZCECC16H5dDvjOsRN95CNu2rjZWOvl4kFwJADQRmS1IumnoZcXhctBTnD29HX1MQ6N7
AVc3frR6oQ6Y1Pt91gftoo9q+0LoGt2GNmPTTeNi36FpudJGkqu6HIcwRvrUk8a+TAJvalZG4+I8
0KMCRvY0fLB7vdzQgkNfnkX12s4re5mOHVZVVJZbw23KC/DucoHSf96a8H+h72b1ig5/cwhqlJRu
1aFcdum2NVLPNmHaj9/6FrrdCZJsvgprioKJrJeFqHCA1mbhr5KIN4cxMYoy9a5e6z0KA76xOHgY
ndcICQjjiwlRmVpdPk4woK9MHtTTmOgNqKCQhClIPVX/FdCfWgU5QpExTcWXGI/QBpGS9xBjvwNL
7Rn3mk59kVd1fJVlzLEZN6M5qfAuuBGBgqvwTPvvDHqQg+5mt3lkNx/T1GIorOMVTzTqQs2px22O
qXWv7Cbb1FHQPcDQyfcNTpEXhvf6DhIba4/gSzY15ZebV+FhClAxjqNVY5ycwoOHb3WLzsFjzGox
dE6BTqwD0fPNsyS+AgGgVk7HbPysisDwEF1NXh0iUcJNZizNIJePEcpeiBgWnyTrMJ31fctX0lxc
IS05itGyzVJnTWanc2WwMDDap49ZtybqCEzraD46WBqwCpd16AYL6khx6JkxLwwrHr9RA/cPCT64
tVWZzSFFCARB2bHNraEXzTYsNecIGEe7HTlAvMJ9R3kRenRAnTF2PqnQwdgSunF7S5AI/yuLuluh
m81KgEn+qPvOUWYGe96+qbYyRREMski3js6gb9uGRcEQnXXqrcbewKcZ9gU2u2Wfp/GmssJ4XZXd
vRGiUVdtC86RNuMa8cO1CEvoCHjZ+i1m1DHecvq97Iuw/Sa+YLjSIKcYHfIyh7IbF23BfFpYJmiK
AKkw6JZhlBEeSdOOTwN2i2L6d/jx/7RhpWpjXPHf96v/kz9/fi4g133/befhx/lH/tiu+gw42Foy
40Bhzo7trxRDzUfGjqKRB8U3gTNQxv/Z5bHYrmKvRwrJxJKJfkAt9Yce0tL/Y5p4iiD98JDomIv+
P7arc+zXzF40TN2cdfRvK/vUqE0UMba2CzTNZn6XjtOuQ9Xwmwr47VZlPgxCfjSf9H1JfHuzgZgM
iaZq6rUdsEbjntQAfHKd7l8VigSq3+yN325WOBZJTNTZpgWl9Dxtel2Gci1SBB9WuBuNKrjSXdFf
0mcDMDTpw3XtFsnvsIBE4r6pfKl1aUhgSKC3YJBGREvi9SGHTDqN4YmQCFOBNCVsqvYCKQbTFKY1
lYOjjSmzPnerNzoKEXACORFwWxdBWrltnKhjRNDbCtkbm8Q6TcQuqAZqfRQt+ucS6CByQhnQh+eF
T0nPSMcdTewHA5Gswihu8oygqBxV/wejdcsD8Uz1hgg7JrzorU92lDrIuaMy3o4NPrckkoRgtLNK
HAbyVyBiE8GxtnhgtbvUuzFZKy8vlx2Amt1kWtmlzT7NX8ap1d2Ysiu+YXaoriZLpR9MPUGBRWGw
QQNV4kAs+mVXlQoNVUiq1NSYW7/XKUOIoVkbMciEvLXk0TPa6iRqnz47nrNnPY+0Xe7ODAyhqV3D
4DhiRQtCF8+TWX2RPhWjOxUDOKUp7hZ6g/RoIXx7o0tTPCWZFqhsNcTCkw1NOwUp+ylwTGeUF3FZ
pxuv9DAEq5D7fKnHpOgtdKsoP3fCq59SEgYe0yAzbwNsVfFS6TJ4STE9pAvQ2uheC3OsMuh6ybAR
vY8dEZhp/DmLcx/pUmnnV0j4fNSHWMkuPGI5jiO2+Ad/nAhEYkoDVWOGW6VTJBc2XIcrINe38ZDo
S4rR8TamMF9LQxdPxMP0m2rQW1oHruagynWLFzFP6OMy/jKKtF5F4HmPUeB3+KYnJy7WkpND8Z9f
MomYHon5024sYuUudCoSSaVrZCBBel1bZUka6gutgnlMn3YfskXd9aqUa2tMsgs9jbqXiDnl58wY
03w9RZNbrjW6HAdOgVzFofulaXNkfEqcypydJ9mjL7o1KOyd9jHUWvYi6HoDiWmxCet8q9U+NjlA
JEuJ/BHwvK0vidhwF17dHlNN2KiO2wgkqu6nz9BXQ/6x98kKO2sFB2GE5uQ2t6HKzQs3ltfOoJSx
oFttc2vz9AyYMcmGZEebGv3XofC0jSO09pJAoelzSzwqw5fa+VzD/rrCvQpydWrbW9wF2hKW3m3T
BMm6c6aPGhXIyZzYc5jjJE9stKa1Clx1x2y2W0ZG0G/Gwr4pFbsuK6zMXZJhQLGJmu7j8UvpJoD2
8Irg5XM7wIjsX3w2A4tJpv0qi4rMWUPzG7PlmDfudOGrfBz2eaCTubmMo0bXF6GGe+8hkwokP3DP
TiokElrVrLqxl+m9LVI/aim604EK/t4b23gdGNKL5kJFAA0KQasunAaBR9D6ZblV/eR6HwfNJqIE
Xq8JHsSnmF8luTb6G5nKhOzjqGjh1Wdqim77zJnDTOqkj05uAzRpURWiVNcReBEf74/byPgYhFoP
kAxUvfNk1jCnYLqiY4spb4fAfEiZJTubBl6g9+INMRcqbknbwJBDAKO4ywombbhdA5k9UX9md0Ff
JFuhlyzDVeGxFdfb/MELR20mhJvhuFCdax0AfSIjVFPPXNjR4mDrtBboEDNsLoxhcHaM+HQPR/qI
tbmYAuPejCuEiLKZ/9gL3fBuHDv1xUVxxy4GFf0GzpC1n1U6SJJtGBVZl9v7WurlIRlUsG6Ljsl4
wdyAh91H69PYNkQkr/eMDXJ81DAiAY6BfWdZSh1dLvRAJohhGHyCTlUgAdbKu0kSM7RwSq3D8d2r
4maw7Pqr7dr+BR8EvUwGjB2ISlBMK/IW8ngtiOfaQ5YLrnIncZ/zAn85qSU9YV/SK240lXlQ6RA7
l0syzPg7R2uLbxC/8gektMN1jj+B0CFsandREcPwk5QRBotHhv6SoNHvbdN/h32/GVs4tEreqwKX
z8QUQ2pJfioEv//Uj3EfUhf6tRCS56DZuY3659zCMO3/oHTR57AuOmeGTf3wY9zHjNCgnYZabh7k
n2vEH4UgIdgWv9DzUdvNGpl/VAi+oQBD/qCAMYkBoEVJzWnOkp/XNUxLPFLddN1wwiRB2KwCBsCg
nzCaZeap/oZX0nhIh77M1rqetU9tZfcfMlsOkPWDsnl8dfb+Zr5hzL3CVx3TM0ua+cJsM9bxBblv
Kioe0DoL4q7HVVMapyibaHF1XgXTaOjRRy96ZXdPHlN7lGeF3zZLcPOoWYiu8WzKLa98CWi9XPE7
YtgeeW58wAfjG9vRdcKvBsk5w+b9T2y+6VmfPzHKVMa1rHTUuG+6yXYCnYloh/ZENlQUrVwSrj70
8wBn03pj5RASOxjpKvFYjybPhQ4xZrq1LWjYG1CxqvYlHqQ0lolWOytgfLgY2yLmVesJJyM0pkrj
a7bKB3KJY7nCZBU8yLg5koblDOtEau5lIuK+2L7/rX69DAxNsbKSYMG9YZ2/9KuWLgNQGC51Lk9E
wAYPVYRKEwePya1R4466VoMI7urQyD++f9g39bQOiW3WguLT4l7kP/PHenVYNI+RXcuoPJX+ZJzI
+ulOIIxJTwrjh/ePNG88Xt9n85ECTGAzOZ+0uHkG//pINRKaqUEFcwJYaz+j8RT5Nmz90Vxkdbym
S5NPS0sfMVmAIlXF726aNy1zvig3iumwn2OXx+rw5vCMERN61RTqXpM5z7TCnecMWUG+JYBKMi+j
gzfqXPqtyhsFjjSrvK9AlMgOoyeOF8ASOgaPFL5h6sFBs0RtUkH54/i11vp6pWuAF5cos2yawZY7
db/Zar3d+MyfHzG2aQBEJ+QQc/7Pp093O6d0nFC7NLqweE4EWacLQ8va0l5YI7msBxUn2efID6DN
Tg2xLHANEiSuvfetpdqqlmMceVAo0v5rIizvpXfq2Du8f4mh9b+9yMxiuYmYSbC2znu1nz+lK/xE
F3FrXSLfqsOAJjizuu2cVBdg6e1o4w6NftMXo9MtIK55S2GUqMREvc1nXU+WN8VtnTuIfbxcRY8q
Lao9cqZ2UaOO+gAp1F+FZI2w85lFQwCjEBCFqSxPalYVNbO+KKKaZAh4lh2ZfVzsIErmt3SOryMI
oQOKA685obO4b8/iJXfWMRnJaLI22N00LXTlpxf5rHlCzGYf4lkHNZ0lUUqP0fNyzyd77SyaUrN+
ypiVVFM6fKklNNaOoBPgOUXrUVY03Z6cd/MeL7Aig8/TEGdNcRZ+xpyDZCspG+1TN+u46lpCSaG7
tzeaIH9J+trluZ+1X8lZBtbPijDsu2ibZpWYwbT1CmTisLaVaDbGWU6W07oEWaqIcVv2s+KskBba
szq4ikMcjivEzu2OV42plsRRIb1svfzjUOjx0RRBfecA5dp2QaqZyKOK6dl3K7GW+oDpDudTtNHg
ijxDF1TfgMAjlpvOwrnyLKIbZj2dNSvrxrPITsx6O7afxa7knxLfMcvxEOIhzUvPMj0vVNSOZ/Ge
Pev4rLOkTyDui+xZ5qdmxV9yFv+lZyGgdRYFDpY3XLgwlPKQeIqmLYoFPEpwny9xGJvm9CSVNsz8
pADHUVZ9MccibTEvd23X1fqpzVqMJ/C5mmkLQL4NIXEnFHKpmVd3OrnWTHAshC0d1yCESanPTq6Y
xvmqDGlSErOUqWbtZiqifZ+3RniFT8iFrZyNnsKVP+RBe+HK1uKOUmFlSIWXytE2rhan4VXPo+NG
SwQu7KgNiyDrTZknIljAHUG4sx6wK1HlIp8AiRKiOAS3j2x8GQdksm9U7uXsQkOqgo1TRsW09CeH
FbNkANEti1ho6CTxrstrgGCk1lRR4n/Tup6G50qvzBb8uN/5Jwd5WngoLa/1nHRZDrKZxp1E9yDg
dUaxR/CQ7KcGlSOKgs2Yu8W40yVjm6VjwkBaekwt8q0gdlDDWGubj1pdTAYGdjdDjZgVunYFIVLD
VogK4THFzFjsLRG0+PCItLnFWWiBF4YmZhxjFUs2/V5sxu0WZ2pd3vEythCwk76z6Wo+wbpqcZSu
fWOYYLKkjHAvCx+C+FrjURGw6Y3uIDAz5yugAFE3G8u4nInHxHBRTqk1faXnEbggJFvwmtZI5Oge
Bb29g6YCOQJ8e2OtkioJVxODJsBAStQBCY0qtZcWsToTLKYUWRZdF3tj1CEMZcxwXr02iJWv9nFi
qGidBXaM/o9/RxuDPTC3T0TcyKASuHcgG7VPAmTRSBYYz5F5wiyXEBfg97Zm3Y+5MruTWwcj7AbQ
PpeIonglRYQ+8AMBHEFrQ1ymUT4xzS7jQ4OTcNhI5UzJkcTe9t5OTefZGUKYcD6WVovosAEphWTo
zIeHbU8igkVUMR6McJ0QF/mUs8E3Ecqk/Z10XPW5FrG16z0VhWs/Qx5EZzvk9zh5RWBoKXrjBH7T
sm9k6xj3RgtkcaFcMkkZtI7esO7NIk12AoopMGF4COZVonnBQ6k3882Zpo3cermkszCMdusv6Sdx
bWJV8sEqqNPGkTdY8MAEnLu7YJUUK98IBjSuMgjN61TAFb81fdxf+8FOVXfZDu1cfMbjcO1kmjus
K1Vw6KqaJnolJjoT0Nje/OXnj65Yn/hcsLVOtlPyLbqGbLFFnFUYUIKs59Gp8yhLbkrSNOHGdlQF
EX/Hmmq2ZXzVGPYI7smqY53LzS68uywwXspFoncNpFSSjaz1iEJoXjR4mJZ8IxYQOJFzndyWxQP0
ieBAhk2CagiiHvcF/N1nVYJBXAyCtpTVDro8RpS5KQJ4klXufN4WW1nqxqkJoubJxg4G58KOE/NQ
MYfsjiEb8H41CuYoFLijta1NTusMLx6/ZHnmXA+dhGzXQN3I0B8UkdxBjC2+Ebg3ryFJkwOgAKFh
rRNzjOWGTm3wqOlhsSlUjXkFkkSzHoWKbxNmVkfceqmzckxhkgSWI+paMDsOHkSq9dE6N0sek0kL
rWBvl5XRfC1YkEcs/NxSa1jf3COpA2NyA3WyX/OSUc2RsQ2DmjDI2543rdXrlN5N+kkEBCloI2U6
g7BWGC9M8JnXF9iZerjh2KrXQ2HMOHhFXsu+5rIgSYRZRbAtY63LYfTyu7SnM+l7cmcXcJ12k5pj
HkDyymlb53AwLkt3sC+0FmbhOm7Koj9GJLPGS9+RRXxPJSJfdBI8yHrwEjmPiSRj9UD1fsNbYGzu
8qgxko9GNVl+vwBHno0f6haaNL8MBDpSblBhBy2s1WfEl3A8cg8r+h5IjXEzIA6etqKDYbVOplna
n5htal0PWT45p8KtZ1Yx9nL30jZiMhhGqhu5xlTMVVN+mcxQVa9g7ZAyX0NEGcSqz2lQbCcf/SZD
vyHyVmMIh3EZ4oVoHhVp3PdpjOaZxyEJHrjXC3ldBkifN51ZB+QBFrNYYOieolE4GrKR3MhvHWDG
Cvd81NrA5nNiqZtQBkBZI+7odZ1YXE02Dmj1E6vN6MWKOrau4XLn7p705YDvNQxadJkJDT1MISGc
LmhNde1lntMqXwgSFjcy9iHZqEHX92Nj89yPDGcSHASxd3muSv/tpPymkzLvFNjO/feB2uNYFUkZ
vR6o/fEzPxopOjZCx2JLSicFwZGHPvGHbtpAHT1PzdCH/iHy/NFHmfWfzLgwWXjYjQKLPcIffRQb
wAiKTQZ9zKYQnUEs+b/rP1FFzlMgC4+jadtYDt+0UaDkG4kTNurUFbTUc7A5n1+djb9pjbzdkr89
wDz+erU3FoMFxGHgAD7lcozIpQuek/4E+x8e7PuHcjiTP+2OAa35CGxNhmmBQ+fqTU9jRO2RO2BT
L1MnH2fRdvGHiDvwzaxxPsl0iPwvmAAhs6H+MaU2sRMhXqY84OtsouIF26XvRYiu7Bg7FxVVpG/h
83dfE7paSXHRCVtq9lF362mfyyAlr8FPEUy4QIbD+xG3Dawg5yDb1LhOm4rt1Ziy12pBB1DP+pZg
JG4yL2E5VL0VtEzWiibO7hoAVj1x03ZJOgUsDMCCCyxTCAnLzjwIAkg+UBl3RyDTnTerOnK1Kfok
t4qj10KgdwZ3OkF8cdQndDFgobRoXuNak7TVs8PS1gBhHFN2ktqdgjlvl2urJ9pWq2ftwqxp984C
939XjbJN2vG3qwZBaK9u3l/QRI+J/FIhAil/XjfOP/VjEu/+B0+y6SADd/A2oJv+c90IzP/4DOdJ
PcSPgZTW4a9+LBzYEEHMzXNd5Kg0ZPgYPxYO8z884B5plOwp9HnK/08Wjvm5/asThc2DxoRjwSWy
+G302t4818hHAdCjkjsGUYXduEBP7WDm2k3jSFnYCuk8vzpBf7OQ/N0BPZO10GZwPWthf15IMr51
bdaFc7SA7K2MHiXTFNDUc3PQxNEojd9Eav7c1Pv+BVl7OV8By+8vDdKAQYXk3WAfvSp2nwHlGCcr
TY176fS/U0b/3PA5H4pLzbV20Kl7v6AiBbu4qMsM+0jGmvOceCntr3aifHLNyDi10xQ8eFlqnJB3
Drfvn9W/+ZbcSQ53g6/TUHwbpqeaDIUYA86jNFN7X/o1+xpS7cHn9TT6lu8fzJj7g29uGu5AA4sQ
lbGLDPzna0i0iSy8IbGPpApwIK8Gi74A+M6muG89dImlldbxoRgA+C1HGsTyo21UVNpDzl5ZN8t/
pqmez7zLe9RlbmsgdrbfCj0gdQOUjkL76Cubr4tMN9nCtOc//7dj8frnBcUtzI3z5u0UpZaeY8G3
j5ZUxqmzNfnitcVw26Xm7zwP83n8+TzjJ8E3AoIMR7J+flG+eukmbS005IH2sQ/jb9KUwbqjT/eb
q/nrrcNB6LPP5xC65dtmO9wx24PTZx8n0MTHFFAQLim31pbGlDHn+M2t83Pr+fuVoojC+gBf0zoP
ll7XEeynjX7SDOvIC5Y2idVzTHRppP7kQtZP/tyQJrWUhxSzw+1I+3RPxIj1XVYGDjX6Wv3NIvQ3
d7CLCY4O/Pyo2r8og0LTMGljoSIYeLkerKw0SFKlR3tB65Q7lPgFopkzU7gLCFCMSs4Pr1MjB2QF
Ebv3T8rfXQEM4AFuN640Q5SfHydUNO5QZDUPL1LhW+AUaqEAOR1toEnrf34oF14LcAteLYwAfj7U
UMM1ZK9sHRPCcG6DIOKR1fIZQeEzbT6+f7Cfl3qWbzwH+CkChDoc7pfbt47bKm+aWjuwDWNjrBFh
9FRaef00KX+47tnP+r+5l/Hgv35i5kPiqqDR4ELT4wLPb9TXt1edTYiGgAAeCGBJtnDUaQVKaD23
Lt3Q22RuIq4tZxquYz8175EkwdQY2uqIFZztmZ+4zW6auRvnFaS1M9ob42SyOw1jjd5eYiDgf/8k
MfD4+TPz4p81atyIgU5vkFfjz58ZEEVqD4VlH2SuFxt9QnBbJa62iQyZEZupFyPxWyi36CQvq7Qe
3bXBL7tB/s5eGOEMn5GeFxeSlNH2ZcJf9EIaI7cu4waeK7PRWHnnOIN+4dBVouEaBQydYn+4zZFf
oG3lxwR9zz18ezafiEsRyJpp89RSxR79yLYOIuUEMjtMx+sIWYdYM7VDRj7FGur9IGwM0g4YGC7g
ISMpLoLYzZYUokTURF1iudu8bDiGz5l2iby7JpMSHYrdE+lIknVtnGRccYfUtlE/jRXIgy3dgcA9
KGjeR4KGMNyjOKPpl+FXeMlIISeRpTTrQ8G04hYFJCpjrPA0IeosSj4ZxGJg75/oxM6OTRU+NEiY
n0pSaJ4zUlTomsy9whF5yIukKOcN3UMeKNCufKmnkORZCFW3wsVU7Sic6iT5kSXD+gscWwUObxhj
NNBGWw0P6UDiGVA3bWkNNmc0TMIH4ETJls6hfBGy9Vdzi/ceVhvnJ1Chdysl8hsTQ81LHdhcpzMN
hgwy+ZJhxJ/9Km2wnmRInJs/iuChq0f+FRR+ax+EOK4XRUovA4sdnbxOp9N2fsuRTe1vaHXA/qK5
K9JdBIgLcZDncWfb8f+ydx47kiNp1n0iFiiMajkkXYd7aJUbIiIyg8qoaVRPP8dL/F09QE//A8xy
loXKUE53s0/ce48Dha+sltUlBIrCRAOGeZe0pY8My5wfinphfkiMpOZEdiUZt/0+GSuIyflwnYJX
E4V4M4RjfaVZYg1wHYKuOC+10WWs2YsRD4o5m/wyOHUKWGkD96JTp3z+aqRHyaZcPeOSaqXkUdol
48+49pisuAvJWQHa+6vKv7J4L4+5xpJZj/m23oD3bdYsBJQGMKNgGNxiZhLPvYxZhxigsLGQi6+u
RLuNCtD+GOvW/nBSgoSxAXag8Jj6dI8A7cz9SoqTG5mJI35U41g9eWu2nNk3yAgQTU3crCYNb4vD
qTtmknx2MDr8mF7OgBOqtVaR3hPSK+V6DRjG+lsErA2WCw2lfipFWtOmFtjj0bRb4WxrIsSBtzwV
+AA3qk6b5liQG09l5JBjvOp9dT80PamEWI7LX7XdDd+eYI5O4Iy6kEuqsFfA6QE+StzHFK6Sg2vS
m44XQVuaN0w1Xb/t7cX5IurGYHVfVTd1r3fJFrmtC/NWNVlkIJLfjbWqL3CQCGSowGP+SCxkfkSp
NefFSZ1dWy3xyVgGt90BCHDem4zUafLd1h9kBdVH4vrBMMyTWH9Usi02tm2uYW+AfYq82B5DXAHV
j7zJ3QFCEBKBAurP7lqMkok3t70ZdV2pbdh14xujeNnidx6uB1McVDg7HlTRawfwFpB7O6avrEKX
X/A7pk2qZdr94tflW8ZoOmSOyt6zuqKsmBgGbtF9uIPg85GtWgS1Og3V2BlbIFR8I0+7XC0/HP/I
5+qgIL6XmDhC8eohLFriXeygQ7YPe4wn30w3VLp45CxjsaMqG/ELxTE/SEBVjIRK0oNXN30ohz6N
4PRpG7Os1XNTOCBBxqrfKrsAL5nqX0w36zdfZiYJoQg9GHBaEUg7fQeWobznVsI+TihneuMIhtVN
ovNE3cTMb2p0onf6oIhk7gfe1BrTpOFjAeZw0fDAIKns6Rg2NU6E/OTMcMcD05qZqnPaDnBVYJGF
9VWNtujXxG0doM5L56o52XhqtvUN/ogZoAgseUCIbswywrS1+j02BEouoA2hu8huz5aB+9hTdgwG
9CoYQxBw/W7G3PS7Ihs4gjiNKcyuaVTaTB8FefW66RpX42lsrrI1ODntXrCcmPc2sbXvDdNafjWy
PLFhyEq+m3WbUM8RBMPWrzbrqwGxb8ofdp56zffSoHLsIffEhC8OPdwuMf1CStgmMF40+5VsU//Q
pX6/xzWVkAYOnk4FEgrIZz8OHzncr40tsiQBlsXx8SZXDfpTtjZES3kk513GLicnCnzJJp2mlhgc
Z90yFmqeVz8BFQkDYHoe7a58IKHl25Tr24wl7xa32LDnXHUlLpIO8oZqzJ8JeQI/1yybHhPQdc0d
n/h8047EYeB8dCeCWJAgEAgAs/zo2BlKvnmCaxL2Dud4WKg+If/Pn/WTaOvl3LIofXDgvJPSXhbK
IAY8zvBbMU940apxrjazMcjz3HXilm2WvC5j1EOZsd7u2K1+kRgoWRCu1mftOyPkyGY1Azs2kb72
npWFoOJZxKt1glfekpnIQsmO8tITx2UaP+NGmx6nISnuDaX0cwem9UcB8vW64kh97sqKXX27WMnF
F0t2xq1lHdE+A41Mx6T/MLOpOYGk9zdVZqsTHnktDgRC7w7ny5JtNYrZMZoNQH9BJkgT26aysp6c
omn2Y2WtjwgM4xt9Uev9wG4p8MdkeldyaNWGdavIjkAeZ9TsMBbZ1MeTV1ycWZ8aMjZVv6fL1W5y
CJrPJHGZPjsQVVaBqbl6QeSZN10mbvhvY2z7s4KNu5u5CE9V3pcyavwUf1Bt0F6kHG67AjZKFjZU
FlCeRne8Z6FP7mj1e0plz5H3XswDkJpF2jdzZnKMotFBmcmeopois+xUHMoKKi3Sq5XFtd8a3saT
ruBANKZfNdyreOtrLWG1TSIOQgD9tqSz7nvlZg89PPdnZSz9iycXsRln0uKQUkBTx24QCD1NEViu
uYvJcCK12IA7/xNTGffQcI2URy6byQiwIJX1Sp9SydUFc1bH2S06pPlZ7ybtDBIaf19mtdbW06zO
BVFdoaLtXRuKoJmRNaR4737HMp1fG88aviY7dn9ODjEbW71xFMGV0rDxSdYSXFbsYaxdh7WFTpOu
CxmQQ/MNzSS56/OSyPQ164ejNc0phoS6AsA+Zy0AJrfrroyl7laTU74xdQfqnp9QsyfrMs9QgGtU
I7ZiRXoqlE50h3DHt9RZash0yZrf6m7sImJuKnlb+RLCLI547T7VLJ6aZIAkcNdOclYvZNnMsfij
g/2/Dcq/mYWa6EPpFv/1BuUMJ+0X8CLmgf8wJf35VX/NQv3fuHOvvQ4TzH92Jfnub6xJmI6CPbMY
lv49RMP/jSEoZaOgovszluavWajFLJRth2/g77mCt/5HYY0GK4Z/7sV0kiWIFIUNgv2fxY3xX3ox
Ky18WECVfqp0DVYBrjoBTANUNyabgZtwUwgLyCfpwk23pTIl2cVh5flrnrn9gxIreNCopWf9Cj2H
xHSilV+RZArxYvgSVySHEbo0M3kuZxYAWeLYr6MQw7nVk+GO41mLt1md2wmgBM09J8j+RTg6BMTu
NEih+27Iq5ObzyQ9zva97AbrU5tEvJzoAmYQfY453Iy5L6pnq4iVe9Ov7aqHCpOLgiBXWupnvhLF
VJnQwGJi5uBjEje9kKTB8AdzVKdbYepa6n3K7SkluXsstXNhZfYatARnNduCZ/uYxGS/h5ZZ1cWm
oeF5NkCXBwlKhjXssnx0DkQMMRXr6vbREco89C4YOnPOf8rWXzaZm8Hu1Fs8PONomjsmQU9LYRV3
DljvfM8/sc549OMyQiqXkZJrDQCLmSZtBkP7mFntBp6OU/vQ9a6GR9O3NuxdfPhfHqjXNXVbmzxe
rX8wdGmfR5/SyRiUaxyU79Owkb4Rv6yl5z42rh0/dcNiegcCeywtAk9vy5Psf5fgd3H+Nk5ogTTm
WSGkNpfXoBmDFrvU0fFreRoaDsFKlUQHmA6b3aBYlukEEyzxQih5KQ5LZ31oq4QU4F1ME7svDIfj
GvV9QLIbpttprSLXw38eCsKOth486T0INPOtWVHoBGBD1yefwuNq/uDQ3wtN9+RL1hHw/5x4LrOk
jSLaa9aIE0Kf2e9MlVN6H9KEJpU2EXW/8ZH0K21B4cprGp9k4NGL0ITKflntGE6pHhORwhr8kI3r
g4fpZuODgqawrwkUzK6mVFEDOEsd7NKdGnqC21fNwplhm9NGrvGIjtFrgkpzn4rZjsjAPODAONsL
1MqVQsjN6ovAkxVSKO8YdGDlLaotQdH9Mzg5vAqGG3T8mG2yzkTXjMu7oU/Qit0s3sbj8qjLvD/Q
QKSb1WnzmxYLxqEh4GyLbtE8+hqNQdEb/aZHWRaUCD2PQsl6O3l1dtLksh50bPs8IGk++4tJVI0H
Qc1IkN/hFwnFkON/qtxhOCJ7zw99Nn0yIpPHLhPJqYU7Ha1reUWMLrta88NewHARgFbJC22jDPAw
QfKarwUNZWiYpOkve23fXETXgR/TEzqtTmqh6Ar0PsLDba1gqlQ29XifLbjO8/VxyNCIXQGHwUgA
YYj9xrjjt89POZBSbtl5QAqJFu9XI5sl8lKLF4cP256yIyrchgIlWYc9qfeHarIfW4tcOC+7WY14
R7Wqh1iFnzJngGLc+0c3mR4ILT9UZMxHnk44dM6rnyDoQ4T13Lc0gct8zk1tDnxb4T1rJHHr6NvB
IYoXx0KtNVVlHxml/CWF3sFtAIuay1Q9Zlp19lrDCP0BZ3M72ByCmXcWTdnBH75e7HgJAqKSxD0o
toq525US4+NXCdOmv5KG6UbNvuxDjDdqj9fkC0EPhaep+0eH4/KIbwqhUGzll9Qf8r3CERfxqTDu
k7S9H3PCJDz+KEJDL7Mn8g95Pc0KFbvMs3PyBprGFA+Z2TpHOqk05IF122Zu/He3heesIXCR5vyd
DqWxT1zCG67ioIAFyBKiFPSPOBQRk3Gs3w/WRGr56viHIncfYqe7n8ZB33JMeKeabE037IlCfOVc
wQQwukBWG2sAwGYqsOEIL3fwge2tXrfqYid2+mDNs09VrT/gQxyIXynfe8ZAYe6rW/By2+rKM5jz
xg3woz/0TsXpAg4uVnq+xWlv8evV4iMV2aWwUm6HluSDK7Y6y4cnCRVqa5Zr/DgV0xlsTxfSSeTP
rpY/24lPp6eNH/3qvzmJeTCVTY9nqGZbkrUUpOaEvK471E6+880cVV3eClA7SbuDK/FV2Yu9sbu1
3+uD+dTEbsEbuKhZOaVyPNntpF9Sw3pQiLARvb04hbmClF43es0kipN242g+eJ6pD9kUhMX1LG00
787rrV2f5fPDzKMrg2ZMWuB4q/cHGluC9MKB7vJR04Cbm+54dpdxQxbvkUC5YWuPrXnqnNwL2rHJ
WnRVNTzqRXo7CsL1kCL7BUN9JGCx2A1k94YJq3PUiNqWywzDf+yTmDkJnxAPcYVqazwvOmfNuyxk
29yTIEqSPAKts1Rssmie6k2T2ymmP0eE6BfpC1ruhEk+G2LcV3F99seVizX3/Y3ZDY8j5Nc2c8sv
ero9wXZvOF2usNo0dGaEeCEJdtlpZNBnsIrdijT2wG/Y9nqZbSGZ38ZtE0FpNk52ZhPYqVlL0KvE
eo9r1TwQXVZUAX5ckhG84sp6BlJwl2hjXwR1B1ZpoEdvsqna4wzJEUEbYMCukFIzQUaemWaz9xWh
yrGlPacaSArMZElUE3VAmv9l0l2TZlRWt3rSjNBhmcMlCCPWXD1UuUYkel+sx3m0nsWsN59aN2oJ
QDHSLra2O1nks/8OBBeiXsY99yz4kMH/KrXxzkjpZwYxDQ+9Xd1NlaaBeNfuyyVVt8Wcvfad1W3V
7NTHdnVevV7IpzkrjqYGJsHgzwM4L9sfHK9iPxlL/JGvRrehc+kO1qzh1qzHdEe+LEIKrynCkjYv
RM72Dn2eGYPuaedknIoXPHaMzcbe+3aUnUTKbmihU0t+ICVZHt2J5rNQ3rtV2IBJvNJ9caGaRVrs
6KHppvlTlVQ6gzK93/nIkwPLmun5icietjwwuAWEl21bLAF8rvn1kq5H5Jn/bLrik82tyy6mGl+t
ftzovkovUodMvIxc2W7eGCVzrk6k4dp0Imj0Tp56XAx7IsEFNUKVnA1T7pmh4s20UeSSFF4/eKUJ
edz0UnUPWsDb4/5pXzWSx+phmZ9GWBxEK2bAI3zyM27A6fxsC++L01luMQf7kepi9ZzlxsmpLH/X
+N0SkWqbbeLG4YLIUBIzqgI9YJs6JsE6Ny+VxaShNu32JkdhiOW6X25KQXzXVBtzRCrLF5I7I1Qs
gY07WnHjkQOynzeWsiTE1uEKUBegfraCnF4ur16r3ltWJ6fEgRVL+Fv2ok+dRVqSJz2ckGKxHssU
tlAlbedTZFUatOvAACYmAEYzsDmuitfcxIwVQMKkPC7Ho6vQJmcQUivLvI1pVMBsT7CyY0JmZVRS
eYSphzE1DcvYKKf01KnJ3QIjTR59jULUOFNohWU1vnT+enDM6WcdO86OfJpP9nsgfYdm3iiSeA4x
k4BgnW1E7ULf8eSOdi6YfWJoiGRd58Es1I9xEIiK1oYY4oZxIUpjlLfMrhhj1PtUVA3y94bJp2fI
vTWYImCwPx4rfdrEmIhzzPHPmXC6nWwc75SlJQvcAVto4fqPy5pu5dh2D8xexU43PplFUjTlcb3J
y/jZSLoSub0ZxZqwIocBdQQJGC12Hh87Z6k2biv3a8V7r+xmsnx80whrtmRhJsbIY2zIkYINGIPT
iP91DDyI2D+mq+ifIn+re7zMpd88z3VVbxBnkNmblafJwTibG14Z0a5A1xs0IYPEbbgXZY1wWTz4
Uyl2TmJ9yUo9181i3zKkux9KehVzsJctvm4Rdg0YVLFgWW3s7qx187jtVs18kVMHTIaZ4/PM+Ck0
TTjEM6D3IDfIirJIxMpTOIIBGJD6pijX57Jt5m3dU9dlDEp+Fp0RGbO73q8Z7/RZsv3VQW87sxc/
u4a8aVMlLh1IORTO1TcFMGPNtAewgqUo1bBlz2K8ndM+3a5Slc+dyLNIMkLetqLyN0JQ8Jitx2RI
y+WZuCAzWKai3LIiaC+OF3/qfZdEfjE7u3Qq5vt2wWLu946Bldul8jHwrxB2danmRV1MndjmumU1
0HcFkmh9uZi5f9QMTw9Xp7ZCdxyx8fnudMPG9GdNzyEN7d301o+kgXVv9OqGVnfhxShwVKwH4lLH
zappO5l+a14LEt7p9RsDPtGeSMe7NrNO1Yy6309bj2l7pm+bhhZ3NDuLAOqR2CzbCJDWnK5ZFdQK
+lEvvGfbTSFQZevH7KqvWCWfdV3w/qmteySwbh0/Ezs1XBMokh+aZhLjIORhyNY1TCz3ZvW9N6+p
o873613BBRmYiddc4hi7u4Yo/EaI5j6fqNC0PtfDQTH4CjDo6JciridKNO1OOTCug6KcV66FHJ+3
yW3QQuZpUka/Xn/oeAf/QKPyyyrYcFrxtASpZfZdMAkk2UFql+/I/8t6k2VGeeHaEvCMawvIQM8m
nZylrrqfrhPiUZvZxOVOscszLenCxuz0lASwoXk3UWdigmB72NlN+zwpTx7GMR0PVNbFwXfTaif8
iuCeZU1OkBycbUdcz0IwetASJkL0Qn5XZZrxzSBZndY0Y/lmed3elEtxhMS5bO1JdE8Cb0XkdeYH
fXx+Lipk03Gi365rAkKxr5MbCz9EqEBenA1MwZt2needVc9elI90TKMrYE3iVoRtja3AwtnPeFZE
CfgHxsb43JnnJRHzDY01ln6bCOWFEJetjZnK+NYhBGTvyuXTKxVjZtP9cBPJK0Zhe66UrPYo/A92
N8K5n8aLUdaUFj2uN7ZmP8CbZVHruRZDaTZFmFErSqFuBYXGt+99zEN8dhJ2H7xdy2krTCLqh9kM
63nOwUHo8kDteHCvIWUS8s/2Gm9M2KFcePR2tZFIgfK0uaWh8hDqaExkXcnUxZrzdwjCPtW00Isz
1zU3ESva5rL0/qnqK2AvRS4iM3btQBU470l4YWJstid36a8hWDLb94UgD7AjuqMYev00FO1w7Gvr
u13VeYEnHlz7C3PNLgan+2Zek/Lq5TitmOXJbisISJQS7f4E6o3wrSEqWk87TSK/y8wSQ2hdnhPH
henMdJYaG9fENe2hn3GkGPoumZh5yIGguMZOl60iyDDUPMUOKht+rXVz79TDeWmWnLE11p7EAkAG
Y54VP7EDpIMG04ABIpaMbKyemJKZU9nW431ay45kLRxr1rwcJz6poYqxhehq4Iy0jS6iCPwc3fwz
c+2DJ9o7ZBTzIesXM6KNPHFEvwAZBDug5g3tFu9kPDLhMPaIW1iyXlZDkdIyT4xSVi5egdCna4yH
JdcOXq4264iCoG0NEIkaoMTXVmiMTqZpIrZeGk+cnQ/mkiz8RcDRoCjQfXlTmLDqi/DlQHsivY2p
QGTE2XRMUV+TiV59Vpi47/OExGUq2l07tSmOaWt99gxx5+KzILDSABje69uht91AdOgeQoplLWL9
swQ0OflTGae/PKO99Kt5KjznAyHztpEfg1Hu1OB9d+NC0IuXLZvKWMERlH7U5mTUsCON1nb8bgAS
hFIrfqQtYRatwJHRI7YqTDaVcvWusoXcT6IKckOQGiulSx7/yOv8rsMkMIa96pw5xDVMnr4azaNG
Xd8EcyKxIo005mO7dPwjbvJmLMrA15t2UxHW10Xp4AZT65wwAJ063Q6dfAbIgt9CbZnkJEeuLDso
VsNtuaGXVt1o9drtRG9KuHq4Fg+ZbOM7j1NtCGrgBXZJeYyKJJipyocnTThlz3q315ZtpxVTF1pG
yriNdQufwhJbULbNhW+0uKp4jewY5lWitEW/USSyfvbF7BYDsDQfd8WfhuH/7Zn9v6JsX3/OF7UG
x146kMr858+9qoH/6T82v2uK79Wvbnn41bOh+kvQf/2X/7//88/h+b+ZxmN8RJT5r4fx/9EV8OY+
+r/P4v/4mn+M4gmpwsuA+NgBb/p3WbL4zTHQTzl4q39PjECW+Kcs2XJ+I0jiKpfFvY5H82951paF
1cFgCA8EDCvElaX615//pyDvv8uzJs/xnyfxhsF3Q62PURc1E7/pf9GYoj8xcUErcbClR71ha+Ol
I2Jvt8bpfMR4hJ2JroNmYJqWn3bduzd2Ieh4PMOYHupa6Xz+G+2D4al+LthHXMhyYOmIVRqIW0Ma
ZdIL98KooufMGbOnsrflrqCuOZSJY/yom9jbyNzNj8REbIalbz9H7Lr7GbczZuucDAI672b90huk
PxkFv0m0UmE+wrYujj5t8il2LblT18Z3HqpzbZv0Wnh+InJd06PBQUikZMl+vNTIpza1xD2WLelX
AZmKt3XjSTxann9DwB5sSdeZzftZU/7FzQr9bBDleF6sBcXTWFvtFsGl3Bm1mbxde7oLTqw7Y3bU
GZ3j06pTFRhOTIvRCgaVettY39jkr87shagrY6wgiJbdcOcvhiD1B88kExlq/g5gxs6WevNzmvgh
VgdNvM3wZCJOLJ5bkePFm6XId00553sfa3o0iamMdHcxsESa6rX2svh2UOl0P9TZ+uUv0/JGs2Xd
J4W37K0l7y6Olc/3rIMyVExmtm1jVsj67LSfbCvmaKyg7TWjHClYC/6MhDmiKCrJ4vj3YAKhfmq+
FWSdTfqw35zMinzcWKMFyyTzeL2u6GriM+rKEp+6dpAE20RJWxNbNXbtrm1H+5sgyzro8yE7DY6Y
dkjX4wOKkvLOWN0VyImWA85b+ljbWMw6TjQe+UuyZNe5IVGgIHGaI03x9NgADHjyY5GdV3hkZxKQ
5jFgZpm9xoPob3Kly0dRi2ZXEj3icxbX+t5mb0TdcCWHr4ubnRNgWVskW7jftMZzHzDfIdurhpbQ
z94ab5yJ0Ea/470CQxfUa74K+aXmmaLYceR+mZV1cgaisMrGyd6V52ZvbZMalypp7PvSk+t+xi56
wYxnnczJrvedqpPbQdT9U75aPpBdcjlLTR2aKp4IMa1s78KuwHyHVeqcWwCeh8yQzT7PJY1RWfRy
OwniMmUzncx0ErwdURRq4DZVmkB0U8yYg4Vx5Mbk8vxoremX3c7lIUHrEZRLaR/qNhZbFyN4tLiV
+WKJ4ouUzyZhgyLMd9ernurRWl/6ngH8qlf6PTJ+0LszRv6jDX8PgzuO2Us6UpSEDGnaD6yH+Z0L
+FMGwrL8LwBp6a4ar7zeNZPPjGDKcARnu9G5IU95wkOcGF0cHPZkkSdk+eha/fDJtnLsUKYh3aur
A95Z5sZTu6vQ2dFgUWoGmcyLe8u4ugRjuXeWaTg68VodRFHWUd8o4oE5LMmsYeDu4rXdMkFuI7cn
tyyu5vyh6XXxa51b8gIKlgdruiBvauzizQUc+gxlVrtvEBuFPFAW3l1amMRTG80dDS8dm9Oe2m70
8tD3t/aQl7u4n/Sz5/ly18r7ERLFmxZPdVQ4lnGf64m1r+gNETJN+nip9LH7spgEXQvfaNJnd1cb
ExZmaShgyK7lvSFiaAleIN+dmT9ZMhvkbGSq9nWxI6+YRQAYOjIrxtnBj65NNRuChW3U2hNrWiuE
e74/PrPSJ99RFj4zDxBJHHM98DSa4/VU0y+dlyrWN4ahveUoT72A7H2MuJIhLCcA2W1d5VArZa8E
oOkHqff6BrxQe21Z60/ppOsprlP/3i4959D39szGDAb8fTZoRFG7VWiDwfpgqzjvcvT1dzphDkPY
lJZ+GVGThF5cEl5PGruzKa3af/G5NS6QPNNXQv6ym3Idf/grTQ034houeT9emJqhrBin/KbPyaYe
Fs2/KZXo7hirtOdcn9oXLc7kpS/KZoMwhxhwnz5nJbpmY/et9Vrg0CYQnL+yi716S7lt/lrdRJ0n
228+hNVeLxeyp9/SUmbPg2mQIUvgm79lgpzsGCQWG6RPlPhGnN4ZBslcE6JyYozb+VFXvPRVaq/R
sgyADGbTO3k47HJsF4AOLDefeKMhA/S1K5e10dW6I95Y7apsHg6FvzbPUsW7DD4qpOB4vSuIaSBT
fCS5cBl0ilmlkbBiJ/PWaWtauDExj76RFD+mlmTiibRGsuG5bjM+4qc+ZpxMkMuMAK/t/PfCcbKo
rCb9TcZEVnIypYd4MKPFdOy7lZ7sq4GxcWwGT9uW7F9ujaySB1uwESfksL+Xy+Q9J5MXbw291R9T
BhD8ODdmCr9oztaCG3XpFpLFIT986avi+FfdwOJKziLZzdZkRNiUQU9fk6cr3RzRjXQZYyxVT3ZJ
XkF1HX2XRabfY9jsuPvzPHlSNoVIkKtWovHD6HffJozF6pSPNJhRF3kx45eJ5IbYa7/9rikOo0wJ
K5on7Yb2bYO6rLxDbVrsB1u92x2bfc5a9jmemtRnMTjvdpZ+6LH6RsP67tXzA10D3ck6QTS22vLQ
Ve6y6drsiWlucySmxkVrV5gvkHqrL/Ic5tcu5gvHihyCD6ZrdBfHBhe/ro5Ny1xu2AFWo0A/U2pV
iQOQu0CQmpn1IDZ0m+nNDAcoUtOsvLt2aBfnrXfibwU/2QPdNfHgSJwzyfXEsY5kV9+phapnB6Wn
PmdNi4yw4QCl9vJHRmcxI24g0+XR065C8ik3I4q84mQQN8P6LnPfWRoxqnfjJL+L51Se3JRe8okA
/zTeyRXzdxXO/bQiGEwwRP4EmNNrz3Ybz/bGSEc43LWWFfWhdWF8VJoOchaA+nYELkBA4RR0dEKR
DgKOhbl4Zfo/7QEZu+FCbPqFfzlvWadTTsr0yET9Bp0wASRIPeh8EAm/aC5hsdQiz9UKLjt1TPfI
DaI9okZNbkifNMKkMpYLSLP2ws7aPq7sDIY0mz5E4S/HznfInhea2hnM6JAGXMsttMeKZarVnbLs
UMQs4p0lGut42HuS4TPdfrbridwNkYzclysaWuLXk8MqkuGg4phpbGlmx0FPbmAPS3ygRnPDln6I
lsRtfyiLYGpvtuEwtCMdFirODQk3MNYQMW+mWDSwvNOCiyxGxGrzmPcKyyxTUhNxux7r30LFlNFN
0WRozfA4Gz8RNzvea6+ryu2/lLiGRD3HraDiCFmJZqX8P0nVHwqof9PEXV0x/22+3xkk0cc/Iy7/
/Jq/m9JN6xr/hm2IBg890/8zpTtwvhicWdi6dDxxNFh/mUth5eo4c3ROZHorDHz/MJeK3zCC2mig
f7dGOWQC/g+6OHGlIv3NwUa8Hx0mMV3IE+jwPDZw/P+/OdgahlwYrZb01mVYbHCXl8wSp9S0Qxt8
4UKIf2FVTK2SFI91ZjXnxJRaKGnEf0JTX+vATUqzCT0dKd8hXVuqLlo952tF6rmBbeOhjCyb5aZm
RC1fs1W0qOBX/WduJbMfGOSjktuLGWqJWDSO1i7DT/eM2MNFlNSS6npkq9RN546GcJMOBbKMhaEq
Qh6nODcYAEMSxsjtX7QbXS0NcQ0EFjHLqVZKsaX7MSoTPiXjz4MYZ32hSPCMX3yWmaQglxVbn+g4
E5R7xXxOOGl2liN4EkXs1l7rVHcY6xJ7OxGf8/3YajszV1AsTP91qmZrh3dioDtMwANSa63562z3
8C2UxQqYvInUN0hsvu46IRBOhYGKUkHAoG9zf/enG1erOhLrrg+JJGGwE/DkeZW5Gw1Gi9jbiQfu
73q4oc5pwvD4xSuynIo/7PDr1Ro//GGTd7tkLkBJGBh0Jmdudp0Hu3GD3WM617mQmZDXwS/9fLVl
Uw93MaQpwLq3J744rVvieItmVO5pZc7P2gy4JNK8mTSPQuWMe/2km83xYJSoFsaTnIiGdgbWHY7v
FYfE03CwRI1pi/fRMg3cM+TdsGPS5p9+5Tb5t8+68ZuUKHOyLmbV26Xx6LK82zpD5nKPNMhF3xCE
sivF7jLeTElRHB323rxQXRGnLFdUfsgYwFOUSTTQBmFfeoZqJU6L6bYnxz/QsyznbckGIiIhkt7E
NIyjRxVKwpq+btGBF7srTAqU6/wwOEpkrNWkGWU+lBTAK0Ny9LyBjEhBbB5hS7kX7+llGF1KayEu
d9a77eqv/UdtNvLLHFrD2voFt0LQtYwAB+8/2TuT5riRNNv+lbLeI80BOKZFb2KOYJDBSSSlDYwS
Rcwz4Bh+/TtgqrKkkEp8WdabNmsrK1VWigwEBne4f9+95/oufbI2rhH7NJ5+aGCAsbkJ0kOc0aPd
ybz7FJIb3y6nQlrXGlfQQsFQBp+CWoqLIJY4L5Cob1nRoTjjcJepbQJPm/ThJi9afW44ufFJ6r5D
rc7tu0VCuM3FLPagXms0tGwSO9+rXlhX0Zy5CUg5lUfbjadD7k8UXMEnALcNn/mOCNkE6gUcuVdw
lLtk1Un7KByneQqHxP+EFp1ESlbXMMdZYCZVwtpAd8oPcTNdWblj3cxP9snXQQhj9UOdVumXCJ9p
zERYkFyafhs3or3CFSjFa6GP4lRgPnsKymi6qCvZHwuVpLsmpTI6RnawjWMyQH3cfzDSYdoYfdJs
SxuIZCARcWOXNI5u4jxMhjjhXMbvRVf/mEzKOqIh0djsNv2jVRV9uIgJdEHjYRofM2sWK3fjVASL
PhXmLeW0bq3njfmqOS492JarsUmmmLd4m36xWYkjjvQb7GDdWHmLRNnyrpzV0cgHVPFFumNwT4c4
EIsiqa3PtDzZaqDp4zNKChduaixNs8Sm2ql03wvUEMmALs9lnbr2FYAqMw/c3WCRStqXOU2vzqY3
0lrYCBdOR3VDRy9/T0oI5Weuzz0M1Rsea5QCxnj0+pDA2MT3diD7SvhMZuUc3FqLPMRrqfsy2Hl4
7aVutFN+kb9AUvNWqcAuuCgzALPrsZCCZqm+9+34lpgId49EdlglPN13ulaU2ULvRwN5iekv+5aC
u4h1IHEWMjzHqaKrOFXM7J0wPxUpy7gs7FDd9rpk7yJs66Pl9t7K1MvpthiQLEin7h/pvOYLy4yL
SyMtE3xjzvBFG3LEQIbZvgZ085aJVU1rfOfNdpCG+QSnOztNeuSd1OBO12NuFRs9RXhr1HUJT7wX
d45eI7tviI6qNkXRBOsG18yzW3b1Sg5dcRsDCGnR/YToZOOOkF/IY6+0dMQuV7nz0TRa/EgTj9Z6
YspZhu2o8CwEYb/KSU3Zuz19aAfS+qVBtuRsEzM3MtCND0FF8crtrfBQsIu4rljrrlr8OlxZLxy/
Avhv7yx2efGyMuAJNmJM4WCRj0bRsbIXuq6M/VQDn15KA+xUhlRNhz60ALJQXKIdI/eHveVxyov+
JnW0NXxw77JCb4iXasR+sTdtLbkMhU7AjQF+Km2UcR83aXnplC4azF5vUFzYoXcrvYFep9sO+2Lw
I7kofNkvMbuIE9i65DHziuoxcPP6mp6f/1ACo7/ohgo1We9OH3QCk9d4POLtSA9gTU4ArVg7x1kl
OVvSZ1tDtHusCwqBndN9wGBM/SiSTb7SInqCtgWpqhKhuMazQC/Lcf3ikPcaIoos6ccLDHlZsoxq
3Vi7hTS5jm3/JAead5ZCXYiaDqktArnpoEe6/QWWjtCWhZ9H1/h5eloiwnvEuoGkTU686N1cdPiH
gybasAm3j05Ulve+o9DEahaERkoeLgG5bj8cu6qoN00p8e291e3/p3sXl9GXumiK1/atO/FXt+Jt
8fav//e/qMMxS/p/1+Gg3tnW0Zf2H8XrP6D7dNnnHynYf/7+t3WyY//hCVRLrEBtGoF0uP9aJzvO
H9AcYDPP5mtvzrb9a51suiCa8BdQpANUgE+bv/pmPOCvXHBOBn9pW45h8Fd/Y508Gym+XybPy3QL
u/pMX8Afbs5n/v0yedTzBA39IHbJMIdxv5JMccJCsI9n3iZ6vSwSByyxa8/vnvREW8Rms/ru4v2C
iOCdu9Dnr4BtnpU650xA5eys/26lXpD7UrpIJ3ZFPYqrjhB5WgmLqWtKHOSiX8Ua6eMy9S/LMiCF
yIA81BsfpSIuLlxRqiTDY1ZWFS4SAt4KDhbiOSBbWmpBQWkFH28OnfqCAJwfwvWNWosmaEwm4fyP
IzlmMho/NFOxjTIcj9p6tDy08C21koChx1yYj9gn24Iw97oxzZVIIMCa+cPoJlDUdHM3UH/KsDcx
1V8EqLbo0kw3+NDm0F93EaHzsyyEoSZRIOsmObJNv8ELiaUj6PCLUduxvY+6qZEA6jxTxdSQ5+nw
Wk1W7qgUeGVjwcLKm64UjdO6S24Hzb+Pq75ewy9FzFh+opwgtlHaXQeNcxHr+eeJjJU2ppFt9+nW
nmZxQYsnG2nFl2xAFZbELuVx0X/JZbAK8Fcdc4CWC1ouy9JuONi0iRLzFGRx8H/Tyv/XnntuKjL6
/n3nlDCzOnr5wcT07Xf+2TkVf/ARbBoBzsg5JJs977c9t+v8wfRiQ+0HTs30MLdH/9k5BRHHBn32
PdHVNL4HOoHhx9jE5OQKSO5zuPDfmUvOCBiSB3IWLdI0pfqH4neear4bx0E/iAnNVLczjI6CDaV3
WoxwFryj7EyPpaBV50diGgit9ELlvjON/IgysSxh0LtC4AWYyqFpdw7iqapgQvA8tNu+M9TaGTNg
FZGR0tuJst13t+UXM9YvD+W54OEcKbl0ZxMW2wyl65nVbqUO6iM19H5hNtTZwZ1X/8FZcSk906Zg
bYPK+vGasklKSmYoaqnDEFFLJgawbttk2SJqe4dMM6PL/4X8+fMCklYtpGBpRtHk7KyIGeiS1OIC
epFP3sBogGPt7NdB2StE2vHSKcyZVIPUFw1I8eek8G+xOHM15ueDm7zpeIqpJp2dZ0tTzTfLtt1i
KGBRGQ8hIhZKKn/3xqEJ1jFDuCgP5ijhH69mQ8ZLoyq/o3SLdJVnMyey2hoqR63jMsPL/vvDnZEL
eSQJwWVsYeA3eEzkfNLfDQiLVS7+/7bbBiNVBUqhXyl+veL+Z0+SZhe2TwXm90f8+TJahmGgMAPf
JlHSnb3NKRugSTSLbu46WeRleSk3yyvWvz/K2Qv77bwM3tSei3yWZcM8Pr47L8q2rBqqpNuakRoX
pqYdA7DvMCuM5SAy651z+tVV/P5oZzfNliKoAivtti4J0wufZJ5AATcsY2IyC2+2hiXJ59+foHFW
PHw7Q5cUEgt+pscDeTaVjWFiu33PsCOlWJ5onacPgej8vV1MVLGLgMJCdeuo0UU9LKGNtMI9wADY
dUFdbFXnqXVHiWpR9075ZRhMbT+S+7ww/La6Y6+0SJ2QWl5STe9MTG8Iux+HEUQ9mlUzkM0xfnri
3AYxSNEyjKK+k4Ak5jidBRZ2tdY0U6CiRMRXukWPLSQp1wYNqk9icobrTkfcCvzGXOIP905Aib+9
9f/tALd+8WjilEWAywi3+O/ZYIg9Ap5hpbfEEIRrdpLWKqrDARC73a6bKmg+UNuIl6K3EcMXNGMO
Qx7XR7BJhNACSkJuInLguk0MDwC7A1tyf+XnrsBSGoysuoz6yrAnbT8ldJ7pPqEIcfBLVO2MsYEC
/kD6ur/0TKw5NSzLjWka0UKZtctaZzi0QE0WvZayaPItD22JdRHK5EPXu81VgtyfouqUbGqSVVe9
1p4KAll3uGmA00ioNwP6xKMIR/Go1ZXaxjnCHN8aX5PRvG1dfDweooBda4ftiU/ON79/Wn8eINTS
WRgw6nkHOzMe9vvhODSB1Vms7rZRE15p1H7IDRF7PRruu8mfPRmZ/reHJEcEMU09ed6CeGdH9JC9
u5g32m3t+3u9ketUD74gIz7WJhp5UNBPvz/Dn1+47gy5hYYys+JgT/54hk3gKXBaXbuNx5RNgZL9
HlKLuUYSOK5+f6ifH1OXfoGN9997g2KdPaZBZ6kYbxVvQVdZKAUqfV/0nfPOBfzlUWh/sEwxaVCc
37JMAAJvey6gZtdYGfGaaDuA9e71709G/3ke42zQnbmsFuEGn0PXEuD3Olx7qlCDXqyQBcQbgG+E
9TR5AWymcVhS8OALxyTYwn2sjWBbyOS9pHTd5P78OC2hzqMXY7m6hSrlHFxYVYWcIuU0mHBTZ91X
XrqB7t9uMF5FLia8Se5pW3rrWhRf06J3bpM27reBJdRlNk2EoyWYU35/ac799kzxfCfwpoAriRQF
W/bjM0X9VdP80Gy2edDle1Fba090kNxRPF35SGhwo3flxxT8C1V0bTxBNSK+LxLGynPzgpADbKj6
oK4Sd8Cn239CR2AsK8CJd2PeRYuyjaydRfntkI/pFbKk9xYXvz4BT2fbzJKe8T/f++/ewr5ee9lI
2t1WhuNtQADgputl8CFkFluWlROvfGIWl5ljt7yx6uwwhsSJRM59U2Mf7Uofr6Zbq7km5t0Uk1Pc
Q4H6ijE7P5guZfK+ROOMCJ5o8bhNN4RNlO8sj/R52P70WHx3BmfTCMZxvnAxNltcKcEB7Fp+aK2B
tG5NrNqoZpLvbAybsdibOPeW1Ljei041f/lkeiDfyGulwXmu9cQAL/vR6pptrIUtwm1CLj+zrLp2
KPwtiC58KVI1PDqGHn4hj6ntVACBxAgpL4c52pdmYwgAOzXYpEUf6X22cIyuxMclxHaw4jm3PNC/
jrmuM1U6qLvAWImYFBbNeyxdYGi6ssRRs/BYEUn+7ChxZ48cKJA6mQi911jvXPOfl25QLiB7SlYI
dGfnDen3Dw0YQyfxAUli/04fc5jNiihtbULLVkxgDn4/xn4xbdusgdl5SocPFmc7iialcVMz6WzL
IH/1CLPirY2iVJIj8s6R5k86e5I40hxFJimJiPOFPTmxHc02iyepDu4T3QweY/gAKTo/dhPWmCBq
FLbmHnxbfy8M9xdvXxuOJylyJi8mFt4/XtE2QC7sx3gvO2f86Lfu9eBUt0L6r4CkPrPltd95QZ1X
7OaJy4Zo6VFLZMNtn8/pntKaIYp4ZNmG57edybpnxMA35qFammr6SoLEfRGlwyoYSxY30gWN2wQ1
2tjpnTn0lw8T+mjeLCY02vPXctS1ygrxFW9hBrQrUTr2At8w1bWogJsVxq+/f5x+8dKkp08RlRKh
BXT8bMa2vZiM0W7gJo/1sA1K3V9OnRu+s0f85fXVqWTwJHF5fxIOxI0eFLosmy175HrpqiFECxx7
S9tHxds3JqNTyW6ljVWKyiXIllQD0vWgtIuJ1vU74/XnTbkLno3VMhGFDmj6s/Haj52FLoemoYnP
f012WLBp6ulyVGOwxNKqLcsmy7eh0xr07jrxzrA6jzt7e9ZYDXGxWbdDAz47PLmvJKfkot6iz8Zq
7tQ0Lfs6aE9NpOPC6O3CtpdFxwcQD+rBSVR2lVoryPlYErPKCROEsWN/qUIzwEDVtp2+BDzQvPz+
yfjFROPiGiBym16u7pwzqEMN04uV29UWmxZ+bUnEiURSsGYtH71zSX5xKI/5kww9hzIcYMsfhzst
76asaqfatpOfvUpzdG6mPKRlr9niPzgt1qAWjYG5pPbTrFaCQmxLDE5bBPz1Db4Me1OMjn8R1zMK
6a9C4/WfM+U/4MFcF1HeNv/9X7+YxDgSZRGWiKTanVcqjAlVHLTnahuZIlj52PjvsgBGGG83otiG
jBJ5EY7vTB+/vJTsr0mKt3WUP2fjGf1CTpqAVW1HxKbLjNBj6ubAQWqBu/X35/cmRzp/Q7DSAMWO
7xQl2fmK201k0QWTziMia1FtbISq5CuGsp9W6KPzdGnXICNt1uTpsjJVr23YOWIgmwbHzNCvWwyu
COSnt/fRZTwYOAPCVZ0ngDYIjMHhDxMmfEbQOVOLXKvZBGE65/MCsAMXyClhi7ULmiqQXHt905MD
SdNwDvqlw+rQK5Y1Vv0gCfV7uzMA/qaS1OdNrGeDvcZfEBpPHu617KsdUywJFiU7mPBiCAGTYJpM
6vBDk6JH2Kc51bUtmViZXGui1A8ZVkttixZCNVcWTAS4KG03+jc2URfAcDoE1AQO1bigFp30knyV
Q70MLl0nn9WZllnEcCar9E5pQBAPda4VO71OSCcdgxohhBdGD1ljm5L4GmIN90ghA1RTHWbbzZhE
M361JBruGCu2kyAQPZrT26bpPfLLFUKGVaEQ0FxkGhQj6g5ZaazKzJoXVxFOn2cHSf2IxrUdlpMr
i/qutEi22hKIFI/X2CXVXR7Jul2PGnTNW1FkbkCHWQXdnkXsAPWApv0Gaz96DDQpmHshR3rbHHlB
sU79ufwnNIOuUdVY7oc4rNLlkGZYmBuJrB9JfGntMre7oc676ZRVPvqlkT6lmitu29wm9DADOKnN
EeJm5Z26dASZ0myG0MlvfYciqgxJJiNqbGvIpF8lHpbroFMHU4390kAhHicA9qzO8FddPJgbksZe
pKn165lQzXcAaGojrV97MrLx6SJKY8U8LeLcCy7AAQ2fnRaQrezwWOaOep4qm3hpcwABiQbUitKH
WSBh40y4trysXqOSiq4TE9AAgmP9ws3S8JK8QFT7DuqsBnzwMJnW1tJ05BmwcekL+nvfk8lyiJOO
RUXjLFPeEqumwamepMO+auEKRNNo8UdyerOI9rJGHjIYq0kk1Xpo6xS8Dqgm7C+48DFJRtzZa9+V
t2R4wcfqXTzrU43MXWs7gKqjsZ1Yut76QVp+yl2M4HmIMZh+vY0io61fba0C+9DCMnApWG+dorD2
dUrckZP7w94UEQK70XHXFCkOBjTUyCr1TWKNT5noqqc88neOJe+ibnwisY1WovAo1HX+U0YGeM0I
zNw9ijGUvVqFbdXSAOm6/qHxzWhlB4W7FigxuA/VtJCxN61Qm5W3UQ1MpApq97bpaDPCHDm2I4Km
dJjdChr0uqovd67ZRruoyQhkzFz1Kpu2QyVE5neySlTUTiOBmlVOLjGNRFETBVdEXnsP2CaEX8PD
85gZwoRnUbGP4GXKJEGOfQ83d0quqp6nLB6RKbuJvhddMBLP1xYbW59AA7VFsR4YEGufrJCxObpj
H/TNR0LVnaZCeIiSIllNjVF/BJC/AcuNNlkjzqzcOppRfAFMkJQ7M0mNbpW5taMWY0Fn+wizucVD
5LjIEtJRWfDWi0gABS+qaFdjBYcehmVqNSvz7kOq+tdGCvwcNEsS7ZGj1WuLGMgrvTdcwOMKZBeW
lOEQRo34bM+k5wX13XLtTCK9KHnJfoEBFtjrdAyIp+2tyDyS82DfSZX4rx7F/Q7fhU1sDfZfsZpG
d/hAnyl7rcsaC86YNfoncvnqFVs06+QB8f5IUGC/Ihdv3LasWO5dLCMfVcPnjKDpwZoa1WEq2E9H
Qy73hjSbR6pwtEHiBlR6q4hgwLLvVU8hcZ9fqhI0WDJo1ZNTGdEuhuyW7nHgJZsIMtqjVZAbCP64
71e2b2VoJhHw40gxNBhEQmIOs21rGbPg2pOPh42EEvKaXalXbxL2TdkOxDA/30aBeqj8fk5khLHm
omHsfegnQlbQQWgNYqAKocD0zCMHDGbhnQCLtCicuiNTlMupPZDjxyk6c+D0RYA9fAc6QD0oY+j6
y8D3gxN0V3dViHK6LFrXPcpQ8qlmCdZeRPadag2ofKxEqoNdhuEp7pvyE6U7Y03hzDoFNUN1nSOz
20yYfDd9Mchs6zikIqVpqZwldnHrxCCqGFTcXYrw1SHJPHlywrD8XKugvpFTrd83Edc7ihPcV2TZ
bd2Qi0rQyHgBrqG6Ka26/GzNO8xlbk8zkKyKoy1XNtphx5kZT0S7oPqpDuC2vOOkmvJzO5b1kwq5
rhPary8FJJIKoUHIZSWDzj8EVCO2ndc2L8ChrJOcKq3HV+YFpyGyYLX3dpaNL0RaSigwpdGbMESw
d/jjUee1XK7Qj6LQDN0KJmEeAgpwuw7OK3Y7/b4E8nyKoKJ+KO0QeaLVFXCu7WSFSRGhpUFULhQr
bFIvVmca66B1q8NYC38VaJ26mJX4O+lBU3W1mHkx8KOdWfLbpdCCU+dV9kQ2lsUKHKwQHQuzSvdI
TImcaz2KOKso6eHMZC0/4Ctvtjv1abuKARR3i4lxThkrbx7xVY2vrqMgKAaQsZBPp3u9buenvAsh
xZSw6+8iOAkPyCOgSPYFXxLTfnLrtnX5bMJRu9O8CftbmffhabSzXMeVkNdPKcSHa9duugdRDslt
NN9uAyPS0Yp1/7aSCAtRl4wbKnYCmzYEzJNsuGpuDLNfBNr4KiZUidpAgOSCor1/S+Kl3CPIyo+2
2fOJxZTcsmQfPniCjszUk+x5mGpK4mstC8dXp6TMt/S70C8W1FugbOBb6dF1aQXxp+iRSTdBou3f
ypAt16LsmmrcZ0rZIefOkzQBMGPqtSVPGnNWeEqTuNCXmT4V15oZU8QlUot7LRoXuoZtFm6+xJf6
WrgaeyYlMvRzWV+94hzWH2QAGF9B5Pxqq5g4ZoZedcNsMb0WRlyS4mXkY7KsY6v7CqgIoK9PDOJO
K0sui82bvNkKZNf1AlURLlt067deK5jNHFt9JWijuml9QFxdZZRXLVCAj+Dcqxu9dYOTb5NP03p4
5KLGNffMY3OioMv4zrWgfayiCJ9jrbkNc3wBwGJfEJr6yorauWRP7G/Kzgfeg5bAoW7amh0NYdP9
NDVue+VnZbBVaap2+PG5Nbw2j2Ytk25hOUF0bcum3JS5bD7UpQI1NIWvbVDwr5oSAJCvSvOz5QXW
RpZQwnG6FivDHDDSKdPe6lyvBR1NuUpQZgHtN7PxVocOdM0ipF/kMvYfjDQA1q4Vd60nL3FngT2Z
0R5+W9ernkTlq4r6D/g/hXAZgmoJKO8keiJJQ8IctzNfcDuISLscbK085VAC7mzfKPbeEHUBk242
4dOi2ViRLbUHZnxQ45iuIsbmpQj6+ohbOD8EIUohlvosAT3af5RQnz1IBfvEyeegA2W+qFQeqkjo
TGkuf5gNjARbL5EfEggzxPKR9fYsZx2Kz14/95mKdhNSWd5XfuHQLQtZkKq4GB/hVwS3Ig/7jTOU
O5u4k5UHJAvEclXs3H56pv6XfUwyZ5ojnrlIhiYDJnp2OEDXiT5YxknS7BNNmAvla+KUZLLcNF1n
XWQ+9meJS+eGf3AoyvvafVcBITN7L7jtGg4Cqt257kjoXFCYRkfk+PIZ+7f9QO5yuosi52GIBVQK
pFesA1nKLbJohMUc9eFl5FK4AWSy981J/xwKv98oVxNbLIcTOSidueoVg7EhxGXRJ5QKg3G0L1hc
yMdYWlsIlsWG4cQEXCDbXgR25W291PNeVdIZjwNJHlde5k2oFjJ5X+JzXA6sYTcWcxen1qQPuuU4
N6PiLlkKKfLGYV24qNs6WOPxLr9OtJqMZRm00VUV8xhgBgQ2h74Xg3xZYl6XWdyAQoHwRANhgU/T
WHaOzYJeBvFzjOX4ECCcA8aSxgtLasduGkzijN3nlkzoDUNxQ3ZnzELNgg/rE7qQScv/QCoqywyp
cGk5Ioa71Ua3rgBEk2Sme9EQMbj0RbgOrTRZJNgsTllpFcCfetCWE7rV/TgW6tIGBp+zRsOGb0s7
x5A3xGRBm4CwAX7O4bp1zrY01WKGET00dUlEQPyUGdLeWjoFeEprOBeqaWZnAhocrj3frI7opWN2
dY4inaCrcaV7uMFv4SYTz+IMOx/5v3Kb5DLlLl80OQq4RoLYH2nwgCRs2iN133FhN/FOHzTvCSAx
CnrtuS7yOTXbmpZVaatl7ORAPZRq9SdyisE/Gs5nfbK/+uB8P7FiTREHk0Qfo5D74KREepuqC9at
02U3o82KJR1rnaa318JwGvwQWJ4Ydsog5vCgmUUvV8oRjbNzEjwgTBp2cdKwZJAZNjrFifLNTPpy
46CgDUDYBs+oFX/Ksji/AZ1FjEJEHXkRjUygcdi3L2ljCDyfcfhS+QIsq4HB51ShAjhYdVzckcTi
9k81Kx7uW8Qmh4xXiDwK5MI+LUkhmryh/MjbktrZRNxBR9GfvwIGZtyzPmZnmmShPATJ0LxkSdG+
NF1DEaEZu+w1kTlVhWZq/U+iifXPQPZ500O3HK6hMfufcDSzCZd+BF6MVJnmRbNKLVsYk/Ic0DpW
fpdWhHcsmnDoC5CurSo20uupaHRDyOMRGh0LnCInkD20OyK5iejzP1m6xe945UAChwM+yFqBq+Yx
ys2xTVaq4VsSMoxcaibccVYzHThbxCRFNhfRZLXsG0Wu9HDZl30UbFi88smThk93L3vKj6tQeqO2
1cZ5CdDSIfWhc2XeMQ4F1hG7BsuwTN/Y0drEqw5TTOd/UrUCskfUDynxJINnr0bXcdSuMsnO6qXp
ffrzYlowITtE6SY8rKkRKNMcfcIhzH6i2JJuGizNym5gNL4VBUxd5ncW+rF8m0Yx5R6UBejVc0hg
u1KnCnQyKmvQ8ThM1gUK+eLO6lFUcAvpty57v+L8AFZTD6lLkcQXDSoGtc2AqYVgOVv1qmxqo4vO
sMrw0tb08D4ZlQHdgrj2TPecGzB6wFTL0hX3fVg2IxJTHDIn+MID+joleDxYlfOto9zn5tnjkGv0
/woI+dwTxi61/3BcUZfhKiqt5ecn2NsvEbuXaMGXnfEeqvkaxU2cbr2uJvOm83D0kNsdGcMyFYwf
gvUsMe1y6n+HPmqAG/EcsqKzQlnGe2HXFFFqeitALCpwzQx14rj4XdA6wzLrhJ8scnjR4PAmSOSn
UJliWc1LyBTeQguc0Ag/6LEw1iD4xIGedL3rMxAdWeAOR7RM0cM0hf2H3pDqz7L6/0nb3/F90rLA
V/mv0vCMB/qG/bl6zr7+9389PjchYcRwJb7n93z7tX9aP3U07XRI2I6iT591IH/JUHUUpQ4y8m9C
9+9dnzga5mI2miTG2F9qdmn9AWJHNxGngvaRiNb+jgL1x4qypKFvk0s/K+nRvhEAcFacn4qp6rSm
s28ylWYE30dDd1OTbGNDR62aT99dmF/UzH/sOb4dDLUt6n00cCjEznsjgTVIhnMLmpdYpI+5LIz7
sSX/5s/AGttgQR4gIH32FH3e/+DQZDfPDQj0VOedsEhLdJhnurx5e4fkXk3wuRp7ktmdztbvTXfg
BUck0/y+8OeZ6/eH/7HvN585IntkxkgniEDQzw9vmFGQe3Fq3qQZSZcgOBSJQAIGYnlgG8bhhoyq
we+PeSbJ+3ZQHhW6jbQLaIn92HghLgSGY+kZN+SiG/c5QAVQOTYZ6AQqeA9la1GniObJrdM7Nkhh
27Uv9hybmGo216ECObAtnYB6baPNtbVpmuQzogDAxL6lhH6hSp9XRjTXexZNqWdzZihg2Xcaej92
Wv48DXvOobANdNzmuRTG7alSDU5oEHhD2FjSpXJPLDPZYm4z6Pdv66chebdB9mMb8dtRPYYHGRMc
+LzVYmuC6AarhsaiK/0+5/1JzTcPX0XMxnPkRXhrSTLdEGFRagR+/F4+7c8D08HIMituybkgL+Ps
5ikQwwhGB/2GYjRhiPOAGefo3UBV76Xunmme3s6VgFRGlktHy/lJx+yPTpsL0ek3cs7xhLaZJxsV
6agB/DkXjxQH+azI32Z0zsuA0ukZLG+hdHGCFfH3j+2vThxFJrMlNmaEOmcnbmDa8ypYBzBHYVxg
H/TT4mi0mVCLKE+8/2CQOEx7jEv+4/yUqIrdhS2sqYybuiH9Lx9DlrEyGIqLzhHFRVZTMjHn3NOq
injKvXTSrzLlEfI4xjqlrhkne6HZariFckaIV4IW4dgmyiPGwia5MlS0G3JAiSwh3ByCohdiU9v8
/pK9dWv/JeZ4u4EO60NJm5W2J0/sjyM9Jk63c0dPv/HRVVQboOf17u25Gdqs/FiT6kYXomfKxUl4
zPBnrgOCqQj2IPZoV2LDYxMMkC3dTv3EUlX3qam5tRhuf/89fzELIrxCH4BinoAYcfY1tcHolO1L
/YZVMRfk7TLrZV0SIuHr91Vav/dkz1ax73qYGMhQW0owShgCLKS050fMWiLbRDI2N/0cTmm1pA76
3jD/YRLM1tEbuK5Nu7EXJEH6M2Qqpo/W96NHtyNhoW7mY/tiFmq4jgUzAKFW1IyoZR7l/Ey8XaKG
twb6+wjTBnFoxcWom3OZP6L67XBCRC29l0LKGZyfFmfCfSbWWcL9Q2bw4/2e3MRzKjqFNwVPydID
RVuvYmICTgRKjC321lD17A1V3K5Ij0vtZaQgYW68MCDHJeWzAZgQpoC3HeMHuVTORs0wpl1IuVFf
5hBgTCIsLX9aQUTxgK4gkfvAfihAs0L3CN5uMIbWkuoqBBRULowMbNc4qtmxlQsiP+nHuGV+0+Vt
eOE2WXw0Mre4AlcNsNItakFhlBrcE5TR5KQXY/pFJA0N3Kgl+swYJ/aG46DCl9Ei6vLQjmG+ilre
3weC1jNzTurBdkv2VLYcQnqsM6ZHrKAXuxXOYkcrH7o8jZFs+45zR45MKNjKY0xb1IaCfp1ZQU3O
h+1B37Rbw/1M6GrtLonKaJMd626UIRW09npvVGOkwVrWJdR9yrkLynCHWQZ7R5gAcjNHzpV3rWfv
s4gtQi6XVWMk0MjDoCyhmpGfuRw8BD4rN+69h4CoS0y2PCPOCEUDgOzorass7IM1SwNv7ejtxLcr
LOu5oYUYLXOX2YYlIBOxKnkLkELCr41Ow7YT5K+2dBufuBnyS1JnNsUnHW9mPUSZTtJOJ5zyYAYi
Hi+prVZHbUAftQnGImMbBT/G3ZMIEF5B1G2/EJBpwwQzyD8UUVyvPDMLrmpD1psaX2FRkcfaCzE9
6Y0bHQyFfhOZh/F5pEm2tCI2Qo5n+BuDPtynDAXeE74Xa1HR6njhQRm+BlBr2E2FQb4SHbdnGaKX
2LLhJoFGd9SSBysTmAEBrQ0uzT9tXCCPepGVsLFdR0F5r1lulFwompuJPOR56mX3DuZ2AQQvTAmh
XWXOXMFZtCOaILy+aCd8g//VjZ4N4zKRAJlDKhEaBXboCLpXPmmhsk2+bhLDWx1pNLkbTcyLn4nA
9yJJ5iqHpooLQQSUyWyvEcPr9vAWm7QvgaQSrPRh0Bru2Fv4YzaObLaVQz9j4RXMFdHIU0mHAeMH
7fSKzyDPqvzooRugqa/PWjsM/eRXi9qlDcKelWyYhlufKKZsAm1uOsedgERghHj2rR5EdkQ23LqF
p38NV9l6HtB/PvQGe9RmCiVIPJuJRzIPOTIDuFKHFWUpRqi7zEh4A69QWXw5dhzFBcs6/6GzsZQl
Ixz6JKeVVwlr/qEi9Y5tq5ifmc58nz2nh/xZ1+dGSMD+H/M+nEOQ5oJ/MTkEYWzoosjn2uBNDarI
5CdqOpdXXV4xxWBcco8BMI+jR1H1FqMDL/VI+3/snddy5Ea2Rb8ICgAJ+1pVKEeySBa72WS/INgO
3iRcAvj6u7I0uiHpGsW8z8QYadRkGQCZJ8/Ze21W1NsaSQ0X3McumyhZKN2RnNn+hw6VGuHJOQy0
+pG/vL3bahzpswjpzE9AtClARjdbnuStFilKNCqPdVV0xySZCHpfieOc6IjfLbYi8NKiJ2rb+XId
M44bQk9UmRqyPQ8zY4VFV4+LzXdvVQsfikeSVypShjpZw80A9qT/MXVLC+cKlOLJLMgfDkCfRKEu
j9qS3VaGiXwnYZPqd8765XorFNaCwNbznJfeh62Th7VH/x1ISBjNdM3QLZQ+3wUyScCKhnlhMmNs
vSY2L0w5i+ae24hrd5v/1o1k4wFiftTpolcT9aTcNg2CrVt2Z0z7LduSiAwoMUbx+eH1q+5iNATx
nWTf8c4nfoYBRaOg0Uijo8VwK3AQuYToLXKaZbfDDygevrQ8zKtd6eLU2DoGU8KNT56gA/duCe7T
yiXABmxNeWDb4Q22hIWtm8CoCQiEVxx/K42UF69vj5AVu9AuprnTZRA7z7Dr1HPgqP4HEVhcI8it
FHf8bZhYbMC147K2NfqoUqQMGayFcQ3LgDh5XOkLwA7/xMdp7gRdwWu2jAuRg2nJu51GADtKseMO
+va85SKbCTnBOGCYwEQ5yIknJ8iX8aFViZEeK6CUVGlezV3LPDHAG8G/7u3Y5Qb+PU18sIj0nCcU
4HkRoF0cpJkd8Jlzj5Rp6X6kleI7nduKz39bBGCDzlf6znwrUMzDe7IwxIl8eh44T798pchSzvVT
Xw5W+57rhHIahd2Rcl8eGQxxVTMb7EjJRs73oChBQ/QXrwbCkqd5SbyPWy53YeqIYaLOSYAmlCi8
77qed3K7E50Zwd2dylgCXPiw6EW6ksXHwRLWP4VzbEO2aPQFygk6IHGjieWx6qzwFTkFGKaB42gf
AYmmKGKSRg1kq6R6IRTeZVqZW59sI+AMEOYcQ4jTtj4pQbb5RtiLBUAVoTQ97Cxs30ll5UGXlqIf
rj8hOxE1cu+xAnWYeg+3A++qDALmLcEjmnBEzVi6zY3iSMv0hP+zweFCkJyu0laCwbG067vztm0u
q8kd1ZaG0LIlPvvqtuF9bQcoDYgu3nVMIK+3b43Z2RzucmWV667Tbyf1+BRFxvylHQee1zpNwvuy
YN5krgvaMF+sYj+SnRlsXHASP2RW8HDhpWV1TPvOFZuUWx5CbxHP1zSLPcEU35fHJXPJeHfDsXSv
M5xBpuzKIb7c6Mjldoi2yGDixOFrPTOlLUEcnQrZGE2EaVCV52ry+OlyTG35Ypk2QJQyLvii15il
LMtva99s58ahSSwWeUqRRB/JHUagW6bUzd3tC/h9LdIH94np+vttYQVAy45zu3dj2FAJNKC2O85+
tnzr2Iaeb/cnaPP4kNMIIEZAOsWDPwbcIoE5dkfHLaZzmiwgP3+/ISpVBb9an/4scSMTBFnUVShM
WvcDPYb16XZXkJDEQwFPzLp4tN4PlqytS35rpRY9UrKtV9fEiA1uzUq0rFhGUIDQhOjcnPzyTH8g
Q1XcfdCCy23nILdDURtzOOHsaV2YrJKooBcHN/Uw52kyTLD1Y8kOg/Ra7JuWm2bMAYVCi7Ue8ROt
z5zUualNQ08OBsWifVsBnWIgGLmJfb5sWuh6+4YCkGyEr3hs9AaEECYRyM9asAFE0CbdFO8ZjTIG
rkf9bvNx4DEThO4KwmKX+YqGviOci6PaazgvFH5uwsVHZIf3jtbsQHih083WpqMWWl8mK8jmI0aJ
GiYV0RjNqWYZvXQQbxMOjQRssPM33O0mMbLdJ9iUFCGJUYSvpkJgUrez/rx+qJ6c0fZfmENUj7iV
v6dGDFUnzPujW0pz4zOmulNFkv9KRA+rzZaYCzyO1OTECx7gme2RERc7khZYbQdaniEVyuKBryTB
HjEHF7Rx1TofjDFH8lRjBdmAZ8anC2ThlLVt/iAcaGHks7jViZP9DMW2rZdt2bb1Q9wQQBtCNy32
nk3wLR4I7jAkpEMQoUkazLPUi/85RyC+bskB4qCNPpITDGHUJ6OBjl3TZRvxj8bKeElym8vToX6k
UwWDamVSgWCCDqACiKRYcDq9+MuJGqfSJR30eybKzCgxhhOjPUrFM6MPykXJKqtEyKMaphKZptnx
9uLVp9lkN9QHTqx4p/NtM4lT1u3VzZqCHPiQJQlabhiB4SYFzGCmHgc68ft2MEzMpG7P9PpblryB
Na3xZqTI9NO6ow+U9D4LCRZWbWhdktkNXy1mDj/sdQmYQRQO1GV8cPvas9k/icLmbq0SVqvVY9o1
8crb27qJwl/Pxdgwo0UyDSBvgUW9jVESAHbKql3c0r5Ss9O+3wb/zcC610keoaHk5sliozhD1Nyj
q+F9E1TFDsTZLj3abpr9dCZmfHduO/LEkdRALkMhw3vkn7rCkPRI9GiuKurAORGwZfonDmwQh3rO
N0BTx06rTsc9UwubsPJ+cD9M0HafsN81d3xiViX6PHwlfm6wbZAUw0mi8thYvGnxUL+ZHikMPkIq
BkcXAlb0cnArmV2z+kUIHrmHYV2ZexSIqBe9ZbD3vHL6KUWG/HlOvfU+JQP7czviPu55QlidOe2s
ezZE/Im+V5n2dnFa46ljEEn+CnaqIIKcPh/txDW+j61wfxDst/4sqSp/NeXcU26rksBXb7HvrFZH
7lCUHUqaK2/aXN7tgICWRFvJOpcRwjx5dsWcXTLATLsk97IvVTskL0zNpnk7ViUUtt41D0vgLpdQ
tDFJbn7xHdUbvwnubdZTKaNcfWLAzom1RDZhbf3B7AgICSfv/dad+c+E5x8mPDatIZqM/y3+/x8T
noes7/W/2zb784jnXz/3B2kk+M2ia+lYLK20LmlW//eIJ7R++32GY9Oe+gMxwl/+gScyf7OQ2OPT
tR2c8/Rf/52Bjhf8tcvmAonWTBN6x54QoWP+vXNMYi9aSMQ6pypv1gds1OvesHsWzrXiLnSJbT8O
0rXgTVoD5xxLLoVGwdv1feM0y+c1HhHjNUmPZJ7UG4R+obU0pIDrAxPnUmSWi67a2qIjt77PIWDf
xRnPHdElLRnpNDEeMG+Dyw9JUKA17swFEN56+unnWm+KYIonEA1ov8mhd1xxikImz+P5AD+Atczn
/bYiXTDaOfGZ8xdbp1fP9T1vEyUbfE5kc2G97mE+Fbt6pALkGAD9x0sdIs+OFCLJ2L2wV47GOSAE
y6KjAAHlx5SIxNurEH3uqznFSRZVYzLzLNHDdt9TM1wAJYSkoqWof0UBfloROaaepO2PKWzTQCWX
NUSruG+KxUquKjG9vVkWlXQ2GQ0Mwm56LEc7I+WIfbIc/ScTKw39t7kr2vrgcY7ZsG9nUAyRERe0
auCi7ZBzryKAbeBZCbj1ymNJ9BBXJt8qzXCfNM29uYHdWVaBvEN5DN6QiQ4GvA8FmLOW/mH01t3A
320aE1a8m8vp4pPq1SOThSUPPtIiJs1udkqT5rvymWY4sQNdRTpFT3hFEO7bTuPpJ02q7whtko6k
xaYp9u4NaD+M1GwYluLnicn5Z7KGijfs+8XGL+t0K5BmboescH8ampXPUj9vZDjLXR0a4T7F0XEa
aNK+5y7plipNm13md/UJLfFwdsDx25rLzzGueJ6I34DQTcAG1bM8GJbyyGeqT3O4fPLJosE1FIb9
N7dBA1kVqb+j+IHUnJALYKqhuvPNEmBU65BTq/MDGp0kIOn9HDg5hN+9W9BApzMHOD/KD3oFroUw
CYhWuAQa3klT/1zfQgsWnV/Q6SQDJeX6KuzyU2609rvHySbhOFB8z2zPevV0GoKDrnUP0YBdm/RB
coSphzriE2IQkh+rTlQI2wY4Hizq4YMU1ihf2dAtncFQtOoO0wOpDDqfATeiIMMuiQl70PkNTUiS
Azo2653eeXCx/JqgB1sNJ/b98lQ7S0gIG3kQvU6GEIqMiEJU4k5xXLxAoSR6nCbbc6tTJcapzd8k
Gtt3rmiJvZ30CZhV5REFRXspdDYFCi5iKmIODAC3xfok3WEidw6dEJU4x7tYp1ws+VAReGGQbGyw
tz0ESyee0eR4sIJ5JI7l3MUkLAdZdq7JBnwcA0hZk07WmHsdskElbT60qPcfhrSQn8ZiVC+ZzuUQ
RVJHxkxWB7Kc/LWbvOFucJvQiOaRaBeoGwR80GGunlyT1I92nRWWMsxXZh4GeygS7i93IieEhvny
BVY/8vDQONU6TWQgVoQqr96hZqUED1GRWYSP2HAcFxcUMOOATUuf4Meok0qEziwxUbZtapdAO8vq
pwPYX39PfxTnOmkH39rYJflEqoziZqGdVzvqOW9IBkx1VkrTIcmIdX7KqJNU3NianvlC4se5accv
BCVbW0zUNCJ1Ckuj81jULZnlFtJS6byWVie3cNl5Wgwl0fgW7Q+BdeCALwBo8BybIpq9WVNyyYLx
b7Ewk06Iye0JXn3v2r/IMdBEc50ls+hUmZACGiHx9JDG1RNHmfBi6wwaO+D5X91Q7mehI2pMnVYD
QNF8CIcivBgEnD/Tix/ZKJgW3TeNhfiF0JvyFn9j8aCeacw5u5U2IYBLBWsyK6zkjNSQ2J4AAxNf
Rv0wStI0dcZOoNN2DM/Nz7Z0LLzbZJBvzcGIt730lu/pLaxH3YJ7Rp3h0+s0HwLdo9lERMdeEkax
bOyvuU7/KXUOkHSy7JPV5f018Qf/Yg8EZRijJC0CcKb83EN2J5HXXx/QsxsfyLdNdjRLXUsOVTfC
v39fM/L5sdwiigrmeMe6dtXZSKqJnA5rukxDJ852adegbKV8Va7bP0Fxj3eLM60gfeb0mZ2Nnkc4
Nt+CofZ/LRmuuA1NFE6TYfKDgMg8crKVuNOhRd4fjHfL3Ls71NcDeay8T3IeesLULGhECKLL6aOt
iBFF5qwERrvVyM9l6sjXmIlK1PhtcwrcKou3rpcXv2rHkvs+nOSXIKk9LwL+Xn0TSRIcaqRtD6MV
B3dTUGPBmdfulIYBaNfCpk9js7/R3x3Ky+CY4WMeVP1DYS3kwQQ9+b2NMTzEAy2m3CmIFC4ROBtT
PX4JSIDa2C3xuxiuDDr2vVDjc5v0wf1qhMtPUwDN3oQjEFBa4TKBEj0Yn9LU9d5l1rD0FCCrNiR5
5rVetFuCDtY4ps8TNI/EzYtLRsw9y9JEeRyAqt7ksRsc/IG20WbsVSa2tOAkQvIUCGnjBx8FYsK9
mYkPZ+ybByOp3ZeAvOAN2nZxr1A3swwu9tMiV3ObxDV9TLc/y1IgJx7o2S91tqOfZT+MwZATHtMI
Gth189QktvjsB8MUzb5B0q5sXOgjOTmvwNwielX2ji5fvzMa0Z5oSPXPvps436H2lsPGGtp1N6op
fEETSXQzk6G9meLRcOM8dciRap2nIpbIYW36U89lUvsHlbLJKlPcB3EHkBZNuPkgTVJsHW8+h0yq
Iisz5E/EBmjBMAmHR/BIqDPxN2z7sif1Il76p3Yt26diaeUxT237OAtYrJxYja1SYKsPUDD8L9QC
9qdZhEhMMSz6v4LKGN+rJnD3cdG+YV70IyMPnwUtGXCQjQnogTqlP2JwQsucD3l6Vm1nnDwUchlz
MK+L2bTl+j1ru0pqY5w622iiXc7Pdwspn9yaDolzeeE+kW1Q7K2MzXr0Ciffk08OekPIlfoDqcF4
Eckod73sXrFRV48TvoSWs5npHNjvMJk5QKoJo132Rmb5R6DpwSMO55ldwc/eKdA8AnlzxJhyiY9j
m8fbJC1Ce+NbSF0JKEusLXd2+aSaFr5sR7vU3TDqp3yd+iUqSMO7eh1jSLUKdfLMpX5El0yGfCm8
jpsj9EmeXdPIcQr7UEAIwPcJeXszU6nSz7JN9TKZZfLZLJryM3K9AGZwvzpb0sDlY1sM4d1KukoV
JW58YkI3VhtGdICmioYdjETf+JSNExrmORH5OR/oC5N4bmUjJWbYHInmS/qfosr9HgtmMSzM+piJ
MEKZ8D/NQ9Cd6aFIRCO9eHCcjmOlJCeXo3ayHRKJUaxWa5RQ+L+thBDnjvcp8TK1G+3sUmeuxad0
zlXhW18zUgo23UKIhYw9VOt+5b1Z62SfFgP3xwRUeaeVY1Er1o8uXUiWNJ6DFqsloEJvh0wCtS2y
/S3yR3UwhQHkiEbezBHhListOp158pnLQqcVLwW+j3DciZLixiizxwlZ0kMPQx5QEo0XMHuYDIty
VxTgBdqq5IupFFHN1QIuVAigZr6jrQSSfskY7JkzLmdyoR9TFMWvoqvLgtQNhsXQi7s9RmcwqMa8
buMC5fzaLEQkarsV/oDNmuXifTFsQogyhtBVGBzC2PUfZw9fPrkDxUPN7fdh9H5k+278qaJNfmyN
eDm7dm8+pAQB7aZEOVhvO7Y5lIP0xfxgv/QorFtmN/QbQOa0zZBcEM2zs9Nce8QOVO7yoIyydag4
J7TdQFar/0+W7r+qBvTBECETzA28KWgGOB/+VTWQxs5CSFyQnfJK2+gMulHnbg1Ypd2xwBNo1vJ7
Sy1Vs2WbxT9AOP6qxPj9xQGOYLeEyQCv8G8vvmZ15y1rm51AXXff1xywZZuV6SNShuIfZCZ/o17o
z4l0iv/o0y+anr+9VCaz3JuZHp2s1pZ1xDOylCjWk+bnn7oA/4uc8e/ci9sLOb4TcuhHXAJM4a9f
aNHgCukKPznBBlr2adDpISxWubLOhiew5IhtJvQ+TOac6oMhJidqtSbpIyYIfbgm+ryO/v+39D8v
Mdo9gKIwHQLOtH/37I/mEKQDp4yTnOv1way65SByTC7AgAkM3JlJ2n2fx4nrbHXx+fba/+kf/UP/
CPWYDsT8v/tHp/pH9rdkmH/9zB+9IyTAoYsjDCKM4OHk2fkDUhv8hmYUghvIKp37+acOkmP95iMr
NeF3IPH8nbryR0fJ/w3HC+QGT3CQB2T2b3WUHK1O/pOKyoWMyfPEbwuhqaDr+DsodrRZx9Z0Rgoj
1pmduiw/3BzXK3YX02YoxraACqJfYAWMBsqjIrGtew+HxcOK3GveWvSkIywd0w9/tKD6x3NNinSO
vSkJC5xC/FS1m0lZ2lf1Wn+t3Figlbfsxy5TYEBzTo8Pq1UG67bIkYpEPWTEQ+YFL2SClNeOG/rR
nD6qpusY0KXF6zCZ3XtTZJOxXaeyXtmn2/mjJ6FlBuhoLOvGEAkEgZkYkRnGND2yqPVk8S01CmQo
oqvoiy2YLaPGXuguzJIzV1yG4wNqlpgty4xXZ+d2hOhEZROQ091RSlGnBrk4SMZMqY48TO8FEiwa
yvB0gb3UdGG2lBfNd+3fe28IabuM/WJuR1H2d0nYq+94vut3BwwahX8AojFTBVrTNk8+bCo5et92
AyJm3E9j1W5hXphoDQJ1YbrRPLliIUJABbPEyVApnylHVlwCUc3P8BZpqS2EUPUNfXqFOw8U6ZZS
Hj+kQ3/DzvwnS/YUSbmovs+MPhkHVcGT51rtCbPT8MKhvcf/2PcR8C9xjNfWYkk1CANxh8Tf5cs6
3rF/ZvFpBZh5ntYSkZGZYE/cZK5EnGRWNtuKAQdEVO34AmqzY25m4V9HgWC9ZTC23gajnU+tcjH4
0Te6VyvR2UOdeYC2FmerkLvcr4k1fil1cbvVfIZ7FXfyLg1AA4Rk1UADWXScYF86KUVEXUatDOsc
KntIjDZk+emhNGaicUIsOh9SQygS7GzuIckqCLM2tuyvhGVS8+BH4WhUSJE81UFYW0d0dtk1bQvx
xU6qjH6Hy6sJ06fRSML3fpSpc2fZ+WTifW3SoyEGzh9L0+7sYZJHxXD8mlAdUNPn87tRJ91ZmFX4
U8E77faeWSWEuQoVZBHNpvAa5t6qtj1uT8IWE+E9pQ6DOrzOscGRql+L707biBDdgl1EhNpUu9Ad
qGsrq/7EdSw+K6tPn/w57x96a0nPPsI3tA5EYpJGVjs7wyP3jYojB2EnJOnw+HE4x0j+udUkDmET
zthE6OvaS177UCxohfKUv821leuIyAQsPV8PKhazPYek+/E/DbLBgSSgcFpy79o34WyW98iK53rY
2L0x0ItSlD7xhLvxin5OLOcU4tVRKu/JIp5n1zr+uqWbh8LNIe5lJtB3IhhxLN/jOFzg/8ZTicXf
Celqtnaj9XruC+7LEdFSZg3bwVnkNq0z8+KQcXs/uF56cPAjbvqmL7cFUXcg+aci4qjOrcjzco37
GdNVNk3l5zlWorr3xsHMn/ysX8tw57TraL44a68qqiXfq92LbZEwo8bu1SmJyTWKQDNZaPSdRDed
kTB4D03bdodq0EfDuVwP1PfLs2wC+zTmhIBwwEpOwdKXz6oT3bVU+bx1ijzbxyIsI7/lQsIe3+C5
zOjLpxctLBmrARj/kN1P+RkXGL9JGBJ0WiyjMKMdCRd24+bGOSfnh2ALc2MFRKkTEaK2s+yd1xQA
OQSertlafC17JBX9Y2Y67+HYJjsOOWGEp9F4yFcrPiZ6tV5G80vN8RVzGLnfxfKj66e7YeU7jAfz
LufsuWytsDD3Zp9+njXVDzvTa+Av/qkK2u8uVyyaM/tqLl2ImRgOsOgePZXnT4Os35zYnZF43iE/
MPeV2bxMGR3PavYHTr7QHrBpTzu7Lie8XhizmZRaxXbxaro5Uy8x/qVE22ZWf+5Ef0eSZ7Jf4I4e
bDE5O6un4bNxiF/b+WGRnmlkOhkfr13f07nvH8JZOXuPgQAdfefO42rfmyB5kASM9dUEpHEw3No4
OAuyu2Fp1svSxXnM/UPvMwCK8iyXJbyKtSvSXZIN5XNhzOrRC7sffpOaZw5Z1t1ahTIyehWgk2ds
qZdZibsu4Pb75IMo2TE7grYLqShaAZuAsEiWC40ZJiWT1X1eCTjYGq7TX+wwe3Y7+hxCICntJmBE
VVcQZlARejuVcYytI4Yyhbl049Jc3gkuUxiT/lDYIv0o5/gj7U35bLe+erLncL7Lul5cPZruL9je
EDsIWutE427nkVsHguQXt0/lBsISaTX5DPnX453ahf9dzVN/DYzQhx43L3uxrCHOOb/85fVxfVlV
1I/rSKMFQRtcmN65sMYY94Q0+yhp00peOZOWO+wTxZ2Aic5Z2G4P4dyn352y1AOmpu+3qFev3IQl
yY9m+YSNmDFJTd8v89aeHuwNMOnsBjvvTtUqxFMZiFDHM7WPrrK+0vn1IkmW9guKTubUg29/GRqH
vpiyC4s7I8WJSl3gbSGV1YT72oT7cFA5WG2X3RmTF57dXi3HGi3GyRvYIudi9U5GaXnW7yeh/9TJ
/1QnIwnlqPZ/18kE3nTJX4NhOFjpn/mjTjZ/wzvAsQ47KxW0Izj+/FEou79hlAHy4+Pu8jj98I/+
11Er6GCHQpZzoaVz7P+NIBjmiX+riyGjeboqphZ1HJSr+sz7J55saDc1mUZBeRRB8q6KdN4MPY5e
cJtvteG9dOSTEkok34LKelsUDLPRX/Y9kKVB05bgY9gnQa77qdcsJoZ57onGbHkg06Xd0U0js3gK
O9LyaKg0KUQnxLGgTzXlCTireTVsTX7SDCg6J7QXGLnsKRDmaEz8a66ZUWrNaKHSaatVpvhtBCQJ
CoyoN2zCfDV3CjzUVk7V49Lb7qbVbKocSFWnaVUu7Ypd4yt/ay1q/GRnYYE0BL5VqklXDsgrdg/3
QJXyxXOqjLEUXCxfE7IGzcrKNTXL1Pwsy+vBFmmmFkcg2uDlK6vIZtTUrUXztypAXM1o5ZsJityu
05SuTPO6Ck3uEprh1ZYSs30P16vThC+lWV/KgTdUgv8acjhgSJ9ikC2wwcADfNhY+zTw6oznmjC9
DPFUrpliK6qmiKvKDBLeWCX7/QCADP/aY6yLwdGQ87EV0K1mv7GuoSaXDZph5k75vgrV82oN1bXA
QHWflUE3UvCTKgwipSSUUiQqsoMJv24ti7cR9spzIZBlC2of1nC8P5s2mboXKYz4xXYs984pFtzh
RuWiWh48iX+3zS5dU6q3OETUTZsjfJ0rplHIdkcQSLS679MJFUuv0AdJyLvPvlI4hktGZ1CRJvc4
iKB997McrzfVU/laF7V7x+obHkyUQRenvnnnLS3CSsy2u0d0F+zaTFh8eaE9WlSvDP97u63PXY+Z
iHRwsz5LY4X3IIPapxlZFooA5qbKLiby/7sFdODeVn7+1beZqe7mmCmea6NZzW3M8IGIq2iusubF
KhrrIjxEaI72UjNey7+2bUxvAl085u8MaRANYgOFuxZ8Lu6UXcaBmeCG8dIcodDg+lGKHcWgpaAu
QQq7Tgao8k1Rvi6UE986lHEnQ4gx3yYEUh2JFuDPpGjN+QKNLYg3ZGJkKyE3bVxw+QO/EkXZMu7M
OlmebObvr+4YL8XR7Sc+vFyS5eqXWuheNchXSWKB1UD6UrEVC9ehDUp+oUUUh4xKJoTRwgyOLmzV
vqc8fxxRQ+pLJq3BLkYV7m0wv5avrVVnl0WC3MkkuYrWKNqf7twhORub9vH2znJyLgKOeVrWVtq2
/5ys+OwwjLveVsRp8IzGEg+SMVS/So08qN16/NTnhLuhTIIvmukPfkO+QEMdPvtzxR8sSYI8uROL
yI7AiyUyQ+aauXLyr7c7DQMLr7YCjh831gL5I5tRuAdO2DyiUYMYgCgeWhioolfABzaxp5oIOFSO
/0xStnNqtBzWgo6w6zr4HhhmfOfYTlxUvDT12ai048GOVbsvVTX8GPyUlrPZeI901pY7GVv2NTbz
4Kool6KUO5K47tCNv4Y2xCnlVimgJhoHZ2MKeEV/QeZWJqnxgoN5Oqwe/AjivsNDUw54H/TVQqba
vGTJghi7L+J62FrkGWwbYrruF9xp95x46S57QUl8n5fw60cFItYvZ+76lf+CpvhOS2/Z2rLBKpev
l77GLyOXJ/renyYJ9WJym6/k2m6SysOGFTzYw/hoquQpncxiUw6IzPPul6vCu1A0lB+wJWrbv869
YNCfHgZvfU263tu55hzcoytgoYvdCH0s07Wl2QZ23VwH9jEirwQJJToG7wpH4HNv5VojxxpeWEGy
8/xWbJEGONusWi4Zamc157uetD1R+/GTNRjzo4V2eB80CdxDFXAw8poi3wTh5ERkpIIngtB65BzU
boegkOnO6KwfdTJvJ2n/lDUuGEmc512+jn1U25V1Erb7vbNwmgXuMy4wjlfTKCA8JPG7kdhvvRF8
x/dWQVDoq305MQ+rFtIejUosOxA0AFlsjqTb1vOalxHLIKGE+fqjmlzABxwoNMF33w7zS52PHDD9
gi7mkG5dd+UCZ561n+WIgF0tBelI1mdvQZoI/oFOzVKdTPw6R1Qxxc4Mxjaa0WlvzJCI9YQpodE0
79IkXnauGxNJkemfO258OIAeDrIpfjetSmJIImreWn6Jpb22WeD/zGxoUo6S5lcf/NXOKopPA1rd
j2UxRMSz3pOHLIMtKdw0ikDGnZ0wdjCjrSvrgZjKY5KvAgxEYDIaoKgO4xdZ9T/SZYgjLaS9gCVV
xCElQA23NVMkAsnXbozorCHLsrxLyZr/zG2FR9GLrSdBRyRS9liTQDca+REDT7tzeub3vWW3P5n/
F9FaMaypmmIj2vZjLBt7J4MeJbw1vdG/mrZmw24fQuVgqDl+x7L5LlNxMBcZ0z7A4cS5Y6JEhn5E
TK3x0DkEi5MjgtghnmGU1Mkbbop+iydjN+BgvlcBaBmKhOCH47vT1YdW8rnAc0QN4YcoqR1vOash
JjJtsuNghgmdf879EbNW71Q/+9jPf0KeKs9hV/naChXvmskA7uM5al/0/GxSIXJdB/Pix3nzTCMV
YHcqqay024xxZHBpp1Z9rcnb/KpsS1y8gdQllwpr03nZusMGgcKrGjI4bGnt4pWDXBluvDlP7tEd
FUT1olcn/bJfPY5fNNoCjEsmj0TyipnXePQsbIIFumbJRWxMrZQxoqnIx3vf7RzumJqeaCPd1t44
q2IbnMfm0gSWf3Yg5qJbcKso7mX8GpJ6cIXUlOXR2ksET0NYG5chCdwTlUJxsMxGRtlcxtsSTY8T
pd38q65s+9HCgvlZ0RY9tqkvv3hyAHDKWrgDsAIlxqdLZzgtulp/PRUVVRg8NuNsNixgrWXLYwPx
fct4KYeauMQQJK2At1UCFHbKb/gKmeV3sXossL8/dDHTMuxc3UHagNJHVcRbaoaHGb4tURAHxhkQ
ZYL1Pe86Gl15PTHfU7JDmFxYmyxFzsQAe9g2XeEcAE08zBmqvk7DAjAbiL1b9tPTWlDjFVPTs3NN
weOi4ObKvFfHQBTGu0ClYtVt/1MhatxIFL77sPUS0orpTBCSirC6y7Ld2HF8NoWw6ZCZV3bQ5rH2
cWi04bgAdVDuq2jnw6zmZNeL9WWBNnChQ2FthiAg3bS2Dh6wlm1pdVEzNclPOTM2GdjyJtmU0YT7
AvXJPJ8ZxPbbMe/jk5LxfZbIK90MVBxxkDP/9+a7OA/SEEigkSL5ApB2DQtWV+vOHw0v04lZaWm1
h6JSefIsvFzueIR7xUC9V86EVMQwEraERJrMg0MzWUDuqHKZTzP173rvUqoU2zypCjda+nzazQG9
Rz28w2K2Yd8em12FdAdVZjKlaGmKgNn5xhNxY9N8q75ApXk2zHCizR5qeBLKq9hf18ha1v6S5CTs
5pPrPIDoeZOryKK19a5Z2BjbfB2Gawr/c1eGLi5jv3W/9XOzIDeq128khA8PqvKNfWZNPzukFpFy
7ekhmCax8wOQV87M6QcITv8EMsm+B10krwmlSmTHjGCZKH8FTRAjZhrzD/Vf7J1Jb+RG2q3/ysVd
Xxqcg1x8m5xTmZqnkjaESqriTAYjOP/6+zBtdNvV/XWj9w3DRhkoKaUcyHjPe85z2njC9qxc6rOj
6Ko0EIDjzDTXeaOrdd+nGLUh9XCrXFxsrUsqOwifQgPLoZe7p9nhoI3p/kvYQ79y8Ufd+ChIRe1+
JoWtEaTS8GqKZzrkM+uiAAMj+m6C3foSuZedh6HSnOO1eyAcASY3Cx9N6qlIEHOWMaDOtvkRu0qg
OSS4EwANZdxL0CmvhTKLa52Unwyg7ChqG4MUDZIL7aiKMDxWyWdTltz1jab8Er2/XLOitt11Vdrv
lMXGguOLvyXVMD60EcXrnIEenDTzbp1sXswsduFcmW7Y4L+d+aRhVXvxu6E7NdKpznPRk/ptpra4
zTGEeiygneQ7rhOTWC3N7rvFLYMkH6ple58GNeeAIgy+KBHlwtHHnvUAtS94bZXA2+uU1GEm4EwB
3TkuocRKhNW6M4fqqVrAuN6CyI0WWC6kmHEbWPMxXUC6ckHqYnnLb9IYzC5WYGtDcA/2rlclOMGy
bKhXNg9+28QcSrILp7dakL3grxbESPsHzZfT8wL3HX9H/ToL9lc1uv+ZLChg4QAFJlAoDyOc4HwB
BusFHQyf7pwrHBUyVsED7v7+Lk5a+eAs0OF8wQ/PC4jYi0ESqwVOzK47wu2ZPjP4kfsKk3pnZMCM
iwvX+L/b0apN2+nfqD644ZeKmP9d9XlJEX2qv8o+f3zRH7KP8H4Dpsf3sVlFBgso6e+yj/ObD32f
HbxA0vHIufxd9gl/cyEtWSR+qMq1Adn/3XHv/8Z3cwKM1IJ1pv2fFQKLX8uaUKKwLoqF4sRPYUKL
/asOFPR+XddTbB2CYKqKhX8brBWoAlL4U3NOqd0aq+h94rCMik3B+LOJ9r52TZAUaRJjeKqh4Yeq
554oIivaKjICd8kUyxMU5uKprriCrBDEQFq2T1EfjQEiffNhOnjw043iCX7WyqhebD6Md7JcxuOe
KPAXzUT1qV7ijS44wo/KbAgLjkvQ2ZH+Mo35bsjJpjb4EAlM3Q5e1B/IIyF221S7w01SA7Ms9TqA
iXjCfymDvd9HFZlPNwZjDWfXZUbHvb2xk9p4MlxPLjl/TvpU9cQrgQdipZFf3A2hvPHGUmOxGbAN
fffZxfYnzUDG01LjUmNwjM+ZRC/HikKNMIvyehuRCPB2VmOi6uj8u1vO1SkeSAF5wWX/6ubfsH1y
zrIidlp0r5GZdIaXS9IbjIIVH10NmIdGe3nHFdWkuytCkcGFbLy1GqtOp0eA1+wxNnlKshuIY9+I
FxBI0BkFJz6a4dWM2AUNFqxKFMYEQQWZS/u2AUjZ7AyPvONFhOikCwfIBw3w5sbwQS6c2XFwlmc5
t3guCHxZTxAAmVQumXT2B+SMC8jOC5y1IMGqapKemlMMYIlWkzR0ZEUkNPB6wu6cKwhKGqph7B0q
ZIjfU72XPxbwH3AzSZ/QYYObm0BlUvI1rLhycZbVKN/scMadC/8EWcYNCF55Cyyghfi7RJlpedhc
ImhBnZPQqLj9vABbajleBX3d89Ykik8chl+jxHa7H0Tdzdx7IWc7Caku+IYkt1zcZ+lKjXoms7wE
9KeSnJcdWwTrMnfmFxL4bp/sRrnZqc1ZEV8ZwZKKHawGcg6gKZ7dso/kGwIBgbuYZV258bCXZ5tg
FAXd7aL27RvWgEPEjScy42Mre0SLuCa/folVIyLx/3+EbesGE3WRZeSQawN3H8Z8Y9Fy3ABy9Qo8
IH+GsMCObbZznkE1LFmTeUmcXXi843gJFusWZ2+MfuSCE2a8Y+9+h7vMP18e0WeCIeC+BOGGwuK9
2fQ2z282AFgYVE4qlSoyVuTuYOMVVspyP8xp0SR+zzKbSr6RxoMiAT4IxYr7vXuP0EIo32mS+pg6
bG22kd8R/QORzvePHVYme3AViIFR4b+6bTYZL/PyU2L472ICMCyL10DI+GE96fMuM2wHwqsqWCGT
MiDPqv2B15moQjM/UqqHGlgXy0uKGr88Jxnw9Zt2Cgmf+2BuJlXz/+GU4ooIwhgdy1gAF3l9CcuW
0D05pXKFuhAc3NK0pl3ayOLnPNPltMp8Y3lPcXzB7uERHt/XXU/2UtDTQWWczMf1KPJ22LShPR8Y
vYYHExvDHfhT+ca6qHOYVDvC2EVSUctIa7M8t0G3rqUXUNlgG9gmta3DbVdWMaAOtOsbf0kVZiHR
W15MP9ngrrHAOEwtchqRjrcWo3C0E5k9gmYPHVSwoNwxoONE5yh036Wt/swMx3JWtJuFLwWG98fA
NziO24o3tq0GxS/DE3Cm6MrgtwPk6aCVepVeksWFs/HCiiQlT1k/H8bQE4cBLh68+4zsrlXVxDVJ
lS6TEECTYxxn6MTV8vxOGEdelEDp9Vnm9jxgOdwOluduGRDseGu0DmBi1DK2xCjlRxIYDppXkLAi
5I5xvwRuHwrAD5zy8gUzKfLEfoYkIXbGoKYfriidq0hxgMr6wPoq8MW/BDF8tR0Uy+zcMCj/cJpx
eOo8bzouDb9bDsnQh1PjmUCteklsV28QV5bBMwxSQtlGtgJbWpytseLkHY7VzgzKaVvhS/gBoyjn
EzDgcAk8ROJVn4nJXaEFYrPMMza4NJI069AW1rFjr3pNGsDbeHAcOLaOrY2USRD37MXNjQJn+oPo
W+JuMVf2xWqcmumqasfgphgM2Na4Nrcm4ESiakGvLSL9XM3vZ9dJjr0Z7tveH3czKwasxbm8HtBO
VrnRRXdVr7iaTGgOqSG7B6uqvqHlWxhmcVrA5+4oTZB5ZdrPkXTqlyEp1COlIneJ1zcPk430PsTa
eojwlzxWgmV9QTgruG0YaQ6pKOQW1535LbaH8eRGwdMc2/4rxh97X48ew7U3VDW6oCULeegVlY7U
jRyAMwHokPad1qiCfikTb1uYiXkeSOysp6hpzXudLBUVLLvx0uJp0Zmj0C76llrtYiC8tMGCNLxH
csR2Yrmdl8GA7rryQAsXpa2G5TLaOg0yIx0hT3aVB2+pHZqaW6Fj3naZ261K05BHKDm8qwcnex+5
vZ+GoutuEKjeBxU011LP2GcJnkl/TZlIe9b+nG16co6PlFu5pBwy6z63/PZn747qfQIF0XyMrVn0
9yme8fjUqjk/xtAX1iiQ30A/Rfckv6NN7qPacRQcz31rOetCc6QRvrrqtGPcIjD7W9C+8cLRLn8U
7TCem0VMibzJvs/Stn8LUp8eAHBUd+SzvVt6GmKxyqmdaqCiC5p7jSi/NqPGrjZJZxr3bl4zyDMR
s6woGCUWx/1SFPaedi3m7Vo+R51kxW8q3GU1HZBAWTeE9d8sOz5mQ6bPxuS530hA4WYQOWQpi+jI
NjKS5KRjl3BWUHfXnVCHoIPwnAsc/IlpoWKKWo7ueUhaQpgisNY2ho1iE0u7a7n5GeATeKuYaXIu
6Yxb8t2vUUZ3Ylz4JTyr2iUnB0vYH4tiY5H1XpY3CEYjNpLYCSF4xW7jQ+7nFr6jxMLEfGFL5x47
vn8HwqB9rJXLtlsh8vL7JO06n8edIdr+Gt2GlWAXP/tmY52WAqCN5YwQe0G978K2LB8JY/fVKuP4
sbPJ+G1GWDU4ws3RWHWt71GTopPkrsQhQx+HOT2ZSvWnSTtL6S9f2KN4X3MF6g/pyHpn05YkDlqz
38uqgyvW2q48OeXcPCReWfTrqdLDtqsXjnMy1NZV52YdrTvotiryj0Q3gnOdx9Mz8ZmICsOye6GC
4VtGowPCsUWVYjz28XMvcdQLPVKP3GjnyscTcxjNGMUuxKvvd2iGq1Zlg78qqQaZIXh3vqKXKfH4
JGDsWcvRa3Zu2nF3ZK+GlY6V514ObvAiQ37xXo7qEX1SsOhtomzL7RAxK9Pppimw7GexgQm+Kh+S
yEcrVmRBqF2J9al2JxQPIpXdaVRuvRtsm7UmXzNei3JMgFtwvfnKGvrl2VgMW3ad3nxAbSK2J6CP
4H+LWEJxtJK4u1dFP9HT4VplvS7KzN+SG5FbJDrYowTyrgfUwA1dFe166huKQHASn/BW9jezDqTz
zP0tv27ZK6L7leFY3uHlQMHNvfqhK8fYfyhC8n9rzwjBc7cZxwJQJ99ztvnxLoTswQfI5CyINp/f
EtN/jPtiPEPo1tupy8NxnekgutccA65t2BBceScn/iZwP9ab2ck4Y7nhW9xZ9cNM6a1clXGyw7E4
nT3teTdkGPE4hk1jbLra665YrbSn0WroOwFfe2d5rX5KhvIKN9tJBhhWG0Tu2xIX2CclDOYe9Kq6
okU0gkAWvHBQoxBAK0jnyr3PqKRgt9jDLtplYxkXV9TWsLhPQ5R8yDRKZuu6qFBPSgDXD51jyu9j
XoIE4JJXQOCpyEY6FfSDysGumHfKKD+nftR3BKPmWyOhX2Mby9TryInJJ9mxxhIrlXZuZO9p9KL3
PBr9PUK8eCBp9yqdYkxOVdGI6Eyr4Ec7hPJ69DjIpQHvhWOO5ZLXOZuwteVZIh7ImHvma1ryJzXQ
815Fd7XUDehwrDnU8nhyeJ0TZHHXUUEs7mJbNnfc/Y5tyR10OPxpkv8nDvl/iKKbDrbmEPuw72KR
+NUgH4dDN9nxwrtQeOMHh0nUSxP7aYZh9xUq699CUxfHxd9BmKQMTBersmdjojbpXvw1+84qb6KB
W9fURSkwZqg/b/h9vY+cVWmysesOEdB03Zu4DzrnqBTa6LTWFsCq68zD+UCmiKO331TgxGDbgCAx
aMq5UrYVvvQJm8WeLfai7ldL1rf09ZcZm07IQO+286PtG5CmmhEMWdqRB2wl0KTa64f2UdMxp3dz
S/CQlYkPZfx9Zp7APBCMDGxx5Dmc9dkSwbBnP10KB+ReMcGhT+bqZzD31aMTxpzoW1TQkroTU76Z
pTuO55jZyFiunSYDlmVE9/CbOr0LQYbofbCglyb+orp1a2n5e8hsCHbaCuq3yyx8wW386xd9UTv+
+hoQuXBRagJ6GBFnkGT+7IrJOSFHvjbrgzct87KXZswGnQW94vivH2j5Rv/wQKFPKwDah4Mz/a8P
FCgmuIZY7+EC40KcgInVVg2vD58990NTIbA0NowMIZQ1y7f/9NEDsiy44rEkheDuf0mZSGOyhDmN
BLUzaT/5w0BBDExOzo+FOtSjwaP6rWAIMC4co3/94NZSVf3X351VIakTUrvCgRrxy+8OZt6Ialoe
DtqSDIX9EMNnE3kD5znTjM20GfPL9wsCr40lZ1RTgcqnXDEWLCNdwMmXH+i/prZ/I2/iFlzkwP9d
3jx+fST1n7Ehf3zFH9qmZVm/cc3iH4vDl89l8m/aJvPCb6CqmO1s3mRLKOQPQ5sb/oaoiU+Flx2F
kyjX35RNQiHhAq1GHmMU8oTp/EcOt1+THxyFTYfGQx/OGmgTFNO/fsRyK2o6NEn/hgID40h2dmxO
FWU41KwFtHMJbJJ2mTt4aczQLx7nVHrhd7j1PxLKsR9dkTve2qqdJ7hg42sO9PdE2nSkyMAOYIPI
yg9K6mB0WG84T0ztAz0yMe7TeBiaZ+JogAQ4shROecrDVO8xKGTZjSDYjiOkKYJdqpPqWEYTTaEZ
7NMSLMeGOzBOYG4SuyS1bHsLwOc+l2FL3sAconPBNvysO7vdT37fXNncJr9wnb67ZcviOtQm6lMt
9iafqndV5uaa1a1/9B39AVBqyXlSEgEP0VbJaZ6S8WDK2t3xQhk3VWZE9F2JfpeQFlPRWoU2hq+1
AJ9U9juP/AlGjnTIOAYk9msPiNHF+7OxUg7VOk3Mh0kvho+uqTZwRF4LLw2fR2+cbsdqdPbSDl/B
o/rbfgEWOH1572ZGc3A7Zd+oslTHDq/V2szS9Fz29XDE/p5eh0bxEbYNDhKqcbeoQfmpKfNwX9RG
/13nIjpO3Hl2eWUVP8guqu2cBdYPhJCgAdjE5SW00x9dZ6st9TXjN47RQwWNDCGwkUG8bsoieLft
jo52kRF6CerXMi1fG4OHhv5JEW4y9G9kyL0te+166+ap4AiC6XglBhQ5Ipy9R9gkDctHMY80j1PY
I4/LO/K56bW/o/iI4z4Gu/yAUauBoCdEy0/fiw1w1h67AmVXExzAcehWPtyBBze38jsEtvk2GhIT
CohL5sGxDRwa5ujxKOjKVKa5ezcr6EktDSd9HHxdnL1STueE3fC1HeKV8ZNouBtUo3aV1uNnG7gF
ERLTaRGoDfkz1DojlTq41r4U2XBmA50eOJjpcxsFOBZHf4i/ErsA4ycpoEosnIerqZPiZGGmqldp
K8wbfIzmyie4wtmsss0K5H7P2Bbo7sUZJ8ISVLLYjE55wyqMdPPGjpN+1yc29YdGie4CnCE89SUE
iVUrXWINLKzVLmQcTht+KAGC94oJXT/HrP1KFCE7+YnOV4O6LMKDYIY4K8/48mfPXDlJwkHeiGJa
q5QBBmOcaep2pCMRyszwFb8dCRQlTjLC04n8mOC/8szvvW8x/mFN+sybaL6ax5JYtd8n/n5Q7Dhx
CQ3fwtp17ow8EhtTBNGuaykIXFf5MJ3qwXDbdYCN9opA/SA3JSMzU4I93wnPrbczAZ6174/Vph0d
+whemdgEvWZ7+KvdC7WINSNglUwwAnIDgTnGzC3p1/KI7pbrIORX8muUmJUNb3RdioHTsuqnLYpr
hoIdTdsU/s5zT8SLm2hj7RI44pskJDFKi190nQSVuvP9BiZ6oJ7SHOpo6HQHVTnz7cBCdF2P4srr
+FhjnLVhX0Ql497g1yB6bWNrEcQZV4EMpkfwLvK61L39ZNtN9p6aVkMOB5WjIwREKCRNomNlhuJx
BEWwxhK/Ztg2r1mr4xCqh3vmeHWeMgYQLp4gYjtebgTHBPExdbgoNOEmdgbzODfWF1Zi/0a6TXWk
J9o+lrrzV2QmwGVX0s6XF3mv7AiIdCqfDCEnwge20z7iIZl+lKYEH22I6TBl+AVgDpWo+hYmOVYT
ydpKvXwviGZsUgQ69jRzyxIL3hp0V3fXyCpe+yzErsn9GPhWuRCFcTJsIrrt3pzaTA4TdcZrYyxC
vLztBApRe/4bN8H54Iah8cPKGoPukQQl13e7n1lk1DcuvL0H8CAWLXclhNLG/IjnMsbvj+hh132/
R/AziIZHTfJmz3F7JiTxoDF9XoEHRwtXSp5ou2sBqWFyGMZgvjOtNLzVYJiaVdtF89aNfYI7LkYZ
NlXBRqMhbjqRuD/ixbg2iPGzY7ogRrRQjqN8QG+lOeycGNi8kKKHV0lv8tq15PzgA9jHfVn7b12Q
8NlwfEkrbkBfY5qP11XSGVywYsruvNR9zwuUkACa+40VVdV+NmvrYyAOho10RnPikm4Pk33wepQK
giqRByzHGimxnINjGRYPs2kdOT3ANFFMYfQPoEiuKgotNiLt7weOfq/G6JXrrCsJpPlVcpdBiqhW
RhMPL2bsN1eh04irmLNywBU0gikx4DWFx3jWwnAe5rm761hWrThpFyeKP/O1x3vvKYMesnTXoqH6
QChDi1ZJss3HMDAecsyxWIFUHWAii9h0VnGAxuN3uzhoi612OrL4QXRmoZjva5jzx8X5ieON9sFB
0oTIByrZdSUY07iFPGOzX6KMNyrPsae4fA/R8JGkptwbBDpOc6/FpyWK4jvSvnHjaXWvndJ7pP36
2ZxI0uRh1ODrAB2sWmPeB53otg2y07Muk+7K88uPbM7aY5KJGJkhrZF8sQB3cyFowTFifZViU8G3
HrsPOoYLMi9ds2Q1vX6VZfc0Ldpv9GIOZ3rfgO/gXO1frTQ1DsXce+dSpqBuUm9XOxmVLza1gb77
Mhqgn5DJifwjFAAX64unMIjlvqPE9JYmO6hUWgLZbKIfAR7oNQbVZI99D0sJxqqDrosFbugOJ0Bc
8bc+JDAmNBIe8I9mwzJ9/gnE4ykpq2pt55l4zCN+hNbKsaJTvrryM+caPbzaQoZ6jzSuiLImM5nJ
+oyYPlHpOJ6nyHKfi4aMZ0N969ZFs9unKgl36ZhH76qbxr07puodEwYOnZC5uSYHfBRDBvLR1++D
xXUlNEug8zhx8sUUA972w+g8TNkTyAsIZfNVSLRP5HFxGtsT6z2gE26NDuUWdbxOApO6PlMUz5nh
V48cqvJT1QTc6tn4Etwb8iC7rVmb7gHOyRvqLHel78g9ira6ZkdNM/voGfskc0vYK3Z8FgupVtlZ
R9Itg8PW06gM5YrYaeIWuEqDDhR8lnmEC4Z3JivEHqE8uR8Ga76V7C/Wuaesq3pW1c4LhvGjC6KA
7puGxG+Ua99b5UVM1NTH3g37ZB4/qzyR7/6E25Jj7kcZh9GGH+Rn2ZXNLsOGVSNrGuo4aRNKe5Yb
h5gtCFp6k5cQl9y8upajjd08d/3t0JdNsqaU8itqlU2V3IyWUPqqXXmhiTs9z245967b1CyQD/15
Z0aSO+gQWVfQ+mJsnJw2k4C1ROQY5s9ABB7AfFSrrsW1XfttDF+GIjSOHmqri/ye5VDuYKCbcLZF
ekk22JSY8VK/15aOD/YItUdUHaoELuucxECnga0YetOwJWCbLiLxjfIFFe6sTiyF5+a9kNyQVhit
sxtraK3PUYridh5HLgi9XWBuz+1dVM1FZT0GY9RlET2nQVJ/pl3ZE+4of0f/j0lODwBUIEoBWACF
9dMw9TxrlAaMS3tAeCkSyBSYffLcBcFfVPKMxVKY5mIzAQjZGO3SSdAv9QTyUlSAw4TtFeUFfE39
blARvZvsnvzzFI1qZS2lBzTVplddz96jkfztWvv1m8Mnz0Hv33E2N65zeC0bmsTtfSpgh61iOVZf
KoLhUy+NCz6bXj7BxPhvkJWf5oQZvcHU/+UWwEFQKWZ5irxw2GJ0Vg+QdBzWp6XCPC/LexNw3sbH
uY/HNBm6g1u0wXI1mDac+uwNYTe0/UEDlInT/AC40d2KwrNPZqUpnTTRI1IPbBjqMVweuFvOShg8
npnL+nlMe/dV0y44wu6R+G/RxMjuQTdcmzxzDwNUj3VatNPb4EW3MSBHFAW06UcyAvGmz2JYVLRZ
mdfAF+111mq9UUiXREm8wO9IksrgNuAuzAIQ6zZ9lJQArzRq6dVYZtlTHBTtW8vRk5lJ9zdTNceP
pTfrXbA82VGZZHsjbJm+PLtMboyoHxRdi2O/9VnKHKdMN49RVAKXT2v+akdu4JhrVT20MQJ13FjN
i0qU9c2i6PdbVccvUSnMs2sTp8WhbhoHx5Z0NVchhreuN0+QYuUjpdcaYFwkK3FNx6N7j+z8IWbI
/CvQc3ECd95kPTCY3PbTOXbhdrF3uM2LqXjNTFz6QTZE+8AO2SROnWXvGYXaZ/xpw1dPZfxaUn56
0vD5NvxE1S5j51ATJq5mzMqth2W5oTa4bdIGoT7xhu8zpz5O/IbH1qAep7tGBMRQq7BIH1QcchJr
ZoISlCPbWx0Y1tYWc3gkKJQek3nOzl4CL62kVOaGGlAGWIg2G980vhdBPT8nMUbWlW/5/HJ43mv2
qPn0mnOpsHnnD+Z6zgTqNZHYTQHrZN/affEAOyHYEIalVgVLDHllM76KFu+D5OS7TjGOHqossmjN
tZZkQ7UcZC1PnbGlUH1RmUsZ5kwca2oGASwozcrmW92yib+FgqYdiOLIpNeNxV0AR5VmBdIl6IrD
Cklk/jKwog93Voj53Seozjfsjem1xewyPs2DQa5lZbQMvO1dZ2pH2NuuE7YA3cWWdDjxlKgAkGfc
JCRqtFVjQ/9/JaU+iUta4maOx31kiAZMezm+/En+uftdo/s/VVfe1WnV6v/5v9YvsqUZmHjEMKvh
fDVRd/5BOGS7Tt2LNdzEBgg4I7STlQU/g5DO0QhICsXvduks/HaIiN7OoITFS6xtIKJr2c1bXbeQ
qow9tINNjvXiX/9wv+jnv/9siMeW6wt6bOxfnGyl1TeVSUXAjZTqRkjOitEh7W/+8wdhG+DSU4Vg
j1j8V1HJy9qRobcfblLbXC3/+tDVwAzsLg/zX0ny30mSPvPsn16Rf+AZn35UbfeZT39RJX//oj9U
yQAZETMWUwKmOWyXf9Mkg/A3j9IpllkQi4MFc/w3VdIJf6ONiq66f+q3dAHRIJIjIvp8yP3/RJW0
fl0wBLw/fXtxezohFBj7F1ESG2aigjmKr3orIhWEhCru8WvMO2eo2n3aiPCqN79nxgBNpOGMvMJn
HBIL6NuDYsm4d7gh7CEq4Cn/09P4Tz7ano2n9C+yfIALjgUT10WfCKf5KykHpuPk5XbgHwWx0fo2
BJNwG8zYtMnXRx59RB2RNNDA7jaFmNeyoV8ZEo5iOYZd9BXQiXCvyS03aitxNojXWRrxzZQ0Q7t2
E229lUnS+mpb9HLGy+IbNIV4GTMFKIxAGxz8WyM4ENSYN66ZU75FMQIdFCOHA5Gr52Tq42U1UWYD
vTxF8xBQ7j1tXMG8tALmEl4RarUW6E22HVX41ATMex3zVuDc0dLb4SOi0RtRDMZtWDBQo11kzfdy
Kk2SEPSws3BYNqQp1nEqnDhNWLs+spPiimm4yHdISGxXMwJf9zjTsWSzeq1U9EJm1NirdFZXTZxZ
+65z9GcKLPE2LL1x42MT4g4CUdTXMICXFW9IQEPoruVYSjv9aPQGQOGZrXABOeWmcZ2JdvmEZR4T
JpFWFskGG2VzWS0bANvZMudF8s3m5i5WZucNMCNr436+7KZFMuntkPZs1sT8aHZxcaumjoZO6PCc
iwYwzbsgN1ymTY7ooUzAsaLSz3B8zNR/MINcPvRMdfQiB6Bq+1kgGziwB6+dqtDOcxYDFxwtI72d
52brTpG9a8JieJpMvBlV4sA69qUHU76sdhI7Ub62lN+tcU3427kSFkDHSG65uRsrZzaZi1Ggj+7c
Dmurif17nvXmhJSmdhnJ1avYcsIrIMLBFTj9It5ElVl8k2TXnmpRZz+bwSIrkHeGfGx0Ot84lT2e
nd4UX7FI/J0LX3ILcQgByMYSW0y92tppTTssz7u7m5uBI57MZfKR87anBEaN65Z32mrWMTY+wTWe
e0x/8gbdbQs3Dfduk9CjY8wVR1Vkq7lqnYekLdWuM6GJxypNeEsTAIt2Q0/oaz03rv/N45sskpGx
ioKw23JAtj7sOKNoLZumH0vq8JrOJvyhI6tmV7ogqDAl+G8aP5FaRyBEjnbv02tWD86UrOdWVNO+
x3bMOcjTOsBQVwobohCtyuSIwmlTxEWMnVdHxpM3akK8rlG0x3BU1imkRN7D0G0Wx57joF6VVpGc
aZerTsDGefZc5KS122fbTPdopERpM0qdI/ezZKrkEF4MihOKrM5hsdAd5dzk1x48rZ1Th6g9Qbp8
uqiyc/H4uFG/pxgGQ5Ddkj8XdAJ4e5HX/jFv1XOYDPN30c/jNhq0ewwJwa5SH/FlIy1kM66EwxtB
oECtZEBGEh/FXFn4u1QermMUi4kRRon3KhLQF71GISPXTJD9DYwmSlatmbQGOiq2PQtbWXmeatHa
q3Dq+2NNCTgGKC4iSEvMwLdeXfuYQdLYvgW/NNz7bM/JyFRJP65w7hS32I4ZpO0gIXlCysrYKQbs
fiMVYTufy8GpTDjLUiFUlC/UwzXkUZwWgxupvetoIRMZhN007TzwijA/1E+itg08T13qbsyFbORf
IEdq4R31OE+vBxvzUWoP0JQXLlLgIarEdMFvSjmwsLgAlOCR559Z3IJVSi+IJcNR/p1OJ8oJSfQD
YRobeEz2Bc0kLpimWOJE3LkLvUnNTnOFy3l4Qz6D2bVQnggZNwc4zxu6mQyGj4UGZV7AUO3CiEro
Nt6JoVePnlODkIrY095bnm2/1n2ZPohpLK2DVjq+4wAl2eBObV6sbVrc3muI5OXKJQ/n7dWSXMIV
nH8kTdgQrbLG/rpFk2LkRPxNVpMTADzJpxba4Lgwsbxe83BooBRZ2FBsANlDeRfoNL4R8hBxaM5n
HFXOLpscSthz3JTNwuLi2jAes4XPReGPxX9403Gd50OekxCFLU3p/apb8uloPUC+Mg/el3VBf4nJ
XjBg2kJkvMDBsN50pzbw/cvLdjCC5FSaykiAQfBL9pbY6sT/zBwgNkMA9TVvRucFtpM8ZlKIu9BJ
LB61/LQbDaws9HLndjTkOYu49M9ecY6nIPocoZyFghgQ+iwpU2wtm8Bk+yWlm91QUCL2bm1IvmAe
7duKD7q7GhaMGqKjuWaZZW/KZIKlpPhPGpjGe7Zg2BSy8Mn1GirRNAW5b64X9p/9gm5jxyk2qqzH
/XIuof0MxBvvUo/OrQv5zc0WCty0AOE0WjVk2cBRJydogMp5TgI9ztKzcLcd7YTuBsJB6Owm3HZM
gwCoXvysbatt44Oncy+kuilcqHV4CiFeZBeaXXsh2wWJGD6oHluwUxf2HaOsojQuyV9YLPNyob25
WX9rmG7+MJn+Yz5G3j67EPUcsBq0f+sE7uqFuQf2xr6N8gp0VJvU79MC52s7MH1w63i90Guh9xlO
Vr07XlPyPYH72Qvmj3gyDCmxwP+CBheu5nLGp2iBA8YXTiDnLpiBRcC4v8J2ln9gjMakYxGDnywH
zlsWyqsM0plY8akzXAZSnCprIp8kao26KR/Y67U3dZZN965vpYDCetPZ+NpCk1CFbdDdBQo8HLhZ
M4VdsyKil7rmI3ZegP3eBvAQuKEBxixB89JlAl0IAFE2ATrKxuZ7EDaSNAYo6yvhaoR+5/+zdybt
cRtZl/4r/fQefhCBIYBFb3LOZHJKUpSoDR5KtDDPM359v5GWv5ZUVXZ7X4ty2ZbJzEQGAnHvPec9
lsMAlDQNH5bogj4Qedxy9BJXlaCLevfc5eZik6mZ9UzNjEUhMEyS4VyLxaHbwz6SrJuCpuya40nz
USKBNh4Hy87tfc9D/5G7dqF7wBoItn6ZuachQcy3Bmte1AeGava0mcYgosOibM5fZWZ5T9Mk7E1Z
K+aaNt71G68hUmYVESKz90o3S25Rg6OsZ2vPQbh500uDofkirFF9rrGr0nWH+bZKGWh9JV+UoIxS
1cW+bhs6cYDPTULOxMIjg/zIfh/nlXiQMQC7k1cxNgl7xQS0MO14jarHPGL2ycx1gV17RW8fQeYE
D8/qblxvlqX7xyH7v2Xd35V1VHW0Ev5CaULGYwGL76ey7o8f+rOsU7/hVJOWJxyYKohK+H3f+Ulk
1DhAgzwUTX8QQ9Gh/Ck3kfwRpBKP2g01l6lFInQou+j//G/L/Y2AdOV5YJDklU/6Two719aV24+q
Jqx9qJloj4B4QgjiaxDpD0Cl2I2ZysPqOk01TBhunVKz7Vje1XWlz3rR2z2W3Cqta4AagUPf0Rw8
qgSAL2V9aEQeBGtP30TL9X7CCsG91enbjLKDO45IRO4+YtGaj6j8uCeH6/05Y6XhaSvbgQFI7tWr
jIQHHgLXOzvQNzmVBfd7q2/95boLFHpDYEhkNdtBJBP7xFgGp7YlcQuLkVF/ga6uvtJuHTaEn4Tb
cDHZcaIq69o1iU/oxwX6AXn2JXVa6+fu7YiebpUP/aXV25i67mj059nd8JnFT5Xe8vAkdXdNKPOL
ZuUUWzWVRrSGdx46xFUQVstsp7pkTgVZJhxrBt3lfAhH+GaygnRGN22P9R34WVTG5c4pIMqAd9Vw
tCsobYJTvuM5Iz+iVub5ZzXZk5CTu8V38TkcNG2N1OJNoQlsvWaxDSUPrUhIYhXhtDma2GbMWLan
ysgeLGVk1BTjxTEZVThX2Fs1qeirqwlwtmbBIUxIb0SeZ5vYneoLqFegcX0Uh7dME+y7MSqAytFa
7s/muK1lWd4FVZN/SwbX3w2pDU/Lib01+ob2Il3/qxPgtRaYKNeu5ti5mmgXOctHH14VeXvQ7qrM
OeE/wsujSXhJAxPP0nQ8q4KTF2tiXpVGXxLN0HNKd9zQC7xBcTBvHE3aczVzr3ErNvByyp8yTeQr
0qy9k5rSp+l0hImkj02WdHfGBGU15o79gEeZkOpWTnezZv4hIZdb4fBO4QeSX0IY0fPiKTCBmVdj
/0twhPBrkwTaR1WJGyuqzdNs9u/QS0d2Xzt7VENBQChPRv+iNJnQo8xC2aBxhXBOljsbAuk6qWgU
puZUQgnThEPONnAsoR7K1LZv5kyuqobgGiYy7W05Wcsr8g4nxmPURSc7icSmslOolZZmK9ZpOu6Z
x4Q7gzOcS3zTyQTFCJZQQxk1n7EuAfh7yUQ7/YpvbFmDm0kzHfsABJa7dC8GjT7oGhdPwx8DdWMP
PgMHqJAAxpKHCE6k0WUvQoMj/cy+0FLOtgVMyZbTn46zepmvuEnZfs5Vk+3SK4syj+WNYyMqAFhz
k83vhsZWlhpgyfHpo92jNx8ILjpUGnM5oujcYuUIN4lpv7IZtvdSYzENDcjM0tA5zmCBXmxX4zOh
7KNHaUwOOpLbyjgpDdsMoG6SjMzJWOXNnghfyTzjtEDo7DSqs8ZkRqLEXaEhnqDoVqAMqDmmJN+O
5DXu0u/Qz5bui5U9VhoJOmg4KCmY1hG9KQcCjQ4tNES0og+7X9LJvbUhjGKFHI/NbAfpBl3J+Dja
3QuYGuNg1DMBHbaICmiKJc5dE3KOAfN7UwvGnQ/zlW46lg4ISe8Led7O1nUX/zmh2b+z8f6QUx0H
DxQN8T2UhreCIvrIuQ6xTCze3GpwcKs0Zve5bfjIZh5Vm6bK5E2YFUxWpcOSNkMKoBxPUTZH2cPM
truKJva7rGwICafg/rz0ZIkPAfszpIruHM/T/NmfJ3iveWzWT5SfT4Xp1uifivyelHLbXw0+44YH
ohIgDlWMuvYMTejhZw6cXcqZ8kiOUEDNW3TZpqwK/9Il6ltVIsvBdSB2Y+QRROJ4Iq5XhOd4Kwj+
ealPVnk/MQ/FE4UwLnaNnVgiAsVkl+9otk3c4gUqlQkHCRJsYR/mgaCqvDCjnmeLUX9NjaScVxHl
krml6JeMfRr8PTQaJ++Q9sy1z5PduI8TD+wnqwm4RVIEwj4ChMH51Iq4OUVLPqPmXiznS8fqj9ei
r0PkNUagqEfcSl3qzPCY/UCGOJUogU/kWRi7zk+K8ID/6zgjF7+Psj578ozEwkQwGGofpQEL11/G
6LXy7HY7SDs/CE5ub8i1TTyDHgwGquDOPof0pBAN2BUqh2Xsg+NQMcAcrWEgo2laoFqwtX8rUpuJ
i2XL8bYb2vZhnmQNXZUMMAooSlHYJU5POWJTq3w0A6t+qxszfuWZDLhtzPtbgCv5PekU/jdzivpl
E2HRvhiUkh8NPLd3uamOirnT70SUu+9O4Tsx6Bir7sklGcAz+8yvnHI4Ul7l65bzw7yZs0arRgOu
IvqLyHvph9k5ozjI3o3ETECG9FK2K7eKx8eA9tELzxF/WyFn2xEXzWgKHlEVELgm4OQ38TR9TRlW
2WxGWHb9tBgeJsUsC2JVZDzEidsSgWzlzWsyB+mdlVVhyCrubLWWfr5AbKzTd7ur0wvwi6feWTxE
hyzLEzrEfCPSiJu1Krv6fqmtmpCjscW1SmgKWLwZu91thZnn1RlnwsK8qP7s2fawiy1kqauA3HV/
NdWzcWpEMjwUDvvNysLp/9U25/Z+boqQCFeDWJZezRUmC2OsPvvhVIAHIMXvWAnMopskTmom4ipP
PtZebNsrr7S6S2IjqlwZk1VDSaqyI/dczORUmtVMWgFdPd65v7VUY74GPpmhW7jK9JHFYDj7nk7e
JfArc48+kZw2lGiw8jwblI4VoeNxxIBwMJXqPI9dfRK0rDduZZubeehbKEwsOGyRkAigq21rExCT
m8hu60SFDwW7rR5F33b0lhximY2BQl6BGtlMKqmOrbKbYpVnRfOaNkmHBiTsW7Huqfk/pbOsim1n
M1BcVUm9/K5LwluAuNXGku4XO4z8Dyoq8jeyDcudFYEl27DFBznkXay869FP2RHR25rHWJnq1l9s
9XlwmgzWUgUZjkxQ2pazNVtf1Ij8twuE9UJaIOQ4L7d0FleDohWaQXnAk8HfpjSUvUNCluHFI+pn
AL0QibfBH+S6IlnsM0PX7tHxYT+tk0marz39tgCc99izlsxWm4iUePdr5ILbIHdDXaUlwSdwKcUH
OFhuu7OKaLrp255uZmIY0YZ2JCpoeCvHJEwfzKWPSXxTd+E8ABDNB6jyxhZMF5rBufMf7c4373po
NQSl5ahLHYCX927G2dATodrX8G9ALTSD/cUnes1FmFOFL2TwKNSW9DKhQGKRhgXdxiaRYGF413Zy
2Y5yCY4yyYDy2U63WbAw0dw1+zMuG+b1mHjxTvbNOu5d9buLSwXMEmA9HJ90NEPE5l9cuwx2Q2nS
XeLbXDSwyu5vIznhFOWYhT0scEydDI1tGhe2nbxXQI0KnYkKgoY4eLYWa7wl2Dz6mAVT9ozuIcJC
6RjUB0F/bpDq0dJMCcBJm5xWqMkZMR/Dk7dgwWIiUfcHL/ahUBQyTD+1HtFBK+TAtG6i2IHYVlXS
3SJ2XW5SQ1Sn0bXFmU+YnSU1+9dgiQkyiLvukFf1sAt9Wvp1FlqglJeP1YxSeS2kaN5Cq1YPVl2j
eTTj5g9vzH+r5L+pkiXZMpSu/7lKviubLvpf6zc4qnHx9mOt/P1Hv9fKQGcwkOmC13WUlIxB/6dW
9uzfLImjzdRjcuAvP0JnIMsQX4waxjMtyY/xU3/WyhbwYktQXesKF7vXP7JmKPOXUb3tM21lAMr4
XHrozhUulB9rZUUqBVz6NjlgNkdGJACeqw1zF1i3cmh8MKpDZZYrIDiRewzkDKKzkIXvcRBvkQ7L
0U2mnYVcO90CTAvrg5GVAl1NNRCpjHDfat/z2IGVqZEpPMHEXelk9rGz0bIgF07q16wCejHEpLKv
UDQAM7gmTOcL2dN+FJSv9CKr18pc8MQNGGBphRXCO4tI2m8keeKt83MDDXMRuu6qL6VX7WVG43Db
ptpGN0COzQn8iAGz1p3/0luCFx4rTajoWm+6XIklMO6mS0O1dgTmB9UD0Jtq8JwWaUl2LArUk+vj
NWw9THUcVjFCcUg21qQ/Yk2rwOI8zNmkWRi9DvOufE5tKynD5mAKSzwT+Ou8KZ1WXpZGf0DeaX1Y
RuAUBVi8AyM54Bpu3hLgLWs+PxE/8FVc+jTruo6RxSk/aTm0soe9J4DqqlVhk7sWowR/tYLaHFaT
1fCfYccqbwDWOG9zyM8BvOUNOIKwdiBdvJpJWslzEiBzYcjoas6MP/Gp7ZTX9FKcglli8tn9zIEj
0o+mhWk8BvocqejO4qx6JlaM6hcHx20SxMORQVN6LGLFz6grEcWddGp5PuF23LCuucJ/fKF099IG
1D08GNnrb3iYewhD5tK2n9y5xMEyknwkNlMqkxx5HHF4j0Yu+QjlnPBbSFjjr16bQVdxOKrGdHcN
3iNZMth/xtk2nLUyVBjv6y53hgOwvMj82Litbe1gqhkQVsflWxT02sA2FP7LnI2Xbmmd3UxIqw3u
B87wItuEepiYJgIOSXavRI4LzmYBcjTXq5bIjV06MZbboU7jNy2olOg9R5o9HE3wPToT4HDk6pwk
1Q2sBtngFkYq1EHr8GfHOtIbw1+XYT6p1wQdsvgMSf0dDJJbT40V8DiguOHW7CpxF401N6EiAGNA
Gq41VLR/oKakSUUwWQGTOl6nPgPe7cASdVH/FARrVjgdDyoh+sZIBkLtwVryvmOe4csq12xdizz5
YFWMOSsm4Ij0Pk02L1kQDsmJVK+T2Z+q115/RZ7VEczu9DBhBKCEdVeb8d5Hz7AlKQ1ox0AcSIVY
/ZVxffByXcKxQeD9nMJ70Yrau0Qv0sAdJrR/PZdklBCSJ6jND/kiYThHCSQi6QKQ4rDKhevKCkRN
lXksmJ48vZuscPnX11uiz4iad+OZizcTXrivTTaOmKrsdVFNc0CAiznX7WEp2ZyAXjjF00muoBGU
q6TGhJI1WnTv0njaLsxH9xl6uIGhTc7HMWP7GLcTX2ht0sRjvzNZYIbFTU7KOtcngHzwPEgYr7O5
sIPgqrSOChwTLI3MPy+1Nkp28cxvwCGLAZeyC8xnrxiGPCT1ALvHaNqZ/RTG5sbMKnVwnYb0iwyK
tVNPxsZCMI9qtkz5vNbUIGpYWmLot9iIuMNkk/OGFosdK5flGOHymqrbMEEvHc8IuBhvoN312Z69
IoU4xTiZ33MFEKXp4G2Sji3DNAPxjJwNk9uM6/dSsdAhrkdp/ZpCsTj46HH3TGrks7JY826qEUmM
WpvlqcUwaB+mni3SItbkPKUpKwrZGV8UbUbxHJgLFuewVKTiWrjnolOOOHqfmDB+eptDyxq5ZXPI
4kB7aiVbMwpy1lSAMZbYJ/o69bppM+fNHBngYjEB8lT3s+AsTQTuhiMWbQCSPlgvosVCjXATbzPp
oSAW3FrcxZqMleeC95PkFRDAwdcrR0Epn2lDNfx6GQbtO7wdkNqRw+rWHCmwc/5LQ2ZhcmNXfXPo
sePWu+uatyUF2drs+MzAm/X675Ur7vp48F8cRyg+p6kfIwPkqe5xQM4/ER/asr81bYf+ILL0evQ1
pamqPf8FbyJf5B9bGtLVmHaHGllKDp4gxKxei2WFyJwR1Y4wxIPtcndlGT1moKlcXoSwu+sdlw+e
/YJGaULdXztNtLvurGWJJ5vsT69+EcykipcxDOf0ozNa7BMoAHijaDDjva1RWyhF/C1ex/xRRL0E
zFa8UwPQWKjot6682tQPZ7LNETqSwXg3Lg4bWcb5QXcuvEoQTBUVIrqXczQf2H6sfKQNjesgwild
lGLtlot/kxctnSypgomRWhv72eOSZL8nZpwpb511BmVAnjaHonNyvqLC1Lb1fmKv5Z5sNhFbDMPB
EeHD2qob970s8pcyFM3JDyY8U6sZ6TznEKt5lkDtSmpTQlY06Q5cUHXDM8Z7EIUyIeZqJl5TW/Gq
FqK7Q74Mf73PQh2PFX2IVQ1QDzbe57rDkCrL+txq6l7TqbWpCMge6d9fqQYdgIM26qsblUAXDh5M
TUDw/e5jAeS30nwEw1X+A8oRKht1Ca4QhdnNUF/BZyGS/ShEmbOrJtzhNuPrxTKZE1dmlW9Qgi3F
WrWdE67c2k7WVSnpuSDGidAUVB6C/VQ7LCXWPhUjyu+n8eQkKNjXhkK2vpJFFc272Z0zdfBZlg3w
+l6H5KjIv+kse7n3pk6d2sTnMRdPNU4aA8xePooPthjIuzXd4h7mpndScJU3mbA5lEReuQ09gLMr
EwPBKklVf9NMg3mrrJDhXms401tml8mHWeUfmFDX2RmGm/1YpxFT1q4dAZQtCPc9gEnfWhqyXyKs
O4w/mLtjOZLaQBNvvAbh+0xS7MEcwIjMU5dvyQBiFmLbCQE+Vpvcek2UzLdcL/c96bxit/RjwHM8
NrdhPH7wfcJxcYU2exWMn0EbruEFqC9Elc5gXwAbi6yWOytFgyI7B2cPMCWOP4W7daZ8+ora+dmg
hgdB1La3Xhwtj/kyO7R4+nxXzoa9D/wBBp4f29uwbp9rH1o2/XtORts2r8vbbgnYotKc88kIOCnk
3HDqczwekj7LwcGGd0z93j6XaK3WXLQCAkTtPE0QH2nN1N7W8BeoLuxYOhMhfSBwaqM4dRpLKu55
CMDxtocC35PhHrPGmh9DZh5WYRUHLKnN3tNPCJqwNMqxVRwcpFQooWfjtQ2mepNUjX+7JM5jH+dy
0xWFeaHrAeYGcMsHOUnjPOdEY6wMT/Fz0EncL92Q+ZxLpFxO3VTUxJh25SdsPbD88JwMMetbps9E
25GsNFrGHQ1XEuhcocgJscknceZdUqb5cTSVejPS/NNk1AyHsFfl66FpWtBALBuwS6NJw7rr92bA
3MMBGr9m8w/xuWU8iMCuHofCea8Qlm9lJ9CmVWamdyuBWr+x3miqV/UmKNvpEyfiLafrhpNgbBab
OTXTbUfb7jmo2VHY+Zt8G5e0Kg0g7AezxQqd05bdIO6a+dIyMZ5x1Cmxqsh98Hs2Eq/h2nWOeRnG
NBMk7WL05SxeA/W/xAC+yTfA2Zgd1NIO4Tubf7ijJVFvFk9Um8AYChhHUbBgMQgttO5uZLAxNbF7
8MiqfzHSVno89gKJlqsX0aapOioQIiDgU5W3cct9EZNR8VIRLXBc3DnCmjenu2Xpli3x8/xjouKd
KzPzwxhOHkvcwnxlnOhPcPBjI81j/6vvW+EZ+vgdQK/2oxH5/Q2t+1s3hcXFwyt4oslpfvLHFtFV
T+3SnZiIzvHH1q1685inLgx6AwGCpJVhJf7O8q2+HkEeG5ycQgq34D5AUcZpFl0sAsa49F4BgbOp
B0B6ob8b42z6Ab08RE575Az4+dcysw1zFbYGGQdrvL+99epFOU9d2TOkXXsxthDETYGT39Rmw79P
S45cG9PJwSAOKBCIgek5g0ZNxGmrGFEcrtzB5tkUwwucT6ZYJohqo8CU6mfrHHnhAyH2nM9+qPj/
jU73FwW+Lp0dCntJAS1RM/+q0u3hJsZVFyeHoPSzZpOXpTV9XGzSDT6R/QXX0yZECrVg4WSpuxqB
7PyNzP5fk2M1sUToN6I8i3fxi85+jFxRLrILD86E7W8VFG0IjdQXgbwTpAaHHDaDag/8MQKRVgUL
Rj3EiHdh0Ylnz+xJcimh2/3zy+JbnuWYHNtdG+3Nzx2FwuoD7DN2eCgMjn6MQaByTnHJmXSgOMZX
Jjn59PnC4cgYwr/jqQhaIz8N/7kYvLyr/8cRXFzFAT8M/4uZBLBiWLgmc0YplIh6Ru3S1l4Obx5J
lmNwikY79YwF1zgKffwu7Azg1WDXNC5tXHYpxIG0C6NDpyvoqg6L5BspRtQwhcVG+9er6N98iY5S
wkGxABdTiV+v14DZ3KD9nh2KYKAzzywL/1vkpgxFGuAc9bqAn7h1p7Z+y+10vtQdvYo6opaPy6m5
5EX9N/rzfwERI+TlDGSjgLeVJXgM//wNGo5O6uHcAJPG4NjoGi4scVpSLy0tnnblGbr8hSzWvttg
ZY7VQH1RjGWT7QVR34SctJWuwbiyf32pLN2M+lHYod+YiyTOdT0MAM71u//hu1WDydC+qaMD9H5O
qGFJ7dWv/HFs1MSpyGqLJ9j4nn2cMbbST7BK/ISDLYdLz4y4BWs4+i+mOVMt29dzMTyFeH+FNYU2
89FdHEIAzQIdLtDoXg9eLu5sIw/olqSKiNjbmcbg+x9FaZyP06UH+somNFcTLDaN3hySZXrQ57i3
uCC5uQCFlgIuVxUV0F9fDql1LL9cDsxGqNPoGzAC/hWRFAkDUtCgDBSDDnugLNHJnjCfUrUUE++e
jd8/z6RJGU+FXDS0OY94W3PcL0+T73K1QktQnTgLSC/AxfwtF4u/gskl5vLaHrKkxv6MTUKXBkx8
GB9KPa5dx6oaEKMMBL4sc86rkxVC88ZNZ0YWHgXB+/XD/rcT/TedaHYzj+/9P3eij+X4U//5+w98
7z/75m9sLTydaBqr/2fA8d3f8EDjxOPBhZTr2pb+U6dlaZ2WIE8BEZfuS/NQ+d57ts3fLAoYmtJo
vmzt6fknOi3b+sXmYuK8cdhlpIV/C8XW9Xb/4Xae864bChV7J7POpxsjaavNmMr0MllO+p6ziR+J
NmBCiv+UaWl6HZxeR6jXaWqgWuOBCRMzVgZrw4NtdcFLuqCsuan1ODbi0Rwey+u8NCh6y1jX1+Gt
CJBuTJl6mZ1ufOybysIKOedZcGLqmL0Pegw81L33EhFRwnj6OifurjPjQo+PmYYeIz1QHvRoOblO
md3rxLnQw2d2ruz3gnl0SLvyLvGn4WMHuvzCSJ25dT9UwbdOD7NDY7hNcbIzCyzi5BWUbf1mB+Hw
ceK2Xcu5jb6RQcZDwA8dwtSaST1UdARIuJ6tlmDLcLql7SVGjoX2/E3lhvFYFgnHMjXk4d1gyODo
XqfyIfNuOrGlZZ9llKQJcJ8F7i8DpOhtqcLikLlBuyW0KHoVs0Vak+Xl3r7VyroVcrLsaRZRdN87
PRP0vgwP8cjZnCaWdwKgN+zNcqqsDVxw9ykHAU66WhGBPp1nJm3oZ2SPgiMl1HdD09p/n4UJpggv
gWK+nQ1IgICHrmWQ1qc+SLXZQbh6J0PvmdWTf9MsJLhq7V5B6ETl3UEi84knHFR/GVReH8I5Kg+p
YbZfIiPwurUf5xlUwsXFiZKN3Ukoj0m9nLg4tEo7bFJFdi9wlJsrL1ySe3wOJRkmjho+ZT1uIxcC
n4e8rcRLGi301DAdYwTDNRN0gGDHZJu1RXMPfYPR4xQzEgfLASphnOgy0vzpTl2SW9SW0RQ+wGb8
Bvhx7g9mt9TxxiAw7dsYpiDiSTWkrxBjuPlaNJZrHALcDy9BPyXHwSrq7eLPCU/Wwh3eKuGToT02
DF+Z9+5AZjaKhO3a2omS4/1qisV4v3RtmLzUJh3eAXSfF5M4Iwh17PZKDPFlnBUEVenPInvn25Wj
vY7yJubaTnaB1f5sLs1cksXn0kS5C1soMFDXce3a3YBXewSMOgv5gVbAS0300AZS/JPdcrDjRCSc
NTzCoTgE0IdJxmISjubMXQ+4/05IRNJdm6c5tzdIZZ6eNL7TcaUKhqH02sttS/djzZkm2NHMoGDA
G0JmERVYE1r5JkvFDZ4VjO+mIAOvtC+m7R+y0XTOS2UH65kCAe9SMR+Q/XHd+2kCcDLgh9oUXsMK
tIvavDNQG7qbtu0pmpsA9ESydCeZ65IQcSX0a3889xYplyNYq33tICwCirTUN25b9ydAD/llFoWN
u6N0nb2bFN3F8NvHJeLGTPE/kZLyQRigo+hbv3tNaW8S141WZZy0z0YvM9DSk1q3BbPgeHLEEzMX
di0PDAEx3AiUTIZoxEhh4YUjykOYxuNq6NMH2BMvzJKwVSzc2EZpHZIuvLjgV8imE8k6IPRpncTm
4KyIW/cOmGAgpqSuvtrl+GxaVrQxUa0dVWkvW5m5IG5kIi9UdygosiXdznbjHEEk5VuXs6b2A7T9
rYPfEP5kArwD+/xHK7NtsKpOsolShGFTFUUn1XfqWSmnv6lGN5vYpEBT0uRi74APEBhfzQX3Cnd+
uNybKXcvQV/JA17D7PcUF/+hXGz70Bt+ch6FwZQxbMNpF8ilX3eFma/H1qE0jNP67poUoJpcD9nl
m0k7lbkWUTdTkHPm8OtuCwyJmDyLi/I4khe/DRaEg5BOMq62tBJuVM/w/a8xXUGuuTWg4oqnbloz
uCnOMTq1eziyuOlNhxSuIl32eSfNrelVxQZCcr9rWi//hCqRLA0YiPM65Ov/lACGk04PJyadinsB
3RtBUWg+A/3KaHTZ3asSof2k6ql4rDmsI/mvzV0GXet2WDrviGyw1Rh9AwuRJzM23Sjun2LbAmAV
tdYbR9n5YFn1eJ5kXdzSUmgPk+GI+7Z10vWEAYa7apyfQpG7HvgxEd91g08QNdnkZ/xUwcGM6Jsy
ME1xbXpsmVl4L3zmvDGdYCBavfIIzPIUKi4r3JCLJ+WKzv9yYjQR7XLOcviqs+BDBB4kWuWV034m
7TgmTdEY4rPEVXcg5qzGmyWmL3nXp+vFqpZna7CQpQSJwkSZxbSLVN1+qMNRnhekD2ekKQRUZa6Z
sN7q6OK4vXgCbydJT00qsmRrUsHJ54o+VnXVkk9HEknUlng82JjqA0/06Y1pRfZsRdhNV3ScJuSQ
FngJiXUyYVWenKZ77HqCrYijt0TXfTJrV2uQZ3cUqflpJvi2wL2qmvgjk3sd6NiVbs+TKDXBwCxl
RPOEGjbf9gJe12wNEwmd5rS8e6Dft0E6k/pOVopaRRZ9U5LDRpDQ0dzvRzN/Hqep3sc4UgnPjYMj
X2W2IUoje7SqGQ53oU59aFSb2m3iP4qB/56P/+58jIPoL5UaN5iV3tofFRradMSP/HlCttFagOpz
TECzONIFp9Tvbgac17+ZDpM84KwednW0Fv/jZsBz8KciA/cCtgbBBNbSdakt/smpmMLt56qOU7Fv
wa8Ds+VYHtKPX3zphPN4WRJO7k0uKw1yd5UgtVeg7avXfUvPHl8Q4ijM4GlulcFdSUoK0wrHNNA7
L3T6xVMG28zIT23LcGTaGgso8ODgBaxoJv8D6A8a9Ut1l0ZQQdUOQnFOSk9HdAPZ07NUnA4IgQTk
syPeJnfPdEbar2k4PhKTppA8SkPhI3fVLoO1hnS+DjeVXOYnw1sWcV46Qj7XNSgvBFEagkggiGiI
nC4mkTnrpMWqt1LMg9pDhjW8fsDTnj41deC/ttliQUTjoSu4yYakunGLJgq2jGw/GUzqSl6CSeF2
wjYe71FzmwVtb8IlSGT07tO6cF9rpcaN4ZfjZ1g0PHGcTu3Knl4+CjGsSrRGwc2VVmR4zJoNUvSW
PDsmQNk+u61Tf5KtJUt68PROS9/7mk3znWc2zGsIkZmP/CW4HXrXuo+d2DyQcCS2XWL568kyc/4b
y68f+6SIxrU5z+amGwniXHEI9/MVR2e2RDtw4X8LNAo0x/KHnvn7yxTlKN2aedzjNZkffTrSJx6M
eBHZcEHBB2zYhyhL4nfWg/OYpAArGflL4x4uFzYMx0VDUk7iTLFUPEeL4gju9eUDj1i1HkDMcB72
OnlrO4P8aJRZS5ZfLa370g77jV9xXM4VungUOMtN1jmI/OCI91vkBP3W0LvhCJB0Z43WcqBNNoGa
Curls8HMYOfFmbGHLbMc7UguXzFuqmPUiuppYYh+RxxaeS6NsM/39mLMpCcs7iDgYw12J12Ont//
H4W6PUS3hqPxOevYRERISuPg20VzSios4AWj5HbMyo3qgpouNL6TC2waoDnMXok0XbZmhMD56387
Dv8/UWvClx4b3X/uOJzLnpTst59lb99/6k+LmPcbO6H0fZoI10YBLcQ/LWI2pGKYLY7yXGEhOuOP
vrceLOs3U4LlwFJGY8KX2rj1fZOV/EIaXIArJXJmzPP/aJO1fmF/CIEFlLYDrRGH3jl16s8dTuYw
Y09qaXN0sDYijkgMcTGjeiFsMq52ZZ140NAqZX5pDRU8M0GFrZYXwcloYrxZDZnDKlPiXDIz3ac2
KbhyEFm+8iA6PHskJ2xUVGGBKc3OX4soITi5MPrfk0aK8xSF2YuNFm1b5V7MiIgtpTRtaFqEOg8b
xtSEfoRmM+673FgOOFXdp77op7+h5/zylOEK2DZwEZ5uiP/APOs//6H3klCCM7KpquPUiOmBDoC/
x9Xur2XX6c/F+/5hifybYckvOsPr6/FcI4SZp6kS2oP44+uhEDGnME2r42g01moKsy+6piGXh2vw
16/0S1dUv5JCWEnIiYc/kWfyz6+0cChc8H9nNI+gg0jcbvTU4ffBNY6foMPZ+zlKgstfv+i/+Xg6
PRCiDIsJcZD+8x8vpynbEblDduxdHLMrQ5u8WppezqafHADB//zVHHyU9H0928U4+fOrhb43xkWe
gAI1Rye9LdAG7YAh0QfoM//5r19L/OKm1NcTeSgvoiwMlXQSf34xNFFZBME6PtbRlFFAR9BeNnWd
l8ztBc0d8NX3PcCX84hS6oCTsau2pNS3//gzY+j0QCqbSoOV1S9fK35ONec9TIG6R963wQrekrce
BM++i1Xnb17sX9cQ2lrNS0CBSwdU/nIGa0CpWF3jJpgfluWx9BpyZAzuYCT8aQRmMaYYVgUh1X/z
uv+6jBwTDZFg0IGg1DV/2ZfSMBnj0K2SYzHWA0ZSvk10c+NIqBQA07/+Yn95LZusAXolPqQlvl5h
6j7vj0vWjo1R/F/2zmw5bmTLsl+EMkyOoa2sHgIxB4NkcJZeYCRFYp4dk399LVB5qzKV1Urrfq6X
azdNUgwIwN3POXuvPcR+goSOAxxKCRcknd7OpwjN4OPv32t5rb9MKngvAe6bPIclUePXwU1aSCgW
uPsPalajsa7wkx/zxBqM9e/f55eO8td3EpzClwnRcruaf/1OvZN3rVNNCSRYMaT43SFOrOy5pLYd
LHEfJ0khV1MrAc6qRbO4gcURn3//GX65d5bPQEeOhQ6fswlC/5d7Z5iNLGkIgz+EQ8fB2BgaJlVK
i86hNRfHKvIAnjjW/A/r+d/nnii4WYKA2eG+xsj1y885RA5mudCF04ch8LkF+Hhkvjdf15xHd61V
ExMktWrCTjVPkRuEZKoMh9Eppx80rJv2vaa3fMzCMtxHS+2AJJb/Ual2+f3V+Z8+p+CH4WzM6cDX
fy1vMmGFo3I1bY8Y3Xmb595ug4GAIn6i3BkdDsZAOlbofl0swNVIvNZgQvqzSHE+9Flln3C6hIcJ
kcC1rzmduwUSXqUYU3x32P3+s/79rkV+71nUdljanb9VYrpPSnGXjwmEZJ3I7Aw/TgbdopOb37/P
359ET2eNYXEDvsgD8ssKm2gmF0XrEkY9lbr4iWLoivJcnDiri/vfv9evyzm3J1p9F8IYoQ+Y9H/N
Ypi9TnT2lLKck8y1jrxwWNSofZDzqNCBI1G2niCqG/3kftPIQtwBvZD/cGENXSxP4l9XBM+izEVI
x6GAj/PLd87bWjN5MsK924/tfHBzk8VU+pNVH6K+VhfKPf1NMFIFAYmSajXXcRrx/3FIopXXxYlw
8vDo9/18S+PLRLDToHMKGtIRYG+jxDrnccdIB/Dlncqt8HOY+vzJm3N1ZqJDuLePpHDpz2U0gj1x
GlqdBZeemnlHErpzj5xX3zP0Nq5ivEr9miQHkmndUV3mKLT6VQ6SiGwfXb7m4ay/KWbEZ4rzWa2I
Lgw/C08T9bEsGrqUJTOfvcIA2gHTIkxshR9uOSNUmCJXZYOPIcaG+A4M0nocGfk0qwklAMJjHKSf
+SDtcV3IyUJq5qXxObJ4sm3B0mK0Q/LWxyzeVReJT9hjngnGnWMjwA6dXIUx8aMeZLFj70Zb5zBU
ulP3w3Nhe5Zp437zGtL37mgkc7/x9EcZShuft8ctrGEF71g78Y+53xRYT8T5fnR2l3/bgUI5R+jZ
sd0lY0cznzLwwa+s+cw+kz+hIBpvvi5v6IxyY5axfqmJIc0gHrt5fAiNyLGOJv7fc4ZlDIq2itN6
436tVhiRT61UrFCeMWnfywodRFDpk6EHeW6ofZ/UXLsZZm9HOLIePwCPtp97UtM19L16ebs4BpfO
La8zxkl8xpcYrXGXJ2+t7hM7EbbtHMG9RNi6ouMj7tPIsh69EmHRSjO5toVlJm95VJhbg07+KyAi
1AA8NDleyqRQFzGCQgpk1uKoGJrpJpmpXteubSTfc0eyNJEDgvlcx8RsLfdhsfAcvJ7OPrJ1TyZr
NRkcYMhUU9tyyLmX3EKqczTOmBlCSq95JbsBBaLQQAsu/t41OXY0nlO+AJywdFQYQLnBNiQO16/x
GOn0Mz3uXoLrp9s2ZG6572HpXzuCNGWHqQq/Y2TP50jL02Pm5RtfgXKiKTTdoHRottidDeAOBDo0
yFyCWavaS0QX56B7bXkCr2cHjNWStWN2+tmwSnXs0d7vGTiHD5F0N5UNQapxyuw8824Bvjr3plDu
DoU4jaAynHDNpYi8PB470PuMDEl7pAVtrXVtUmCpTDMw6PRs/QlvCtZMeMFcVfPJT4abJMLtkBr+
No4ZeTG0rEDNW4wWtL6mAzb6K+JD0mOeeW2AGjbHHioJSOlswIjC/gbRwTpHRXLTYnBa0TqZ1sPs
4fnAYLUVTfLohA4e2q42T7nIA73PRFDLctxlfqGTYmgsc0DdoVFiq1Xix3ddPL/hcHyte63bpFph
rWeHyZCpSEjQdO+lQWFFKKFVE7A5eexq5G9+Lyz7iHbfAA2SXMdOMq4hcT8MQ3iqSjd6kbTPNrE9
T8c4L1iA7eWMVJjztZNYFuLSrrkYSd4dtQFkvFLOVeY2s1ev7AK2gA+ovzGj7oPpX72fjQo3OlIi
At3myEqPRmVXxirUIveqFzkfqMptqOnDbKpHoXDITGMOl14OZIAwx2tuOCjZ8Xp0FrSiq+ePLa7V
R2SC4/1coVwFDEBmC54cNZ8zclAWT6m7tTNyb9ICA+KUO3DQG5+Q3ZBT9LmN9DtPjOMdKuV5Y6m+
3yz7DxOrqibiI6mb4raTYKNcnrT8ANSSo4CZ4a9vZ84imQfOMCudLnB0N2EpIh0Wxys7ghv57r5O
KX1oV2XrgmPe1lc6NKRxAPrV1mZx0+nyyc0VuRugGK/tRsGWiHIIE2vp4PjcQr1kVlZ32bZMM3GL
qLrbOm4fPcs0Gk9WP61lEo7HdOx1uTIJZPiOmwbEtijxXgcD6+Sh9Nv4yKAGAIE5YqJWQ8GNmXJ2
oETItUs+t+6mmFuI0cyM9IKBam+X3qe0J8adDonGD2Yh3OdpVL7a6SLR4DyPzJ2rnvMYSUn7Win/
GgGtAw8ElqFVVXWgycbdU0H7e38yCAGtjb79qE3P29RjOh8baZH3aOtnP2xBWqAgvEJWVXKEKd1d
7+b+JQ+bEACXFVoU/8RH0qZoEUwm5F8YMveP/Kj+/SSQLLAJMzgnJ8d+n5TeXVxJnOvUlN3aq6BK
ew63ACPRejEMiN0Iq2XrMCvBIZzYj9ncVbeR7KxVERrpIUwb88wVTNYWPuIGP9luEIIb2y/PSPr0
ICx88zZqcrGH/2Zd+VGEOKMmBCoUjbEuvLHa5bqqtzmyqtd+8Tyz0DTB0IGBDDxZLXGRAN138VCa
OdpQ4IFRF2I00Cfrute96gYjIcd+n1wNvEFaWm7mTKvsVZIOpHxnpftNZA5NnKqJTgzcvAp2t50f
ZoIXPyTl+BXyj55GuDaRSlFjPwkgnrKn49tqF3aVuKZip61MT5UCwKiOuTFLni5JVnBa5Gg4hLzx
CIzfW00X+0Hie/tiUu1h9Eg6AUXrnSo0k+e0p7drR0PxlpXw9TZkTzXPNlKQreOk2acvCphFtQu0
EyYLvSRiiJ7crv5e8NKbtqkAzPlCwcLvQjW86kDrRhaBjvStmlgKNlddBk1cQs9OVX/CipOQjw2v
VfTJJivM91HzyWaB0o38wrc6cpij+QzgsXpzjXI4IoKGh+ezB4LoUrtZMHAHzShvDX3o3tI2Y81u
cnYNFoE2iyTCMsIIxKPU+9IlQRM1LckVdjnFn7E2N6hCuxzviC1LyiSpfWKnKkmorM3rZBT9IzCW
4c1uE488Tx/rflkSSQUVRnmCbQ/xjosirSzKvebY8xEiJ6CkwhmeZ8lgVM8KMnK8ITfwgS1syzEz
Ak5RIHHN2V3LvKGrQRg2+hZMnHwqOe3tMtXP9pjkKBBG9gxghzMOsr53AB1lVbyIv5tpb4SLxqQt
6n4tbbNiOZthziOVNolaEiaSGWJPdSYmnJKyEG4bpgyFDjz39a2fweCu2RR2xH/KY62S/r2mNlr4
eTm5VAVXofWS76G53Mp0lPRz7NYmmVdmO+0d3cL/IEzrVTNr7dMEDnwVenP0IEqVEpbGy0725D8a
ZYI3pBctEc52wnFS9wMYrY8cjMONDB2dGX1z51hPEVRPtPgsr2EeclMVT7oocfASxOIOE+YEt1T4
YbwtvXxY7SWDWlQMxWpaQnZdNwY/XhK37VFjMz9djDFT8pblZlxiUEHk3seyYqtc8h40c9s74wfU
En9HLW8HDaLubYYmLcgKB89EQdxbMhgrbFhbLyLkiRm5tnZDbmc9nYzTLArw/AbyJV44rnpvZ85N
tiqKOd/ZMpnuG4eMIbP3ojNhtZ9ajVelUcSFOcNgHhMau5uObtYxQa6KWYb2gDkNSHnqtt/VsdTf
MomagRqfXYeD0NHuK3vT+QnGsFEilpFTepUZ0y4jT4WUyHgKKKod5j3TzejoBkiXydkLhKqBjlmL
0qQGeI83yuQoeDsZnb6SOYYVT3YfstWqTa1Vamc42J2Kxv/ezlqxbefaQbNN70CBxkvHDvCY9po4
9rYK45lzin9dFt2x0JpvY6Fu+iw8Msd+rNvwzJJLw4jp+8lp1SfWxyfDh+9klrua0zRAKMLc9IRx
Ey4QnKok7Qm9C1S7jIM0QzxieYcYVZlvk29wsNIiFvnYPOROK9domLcpDqgJSiRCDOe9GHzAJkQL
k6qgURFEY98/K0u9TwQFOBhrto2bJ2Mw+3P0rDPNIZig9bKj3da4/uYZSQ3R84baDE3yMhFxuwcZ
hyHyUfeG/qHxGnT+XXKP3yjGauJnQdsM/Ytmtt5mIglhP1DDXPU9Lhu4s8tjPutHYSXuC+7fcpcU
jUMKUzy2h6RxaI+O6VJOuH487SqUJxuQCZmNhsFRVzB1tHYbF9Mdhn7/B1IokClaTQQytFAf6/fO
HMzROsFHJbVt1cTDdJub7fJ6ZpOlryj2HExpKTRxMl0ld7Q7ZnW7oqtpkxGig6TDucg4bpVxHtq7
Vu9q1xIdTbLutCrFf4Mkd+V0IyUnOYVB25vhNy/KQrTnDg8g78qIAbMghYjpUUitTa+iLIq47ft1
xfJCn2mZaaBoC7/1eIXIDW+oMSpTnNJETdcNe9yT14TzWSMLKzATshTk3Dj6daqJZNhIwoUvRe+y
LI1dapEmv1QnBAsOH6kyx5vUmSFUGJnaGlGbHeNsDL9FhUaTO7Jd487ohETW0VKJwOjU30jtcsRZ
xsNS8vqymoNY1B28vIGjQ645+q42rPbA2Z6XJplH28QVBfqawFe1RShPfTU68ruT41pKWo5/Kzuu
b0Wrggy52QFqUBootvyDmXVspJ0VHhFC0xRgjHwmnokewTKp+Xq/oba1zQxb+BASRL+jTkC56NrF
y9dfIeTNvNMdyv4Ka9/OFWRigwipX7tCUoNNrUmXwLPGm1Fx7NEoNpn1qNK59zMuJpNlAelANtuv
RjEpgoxRpspb9xl947xIavIJktjfaT4fsYjH7Ijbtdw5heieq0TyBZKUV2QdUZeOxsstMcvGS9Hr
/OolWfGHcJzaQyvK6TabOO8qMkP2KuvVearnWRLqx/eyQRY+1IKyrxniugrEnDY7jmrU9n2fuyRT
Z+FI4LOiK0LzksVgITCEOqKByh5Ec8hCvSi4/3WlXflVVL/S/Et2epbSUfTUyW/bDkFg7ktaMogU
wJpEqtpKiFQ2pj+pX4MaEKcqVUzIlKB5Fars+HXfaUmptkPKL2ApwGx5m6tLLLFqEuOyGAz6GFGs
Bl6Upghl1iXvl2uS90zZDP6T32q6rtyBy0aTMljC0c4ExZe7amnFQaFQZxc02Q2KSm9dVZgjHZs7
QNqLOdcflhfMU+c+wmAOfxCvAjNv+vlu7a0n/KEvhc4/ychqPrjl8qeV5GoZzsQNa1jufB54oQ0I
cF+QSKTpLzExc6RmSAIwsWkZd7HG8dogFIoncin4ybwJPxXmodOQcjdZiheFZ1e90kos4bfg4XyU
gMWufGMMjwOMi9cw1vHdQ0OvV1rMI4yZidnkKMNjWBvVa4af4OA3k2at5m7IdWRHeWjcURzwDUus
o0s2TpRxAoZuu/PLxLyibmmfpb9c3oL8nSOJ9+o8dJV5N2Yy5aTFBze7LP6BEad+BenEW2M8GY6k
84QHScsV4J6nda/EyoO2oSMnG/6d35KVxOL71otuCGKDRLda1u+l7vlob0N0w0MbHnXJryNlyMM+
8QSG/ezTsSj9nWwHuYkqBycnLfBzXQzht3Yk7SBQjjJOeWQaN6XlhEeRW3xySeUj1iXL4U63BM0P
xqLeWix3wYg25krUgpYCsh4S9TxJTTj6PXeJq/S3SE9r5IKeBjUurnmmq1aE64rqFIwQ66Nvc6Ui
aEgPioLg0w1rvrAvl3uw1QnackUdHhMAmSHngFntNbf31q7nUvZ5Tjx8eA51MnFQxvTSEcr0fRo8
plAdB/KWVmodbWKOFeyMIKSujG4owTnI/iHRR+9HPdjhJ94d8iUEFkTiP9mZ7GRstrNwiWXy0cYe
Br8Jv6WOEKQtt4hWsYPS4F6DQKjmn+3n/5WO/YN0DOOe/1uhAylLpC4Xf7FX/PGP/ls8BoyHcAPT
MhY3g88I4b/EY6gZdMdhdGrqJmNT/uhfOgd3+RPMVTgoTIYB/xKSWf8GOFoIxA82qi5Grv8vQjKI
A39tsRsUsYuIwkflYIKZ+XVK3A6ZV04O1PQljGht2fmWvVhuLWyUFyhpcUV1EoGsl2jUxSZrnV57
BA6Q/iCx0MTnRfh4jSe9KHiwd1qP7vyhn5v8xIk8SW8lDbvvQ5tQMMPtJBeC8D05piZnSEyPgEKS
4ki0W7Z1Mh907ZCWV2ndaPB82J3OuPNrlLazsaPvOKBvjs16C+K79b8NyWx5e0/nRImTaXZehnHC
yk8AgstDkMRXqVlJe2M5A+Jnwuy95HWQWvzS0x0p9nAis2hbd/TwrzDvItndanmh20H/U95WAGm3
xuv8p/TN+9LBsY/wdQnqavGalDNQuz270yKdK34K6UphE7y5Ylzhw9tFO4tI3vupwQuJlUaRlzCb
Rp9H6hrQ+X4YXIOGyqJJGn8KlDKQX8iV8N0KHMEwf8MsKHro4IvlAB830Q6mhnZb+jb0kdhTjW2s
RcpuGGTOEOElbqPajOnIe2kP8f8HhvN5kQLLgk78eoiqxKYwBD64MwGyk7pUSO2gj8TOkolJJhy2
gRV9MViHS9h1rGnDLqK8vs80h1wOq9Oh8RvleDHyUWwdv55f3TrNNiTw0cfM5phMNPgGg1dkV63G
iR08aHEA8dLvQB025HqWNFRg4fUHbwDc3sfZtijKag1oKLoRJo2aIc5JYbGjbG1LsSTSRcTOKz+8
tMVYPIelBmqVQ6y3KIzrG3bsx6wqoouF4f52jAf3ksND/BYXJOhFWFyPbR1PF+6HCipGlTzljEs4
j1fzM1mJmhlQh7DzwDJYj0biXpOhEz7F9WTtp9jRSDNYYmcx54P/dVvrKnTCfKdx4FFrw6V78QSx
Q0AMzJ3HxjHKe8gtGfVoGOOPEWljTXTEMR0GFUbfQ9ki42Tz6BAN04w5jPRzdiMY2CeLeIiTT3YL
ZK1ajA804mjve1Rp6XI6zD+N0XYYbrpq0d5XZbnJcPGt8FqIW5JsiBodxQOjmnWX9ra1sq2JUATw
Q/AyE9INGWb0ww2cJ/NkTHT90bf2K5nO/NY9k/BLnDvlU9tN5W4I3fqNKItno2mHQOaed+SXpvFd
w8qn++2dFQSrSwjp+FjaU/tA4ot6wRPBkZAgaPM9rVr9ROAKBIWmsdwjXFN/a6f1x7JR7akgm008
YZwlnTnlWOz1L5ga8uc5U8mzNcpEBKLxsudGK31MXjxhjiZbjuAwIHx3lNuEcnessI0gisp3mPvn
m9IvxXGcOp9qdoZ6tOLfajdGmiBCF4qgcEQHyW0ZphPZPfXUBhVHIO5iTJix8CbS4SQhkjZU2001
9nVA3isGkbyTBAbkcRBpeoCsfTxWDHrXFr2UJ5uo2huptY+Jau/TWnN/TKJCOw4XEIsBKBVSbsxa
pQ9um9pkTswhvQC7BurbsUEn0cG3O/c8j23Do9F39yr3KGdavXp3eh1uLCOWWyv01VuDWxY4prY4
J4qxPkVpZD9GsS0Cp8lNyK1FM9PoZ+Jmm0b/TQqNeD+AJdDJGAllhoHYfWqPDMOi1w7rwEc+Anzu
hubK7ENyH51xWlN3WS8mE9S9RQPGw/A1zlfmxKnXzpwRNYA0NZ44O9avDY6W27YCrUjSqlddCM6D
AFnTBCFrFXzC0CUwo8BkcfIEcZhOezOW0101LpZRhMHW/UBe+Vs2FozK+qQHleMthBlyleY7G2PW
VTWU4pUuVHXynbB1VjTmWOf6hZgVGSWkZdojHf0RWtbuguWZ8a9f0+HvOR714EcNC/wCTIv4UBVo
9Fb1TCtWM8zqGh1xxi0qqkDq03vDnndnjM58iLSwC3hRTq9p2B1gYnD8bOzpSpNmEvhe7b3bnAk/
K83+wRDC5AQ/dDKYm2Je8p82DeZnHnItO+Pt8s6+lWVXsV456SpV77FuIlHVyfmxp+mx0tv7qYHs
4RktUMyQMyNYynibIDFi9KX8S8MocaPRlCLNoxu7faTF13k2RFu7T8J1W7bGM5oRe5eCQ9jyvL+n
qvTuGtqGQUya0EPkGqwgcQslMs2KTduGIj+LikxI0ZXDuSr1aE9Q2YxZu3DkzoYzc+HOLdZEgYMj
x3b1g5wQqAtmbeQce2zvKSJh48gnnNcmKUJBxVkaJHImiluy08U2N+fqYJTSDPROn9YkyyZXWhu5
TCzKaif7qQehP8lvZtvGa9IfqeXc7LvsjLe0qTGDsD1eDSRQY4oi/OLW9hpsYV3F2LGIzWC2pu7T
sIYMl8Xc36e6IzbDQj5CHpNtbY/i2Wq18J4mYHdN5S93o2/hxuiS9maIUsvYpMqn22gzuw+0NtYO
I2CaxIYhUo4Meu38O/mIBEWPGLIK9IjUb7j7WPa+A3P+aLOkO1ga273uZtkaiBKCGOH6zJWFsx8S
qR9o19hrNNHm1pQJovZaS999XD+snbG2k6LUILGH+SWVObPsLk22tUybQ8+BZNMjZ9nTAu227sTJ
S4OYvcvMeDglRcWMN59wDEpD09Y67JNgqqthY7ld+S7FSBfeBmDUR9Bo59jZj4PVBIk4K3us96Vd
MMmtfXNbGeK90etL33scHZIyDWjj71iitdVsaS9GYsOVZs64TTLFCSMn9CvTq2u3bi+u3u38rtkp
sMorvcjGtR6XyKklxXoF3LhsSfBuMOyunITGqI3Zq1N5tGUKcrZwmd753TTucqf39/acgmqxigsj
kFvQJvFWUkuvVAWP0cnniz/0S05Ulu86WVdrqbBU2RFx3iLujV05WIS5aK4FrX3Cc+Nr7gNN9GSv
0pDusTA+mtDRNvQxsJRBnVkBBBRsZCQHLQady4iV4z0pZogpGrdf1Wl4AIfy4mi0XH1JlvIg8BHo
ft0fpqL19yCvNTpkyjsWcr7kifhuh+7jl7zmf2upf6ilULzZCN3+76LxM7iDj7+4cH7+iz8KKQcT
jeUQuWqZS3zInwsp1/g3khCRtgkKLWYAFEz/sqoTRCI89i6X2xEAik4190ctZVN84XtHTakbPuIq
pOT/8e/v0/+JPjA+AC+oyu6X//5z2Cpv8RexEsosho+8Dro+siKdX7R1sw8sQ86LGjvcQA8U8xmr
2J+uxh9v+fu3QDBP7Ucrno+MKv2vykXkeEuj3Vf7IbRAPnsrkmlXnsMl/a9r/v/xLssX/ZNMGe/r
NImYd3HL7532vZo+pPgH+fXfr9Vfv8gvOl03qWzGoLxFr1hrLnOybtTb778FXLnlVf4sH4OOi/QZ
wZzJnQGx9ZfL1eVanX7BJ4RWtu8VUtpxQ3PF3Lgjby3CLAd0WdCJynvanZ3eb6fOmjb4bI3dPA3j
Lqnb9smMlWUQu9yl61a6FxIIBsG5aRqv/JbFs4IvtbbkNJBtEbIZkXwRI9bp04d5kSW4qZueOmdA
qlQxePXqdep53Qb+7bDvSfDAnRoT+oDWd51pbnzOa4BIWdNXrKwchJy2p7Wq5+5JJ9sTrR2eaA6u
c3zWG82hF5aTW6gjMok1MZxkRNjAKpuIKIAH3l/1fqEeoUPn67hmQ03d5t0xCxfdZkE4twZGrXMV
xhuzu7IzUz5O5WxfRixgVPJuvqmsNqVlzKk27w1722UerrKpNs4e09JNatnTamImdme5khehuXbl
qpRzNPv6jHakM85hiCGoYtAaRFUfX8J0GN99WcyXQVkAbJwQx7M7kMNJTfUxlk74Eteo4tcFwqtH
hJ7CWo/K+GhbIK6cYmz5qXE6i4nLyOWTbyZejKRd2pdh0Hmh5QKjiD9XHNOB1smixiYqHEL4Qgm0
n5kxZvqo2IR4LOELkEHODgLAr89T7ZrD9YfsyAAbZ9n/gM/yaCvzw4fZ8G0yMRrbvZa8yAzvvT4j
olm1ccP2NNofy3TBX8Vjo/Zpo0+rFKHkxAiGDJJe5/VA3dYcxN3sWPiie0o0OPb51Linwutjuptj
uLFESxQpRyDMyWZ6iEprWPtt3W5HtKC7CsIahYXjRIFPQvzGAxvPUCP3oqNAALVnMMUbmMqBBJxy
CCq8bJ+KdLjPKtXfg3TiL5N1zo3hJeKSR6SpER+eHT1sOStbq/rNgAr3xvO5nKvGMsJ1gS5mbbJ2
XsvRT9NDajrFFvoblqupAcIc9C2dZSi3EULHRL9Pyz6bqFwScWPmRrqLo0jfGXYbvoUQIsBImFp4
bY4+eh3I0W6/IlmQBAtEEzdz3JrrOQLpBXfDPpIt0Fw1INbuDFCmB3oMzm0I+WhHEJ516xpFdDXa
glD1hl4zSYUkp4hBR8nGMPfQtGAD+37CKY1LMXyTqDlJTR0rubJoTe0qpHWfwAK9T6QCMui0bjy1
sE/eYl+H3dbTTln5ZFdstE76aGv85XqEONPXwMJ+wCzkSnbDlG/iCN2n0RnzvoDBfQWP3n5gDqM2
4exh97XwYO88t2x3ghjOF88MB4IvRXzRi0bn5IjHfjkXMyJxkwHRC4qRdyMDC9Fwgrkm4mJ8bS2r
PJd95N8QjWk9MFBBn0d8qLaZGkOcvgi5nIzVNqpb7xayffk6x2K8tDOY6SmN5fXUNc6VMTGaANQg
TlnNRMtoxBBgMnbua9pnnLVmtWda4Q0BoC7eoIHEEa9yM5SXVuluuVIg99xV6ThiTUesImF31D/t
xJHFKs6r+J4+QfqD1l63J62h22Ra0e24NRCCOr7Y1nPd7WQ1RsW6q5Nuza5C9KBuN6d8dEiIjKsm
flB0z6NVNOS8pghjZ5362EeRZ6ojnzZ6MKGXHWkuNSd0WHOQizBpgtQBBEqiXuofPE4MWxL6HNSV
kX8Qnc+8ibkMfuyIpN84S6gpHLioAYoLRoa+Ljf63LaHnxO6uPHmLYF32sYNe3izpp77AZkbXIep
UpAxmTjdlnnbvGE7lyxjQ3bJMcvv4lSfA8kq8J1ED7WpBtfdk8k0fOA3VVsTBf/pa/40VgntKnJT
GBRmlfFGICzdnZx26WfnozaeOSnfYMBgeLiMq8zSETBSmDOhwC8Y7At3mSjiDus8NEKDl9Ha5x5W
XF34sbYRLSq35S3RUTKlZqI9UBWYzEGsfBEpZLJ7difZrZkj8Fft1tI2CUST89do1Owi8w6FDWME
O66ehqQodtLvyx3TzXCTKENfpdrCWmiQhOjTMjip+lfyt+XBcx0vo/BOxdoLM31PdGXG4tkO1z4C
HiZ/MayE1vATSIIkhhqaJGIE5eG0B/M2A6pmsHtoTQuvP2P84gjVhbmKWzmSqjFVai9hmjEZnxy1
9xPGrsbU6S9fqtfEXqbcX9Y4UXvlzh0Xiq+qe94WY314nJTXrQz6XozxG+2B3B3sMdrET+9ZuI8r
l5Fyn1vxj6/pWrZM/orWEacQWgoDnw5LWBORwdCEmrfjNNoerFrLnkafWOGybJjpNkvVYbc+ejKm
tNHXLH7Z7DqadyswodPt6DA5twzGUJWPtC1mPn9rkaj0ahQNUVM1NzjVdXZU3NEBhhggFbZefqTs
4Qc0tN1DlznqiRspugULGd1IMM5ELSGJc2yMeElblzsPLMyL5EAq6aiYIXlyZTT/nKKZoTbdSpmp
i9L04WMoQ+2xWMJolJSpsQYS+sfvlMkp/Jx1PuxkW+NWt8GKM1vWHiI4BrfkrqLSyk1svmJKvpV9
5138aiDFijDrZ6uf7eeh1eznVNTzNTuVs42bWFvPSaKtmdOixyAl7awirb0jFqTcmC1ObDIzpuuv
qw7VN0aZ7nk3ZgbnmrYBG1+XnmgCGaR8YUsuezUGFTfiljabfnLRo21KP5WHYpbWpm4KAMfU8jzE
rj8fe2aSN6FnRAfk00jYvu5lYJs4JjTb41zh2SflJdM1pXS4QRIWBYYth2bFDC270Zu0OJA35Lz4
IWnIMsSmtPISNkNCN/n5FeZPqOVMbxvEBBHthgITN/NRoYxlxIt8PJunaxaF+WDWYXnjtkrRFBd9
xEy2np/IRxNk5ykQQQr8BAIG6G85GJ9VD3b2xspiIkUthAR2X6DHGKHEGe6IRqOtp5vG7di6iZWB
19NUtG8nVbjZGt98CPjeIEOHvWk40PIghjC0O8SEMi+NoHTL6qHH1bPtWXA4AyGuO4GqlDcNEgwk
JA6zlZhh+DySMEI9PW6xTjJ0aLJSe+h0nWmlVwycmG0oWDmtlUCPOh5NIOHpSn353LyhQT1FnsOO
qW7+pCNb2RQ1U37LT4y3L2G5XSAWtsdRf5t9j2E0uEdrpdEfOcYocDcJTjsUg3gn2sx1j85ozxtP
zi1QIZOxszUPmA4K3yF6VA64ImgUWeqiO0jLQLDD7w5C/uOBTm4kVz5T8qteatBv+Ku39ILIHasU
TejOSO1dolvqwMQDFDZU9OUb3fwne+exI7mSZdtfeXhzFkga5eBNXLuH1hkxISIVNWnURn59L0ZV
NzI9HOG4PX6DKqBu3Uw6lfHYOXuv7UbKXDJIjq6NKTabJRjcB1JgaDZ5yD8n+dHPKVtCkezRfBuL
0YMSXFQPsEwwHqWxdoH68LaTo7soCR6fwwd+eRVcAcMqvokOWWFGqNMlp5GuMr1k5bTDpt54Xj2s
adqa24C0BNQSQXuBkaLGalPp7poKMUL0ZwMUi8imYK67TBsn/+EW2g/0EzcKFMHGVEM+123Vnlhe
Uvem+HEoo2lZw2DcsVptuRD9EnNfsQrRRKMp9L5pBQ5iqASgheOmClYeIHDijhFv6R4zISKDrHXm
Ss6XCGiLqgqOJys2cksZXMkiCpc0JgFOxhkuuVL0HVyCJHoLu97epSAcGE90ql8rbyofJB5jUPch
5pJFbkYXUeLI26JI5TcYkcWCr3r+iisGYWPv4rYxsBzQLJTpvuvH6WDGfrq1sqjbaVFqI7IMK4tO
YT3dJqFTP0gAQGvU1C5aSlXDFpwcZw24JVgGdRRtM39KNn2VsiXXs/gQJnQSF0ZLYGY95RcGAy80
Mpnt16sBAu+A3K4DWn/RFN8p741X5RTeleF3rb6sTbu866sELoVZdsNtMNH7bEcUO4kWNZvWQ15u
5jlhQSkYWcaSNXdxRezxdyuyqoHJ1jTeWEab3BV2W2467OWvTk19tVDElFyPnt++plnkHlLCwV+C
ESY587JOPOvzF9Ixcol8yIt2qii6iyj2rKsob6CKt8ImlqUaDvDv+otBG9MfrUWAxyIyuLlkqwa3
vSvzn3kDTa13DMD6TVKSaB1I92BAVbgkxMaG38kGm3SqwmKv24B2GLXWehKFm6/RShtogoiTvi61
8Vfau943s3QLBNITcZhhNm0wviTLpKcrTo03IUuLctSvHRGSK2esWcmSLNkREUluiePSKc742h5G
dhVY8sQE7MIjVFVOqybOH7UMjV/BuDRklV/QuIEb6qMBTA35UotEkN6ERgYFrluRJE9lvC19J3+k
kV1etlNm7ml8U0qtwxytOa30VHodOZHNoOU7tkuO9mtsM9T3A1Aro3O851ar5qxUBKLsYoYFkSTB
E8qS9pKPYkbLsk7elSHKp6RKq2+yI/VlKzUbwV8cVHG67Us7sBcpkWBsptriDi3AUCw/9B6My01S
UuohOfRm94tGM3pI2juXkHiLC0Fl+6OQugMsg/RHR0uvp7JnXNAILdu22DeWKOzKy7SXzKT8SrbX
KKLDa2ZbziKxsqRZe55dYZ5w8PrUILt4/3+CxmKAxTfNX3SuCfMqaKcDbPHuNsWYTms1i55V3Qg+
XHS8jSIP7hopyu9Ck29W0gxvOEwepg5vzMZFw7LSkK9siThjZZeaIHdxTgGcp3FLvDb1va0zUF8y
Etw4Uadvpr4nBZEnfqd5pbWlveySAOogWEnrDu4HsONdkpjhd+Q8BJixEi5soYUIeJX7yFaH7wlu
r7cgd/WVDP0Xi9yRC10aJhNrx8SAXLUPVmz9dDOPJn/ZjhACgp50VowEXLcxufJJJNwSLsoVA8e1
rUJmYPRXuCgicF/cPrIe476sEajGvLC1D8y8oKaij+5vbBLnWhGZt+xBnlmQ0xslJ+dQYddZtEPr
rGVWBO8k2kzkhAweWZgiuSbQBlG0rbGLMWuqW9WA4w37obgH60rqn6nd5Xne7ltvzO+CWHNu3UoP
V07imNdG1IvfRohGoYSEva67ODwEcANvCltFl5md2g+WxCaCK2wCDfmaMFEIorTZ5iy3614KCcxH
6XdB0DkA73Bolm1akrkisoeWFXfRKdLofSaT2zrrHsOObFjl6s5BhOW4bYf6LfILd5eEEV8sCkHy
DF1tlwu/v6SUY4BrIYAn5yml/i2L312b9PEqa+V3gZHytfHaDkV1iGvve6kniX5hyC648IZ5cK3h
X7LCxnzsTE2NS0JAbP86zogTJoapqtRC1KW0N1WhJrZmUY1UeayzxyL3SfCwR38bxbMzmhbWI5ay
X0ph2NJhw6DtFfVBn4Yfrs2uwc7MnLmUzSapQp09GUgRgZoz+2mMnYbI/8D7b0Omc55z3AlLsnrC
HVVhtqLd8aMxY1SxjGiRjPN9HYdh1ynn3WULogjWZCp7Rw3l0DmjTaR1nvHDIhXjwiLMYu1UgkZK
CugxDIxd72vB78gR9i2MJfOuUf7vSlnac8ir92SaLgMwuykrtIa1ClaNB6hQK+xyq/uqW5txVayc
NuyJ4aMD8HUj9HMXFBiKa8/oX9/wzGMmgqMys+jJmdkNzNcWvUYzLpYlz2S1ZT+en3HtfursevPR
fANDNMIl5xgY4CpbtXbp1ruxJCVax3PKXIYUlCyU2errEzt1KNAdru/Zpg2j5MgdrMOfp/1ocGKR
Fz6qxOKTkfTGld6CrPz6UMd2fY+zMkwQKIgjZsHUUb/aSG19zASHKuqiu0yzNt050I6XAQ/vogpV
vgVZN/7TJjkHnTVZgj4c4pfjg5I3DkSLSOcdeUH2wsTXs3BqWnbsSa0z53eMRJjPjxeaEYYLesVy
ji5lyuI/kepS7wgiFfMQX0tY3Lxkn5p0NMnSrm4ZptNBzKboqsuUOnP8uRP/d6ee4wvB/AZoMDOa
o079GFoy0tOw2Xm5RgO+4ASdanj6+ibOJ3F8EGHyYM6MEOzt5t9zDYLPWqIozXrXtrRu3SGiighd
EVxnpj4BqAYE2ndgJsuaIvnrQ596fgQEZVP3Gd584s2TiqSM0BT13CQZ8fPYQA+TuRFMJtqceh1S
gY0RcY9fH/bUqy8sndqcOwvJmdHXn5Mc0fhOCfGcuNYqyQ5G3j+Bxpx2ocNT67s8v18f7tQLCXQJ
TgFCRs8QRxc4rCvdwFvB4SCbP1ZmRdBKoEivdPUzq8wnQMH8wJJtaFrswFlo9CN+hj9N/7mXztQN
P5qPZ3MMup+q5dnUmszAe453wPEm/Z18DZpJA634r0/31EMrfM9xHUvA8/n00riinfBV13icQ+vO
7jC8y5Al9uujnLqo3MJ5fIUc9BOpyMLf31k5S8/HKtCTio5Tc1RQdxN55v6dOiELETYYcLryAF/+
flxSRSbCmA0sqEOVofgo3xyvfPv6dM4d42glJdPUdPhQ1zsMqVeTU28tLz9HD5lv/vGLzvNncHN4
PNxPDwcSjKE2W1IZqF2vwk43DyYAxOVEtNU3VI08kkWvz+jPfiXJKNoDQzm3on1+9QSAJ0YovH+I
a49njxb5aUIrfeDTBjjctmydJWjRipRhBCDIjIrVP72uHM8lUZ46Cq7V8btXsa3y0OlVu7xQFCjO
eOdGhnumlPj8LApm6DZaYcczMR0eveB+aLRTnWbEQrUhSjJZxkv82Zduwizj69M5cSROwrPn4AIY
Ee7RY+I3cTyNo1fuWNpQDWnNBfHPj7JOnr8+zonbZLiWqRvcK1Yua164/5h1OzJPhV+75W4iJKrO
3onYWCZpMZtXDl8fyfz8jRV/HeroG0uPypld8GAXep/GfWERkzS4LaghJDDrqi+mpxHG8tZm/oE2
2qK7rwO8fHXYsq7bidRq8sIYEDS00fJa0ADPiaM42F4iD61QmHaHaLoKMvaBVlUg7pzNXeyr2nVm
tkl7cPtMXQ9lRwd7hIG0pM2WLAYnns6cKCjT49ePLzhzPZ0XAMndLPn485qCjNaEX3Rc0yZqX3yy
7K+N3rsfHSd+z6cOvC2BdbM55bWGG7Zx05GeiXL2DoyFmAyMpTGLw8zuKQ/YGJGJhGU6v5cD8tOA
xlJeptW6wXC7qGLo80GdCDxtA9FCdQ9MHH1ut1RWae2YbQ+rtvXMJcdJVrTw3MsUWTE32A+WivV6
5YfDcnJDtbJYYHyuljmrG6dG/05EWHHmo3XiWTNho6Hg4JtFyX/0rAV5X1F9jFyXBJh6j1dgz11X
uzCpMRyrQAy7rx+5zwWPIHQIJC00BGiIxwUP/u6+H2Re7nyvtaAhlfm6Cuv20hGy3QZe2F5GtF4f
LQgwF18f+cTrSzWHsQGCENye49e3DsdeizqngMQyjt96qMpvFfOeR6Bfya+vD3XiJBF4sBrR6+A/
x6Ujc1H2m2NX7PK+ZiqCOb6mXQu6HNt+vXeaNPaWDQN2kKomTfuvD37iPKmrSKeAAMxFPsZ4uWkI
Zw5F9q4JCIyshuIxnLlZXjLW/7gMsOZFimDJeXuFwvDvl4oeUBMC4cl24BtexrEgedkjXazOhPjH
jynlBoIphFHsPj6xt2SDKjnsuwxdQTesJofGq0huhsF2EAo6P//pBbR0wYnhfYFmZx9/tsI4kwQr
VZyWnYudJseiZIbITKfJ5vT1rw/2+QXkYJQ2lAY2A+3jzxfaWSNyupwz06zHSGgvoD5+Jko8Yq46
U4PM7/LfJQiHYlvqcGp8Xj7IVn98V0h3iMdCQ4gB4gXdZrH2S/Ij3ayfFtNMRpj121+f3OkjwlJF
xja/dMefF0u6HnCndFcZ/SH15XtJLKqo0wrnJO6BqDPPBC19fvYtncJ7xlBjH2La+/cTaUOuhGTk
pjut6w5j1mMsSInK0M8c5nPBOB+GraGYYX3mcUOh93QVx/zVu14zZ7hWQUK44ov49dX7vIpwFEOn
2ACL53wCnkEbUORRGOmuFnS06PTgz+t+u4Vzl1QtA3VvWoqxPLNKzkDxT0/JvHDgFcbz84kdRzoB
buqIZoJvwwQbiFPkW0cG1JXymdKj7m4WzQjGegF8hOhDd8JGXzS6u21VFe4z5sgbQjseSaGs7jE1
QmqTkuJgLguq2dCNLM558k2AedBV7DO//uSNmdN/GAbCXzi+MUgSIgxSvLp0p4t1MvrJQVP0Ob++
MSefspl17gMPBtd6VHLmVsVnJCwJPmvdbFGW/U5PyaVz23NVy6lb4TvUtqxDJBsdFS22m4lCVgUL
kZICIUsQ7ZWjq83XZ3NqBXIoAUDZsSnn2v39zkyJbqqw01LEQ9ABepfPFDAV/MlN9h3v8z+votkz
IhPlkzHzZo93qHDEnB7BVcreMfg5XzuSJe/yOnj5+qxOvTyA7R0XSS4bg2Nao2qI7plKXh7k0t5t
OhqM2AL7J8OWclOHtvdjyKCV0i1sznyqTq15HzB9GkcnNj20TvVIWH26w9x00xYabnRsfcmzTKYH
XsQzRzv1wLPtMXnY2Vl+apIBlkNCCgZqJ0OZbnPHdpGXQ7j5+mJ+Yl/CktW5iK7J50ggcz5aV/3O
VJ1Ny33ndYP+HGMn2ZAJhB4tEX3GbM4dnhLDK5dd2fY31Vik13bmim3koemcAIIwWCYlw6jgdeF1
R4/Rdcm53a1x8sq77LB5M+FCHxc+ddDo9pDnfG2UxZigrd6N1of6LrxmH7veCxlFcukSAnOZFSJ+
Toe+2Qd++Rah6JicmWQz5NaeLpK/cEYcRn7EeXx9IU+8a8y0KUHdOTWR+vDvdy1z+Q2xotweiumn
nIx2o0vElNgx/HJ8//pYJy6H8aExtudGLVX338cyIfnp8PMp7QPjp07DYZXb+nszkiLi+sWcY+K0
ZyqMEy+dYTCxo6Lhi/WpxO7rbCT/veT0EvtbFIeQDVHtMMeop4WAdPNU1cPsICn63T8/V3jPGKyo
bAxxvFJaxA7EtdeUO/Zq1/BSarrS2R3deCLWcDOOHuHUXx/x1J2kZKMNYBrsfo/h0rwrAHWsqtxp
ekgovdGjSihEezcAkNvluEXPHO/EN4cTpIbCD02/9uMN/bN4C2oriksurepDJhdWjf2lKquVQBH7
vzmUjwnbcygYveOPqHStuM0LtmiGXxa3dlZBvnFb5yLuDOPM8nXqGRW8ULMPYe70Hz2jPZK4YqIz
sGvy7hFC4i/brh4JRqgXcVjdeXhS//HmiAUM04UJ1JnxyfELaChmbWYzFbvJnND4ucN93dUrSR/g
zIFOLMy01HUbVixliOnP9/OP+yUnyCd6wBYwC+2XUKktzujHrx/BOcXluFT76xjHq7JGKJ5lcQwE
/cbCimN5aOzGvjc7ByBnhlUyDnUwE0MtV42ThE8leaOIhZjVdl6d0vzrUEPiwlqWFmFBGsAA4HeQ
pWLR1geCrqI708c3XIzQLgKpF9u8QZzF7pbk6T4M9rhVGVLoCvCLMZNhySQz7ic/R2xVGLgby5yM
b70nIeUD3nyTZDrVYTmDtlIMcZFyoy0JK+M+A75z3Ysov+q1uido2icjNm2WXGHs2PSK6kWEUHCH
OJFEkmGS66CLbMTC6XBZWiKGGJt0m68v76ln0zJcjLxMDufEh7/vIBjJqh0dnk1kwu+Vat+9SN5Y
QoNDUAIoGsr/xWtHzU2xR/uegdDR8exoLCoRjsWuraK553Q9mOl+aIszxevnlt+cHsFgi14mbTr/
6DDAGyMAAT6pd3p6J2Vcoxn0sJ8+MYS+QpCy7GzzLayLM1um48xMixKC49Kl5YqyuT4uyHwJUlgO
Nj0RrOffIqLvFl5taXcYXfRsjWaGPU5l57Dd0r5aZQUiQQCBLOSV2e9tVP52Mmh7oXfaxmitYhkg
DOWBk1vmnUyw/eS7bfRs1BVSQPCe4cpvDYfeizutQiN4MFOYaN5kk3vXJlYKoQXUScLvAaMnf+H5
MG4J0Zy2MKSrDY4u/nlO5HfUtAk2Pdd8roR97lacWtOhaRjALmgziDnA6c81ItYbOy9SAgiBMY9M
lxbjoG9Toz0XbH1qLfrjOMeFUS97siVBCO88O9OXBf2GZR5F669fl1MfRAfyOXMF5m0kPPx9Mnpl
yrICgbtj6OQtxxn/opsvZRqhqW/GM6azkwejX8mehQirT2WvU7MYFRnvihY5OTvRaQs5dYMCFC11
G595MU8tBA5tf74WWPY+Fb/ZOAonQUVFqnR9B1zaWUKdfCmz+lcbo1mInDNX0jj1XMwzbzawSAiA
X/x9KadGZlxf6rREYfePJ9M4eFM97E168atSaNHOktXsv/XFfawH0W4MMTVA0iBvb7Yh+6U1PrlY
grBnBORDn7keJ38eCyJtJPq3/vHCOKig0dKIMmeo5C/hh8+R2T9kAh3J10/UyeO4HjtFtr+zZe7v
y9D02hhJ9Hg7dqKSbk77XozasCq7+syH9FTZOseE0GKZ/8s9eg/F4OPgQHsJPGVnRA0S16G4q0v7
kHjGDZFkj3nmn2lUnHqA/zjkccGaTFaGRk/PZ/P7NuzKXz7u6TBwDnXZn9lziFPP7xxqRC+a6CJ6
SX9fx3bwLDkpN2eZMce3NpK/4asTc5oZ3pL2bbicWWvLnBV5HVez10AzZmVmjegPTOwL0VnRS1BB
CO5MHAu42vAZRW39QJQuUSpFli1JufI2yh28Z89m1cRq3yCY0hq1mtK5tVmav/XBxM6CPV5J/S0p
u2ukOHLdUvLFXj8s8lHE6y4fzQeJ6JqPvWmfeZpOXQV/durS4uC5PR7AZplsCMCVVH5y2k/tZCxa
3XoBHnBBz5Sk43E4c8BTt3h2ZiGUcWm2Hl92mRjhWFEM7eIKflsvu1puPkhvIgRUumhmTfrXL8yH
duKow4tixuQEeV3YZh7d6VAbISB5Wb5z8slfRkPnPFiR0S8LICEXUZllz7ClYbpZKCc/7AJeBNYu
7yZAv0j6ttoApvzMZThx3Sk2Zgs08VxsJ462vL4zejAlRbYDw2+to3p0rgowQbsxKZuXhCCeHbrI
72cuxIkmJqoEuj7zqu1+2vuGyp5k0PNGN1OAlFWE1gZBqtg0QQ1EwHXEgicF5aQNUj4EfTEyk8F5
Abro6x8iTqxhsy8cOQYgLQZt5t/vno40wsnbOMe3nICk/PA1xAKMINrqwr7gyrj7NkGNjMUK4nNG
E9nQcuaosBn720EM+mYcA9B9H1ld7aR/oywuttHAI4Vjiohi5dtbJPm/iLVbsGT3a8tJojVaYWtV
a0W7i5zKXauoc1deeGGWqXhIRaFueG0xoYFxmF4ir/MPme6+6gCWz2zMT50/EzA86O48oT9uHNFu
S+DWCM4/S9UDkQ9oUR0Vv8QgWzZfX+tTh0J4jdYANzqfjaOvJkMnsp3mzxKBDtEKDNLs5lMyPfhR
Fr58fayP+3b8ps3dX8Hulc/g8fa/0JysG/KYzUEP2HTRMjDG7DVZxjaAikFeRWZcGKUe3LbKHK5N
UwvvzFaDASkyuZUFaMyPH/T/8Q1n8A3I8jxWnP9BCaze2/f/8+sjLfD6Pf/1//7v1Tso5Pfi558E
h//8of8QHFx7zvWbB8M620maAyzk/0Hhuf6/qD7QHTGam/v8PHL/TcLz/8WElyfbt+bS/U+Cg3D/
RS3B9opmq+XyNRT/hOBw/BUhM9ChTU6AoI6M5pN2tdAx5OdRCvggNOyJNCiruGSeOz7lhsIiFdrn
MAjza/Lnk80BXXJt+GLxyz93lEHoR602OeNOKcpdXevx9jlDvP3jJtz+++/7kxpxvAvlKAjyZ+2q
zdL46ePYMqnrKztSu7HF7TSYqrpLSwBfsWvJta4N2cJoaHFZVaLdN4Ornr4+PHl6n06TNqWJC9Hy
TO7x8TaY+B3IoaPb7srMyRRZEtG0ydwIKzRCCbKro/pAjjhfC3wQJEJIAgdmoH9MpdQwZX0gE8EI
FyXkcjbN5MYuQgNLkjcN6WY0U/5d3F95vhSZNvULJTEH4yRu4IUiuR9/01lI70XiEYqBHWkXWXig
A9epSC+wq2+4icftnKQDLio0RjoeFWvbgobrtNMrZTyiyZPXNTT4R1AHOCoFrIjBaeS7l+exjs+j
H39HwBE3fZH1z1lXjNsmUcVlALhriTOPdN6hNIvLKNBpf8ejfCW4kT84qNi/bECfrqnIg3u/B8a3
6hupl3suVZEvQ0PnzwYsvmJL+jWnqbsN7ArsaY9jOQIaVWV0Y+PMoC3jIzLDRYa/xo3ruzLrRch4
CZNG0pLh3TgogyahYhoR+bAi47A+pJ1Z3TU59FgkOWrrVEa2r5AZrQ3R9s8JTPLnKpmcB+6OuUYR
QxyQSfZJ56jqx1iSyhi6VDvxUIzwIIPytdMn7kzFertzZryGO8B4FW3hXzoG2bTkm4+/B/xxT3rN
Hxn1unlxMGhcBiq09nj2jMeOvIaXpB2KS1WW/mWeU8ysyLi1koWV494BgjjpSJAzuW5kkC2HojfX
pEuk99KJcLuQGAQGoax/WAH/M0wRCIL1ove4I4cBs4nVVT9Uw+sMx2jcOnGX7UuPmzu6clipLgGW
3QgE3mvdIaNRYkqlc0GWikuOw1YzgvQ+RMJHbkVUXRNAaBMPE/a/Un0koAmjLb0zXWfRMMq3WFX9
M+OO6cqvev4qEY1bmfPtMhRn7A+avA7S+WXXKvtGC/UeSSfn4liJv2j9KF/22InyRR8V/S+C4sYt
Ib/WTWhxJwLEYwurkOMqh6Sew3rtuK4pJGY38+2lwntBbomCpoy1KgjuHT2ofjB8nq6KIRqfTD6k
W0JGMCHWVbqBydT+1BPHeIxhy65IHQXbrXFtm5D7SOIxl3p+RLMCvPdYc/YTPqcQTj53wnLwkBBv
Pv6ukae8ZqEbHLImfR20piNTq85vQu83DHp4cLGWOxEb5Nwk+td+AzZQfTMxrTyHJs8mlqs03pq4
IlcWUC6ASz0xGq4kls7moZzpwCriRmGobjdBZckbSVbOjd8O9k03BsZjETfytbOd8g3TGk+riz2+
NoPyTeAkuUjgMTwob87C0RIQxF4xlO8hlF5kfmLUcGT46erj5LyIlwDMp3avRlm0KxUn0xVd2uZF
sg2/H8vWIB6ILQXxJ8AlVZbkS2fQ411bmsA8wUXGW1zS5OSRXs9tytPOnfOcKmBbGH0hBrj4RkxR
XbcOxm7zhearkTqvfVkM7Y+47qzXGEdWGu7AXhUWMstJK9YI7YbuaqyGANJhKDrrHk827lxLjU8G
UIAl0fRRsTBshWywmpwNz6FNegBNeYhXqmVp6orrriQyB2egf7C09LbVG+2u1LN7ze6urVzmG7xj
9t0EP3xhu8Sg1HZInEpwTXYACUz0+HahOUX73EyfGgaX627OA+qs8XvsEc5l9d3PNDLzvVaEP0jr
i/bRxDyoMDp5WUJsXWc2wE8aJO1PA7/pOoybC9VWwQa1sYFbP/VXxghfLXPtEBFDGF9bkwWB3pf9
uKyxETuJd9BSkGhxVhXTQvpBtUd3g0pZU0RD6Hgj8jilJ5ln2e9QTsQ40UMkxqaxxiUh0fdj4cZr
M9f8iwR6xxUt+gHHGi8slm/jIh7RqXe+F5I9yY00jR64G2k2u9zFWCxb4a3LAV4oSRy8lsWMONER
KkJj1S8GO/Z3sNgeRB74G5orzaVR+CJbm1z7H40cBgespa+hXJy4h2w82n6HlZdQQmMguywgmqAh
tKIw9Q4Np2/QJfVJvrYDB5hd0PwQgCnhsIZ88/iAexucpBAWiShfJ4VT3TOeNbC0ps0G1VakGMJp
ILg99eaRbrkYRKouCjVbi7I0fcWlVLpLRznjltwsIheYaHsr4gBRl/SWoEIUzIIMkwSPzhbunj6j
qa9GFhFgCKk0m4XkvbqyskZeEDEG9wKu8R7NRLMSUcRb1axhjFeLgobLzG+0D9Kp1dM0iGRZz+wC
hlC7IVuJXivJRHGmd5npNt22fHqUiSyx4zf+Tk22v8+7YLyNUzGt+qCrDmkuraVjZri9nLRfZEOY
rhtLWHduQ4u5DGbVQVjjhNalt6m0nhnLnN422GJcWb5IvrlOiE1eH4eNFYy4Mv1e21RQTBDK5neZ
AeizAQ61j2NBvgvKyVWohf4zlB1jm8U88Y4oo5lbG6z9IbCuSjp/5AgN2n3eKg865jQe5rzkbGHZ
PpyTyqnzX1ZYXWM/cC99he59aQ0DPMIM3RginSi9ks1k7CXTFvB9kVNfZFMgXrvEHcH02gPyXBMw
8EU0EnC1TIxE/yVxEmYrC12SWumJ3u+nqvKXMtfqbWdk9isk3pjsuDROLq02bH7kInFIY2usfp7A
eWliv5oz2WvAQ4iFFgBastBUkW7cyO6/l4kBIDMb5rpAVndY7rIVYv2iXMPniC80Net2cSYnLo9f
Hu3Rz9eXftWUFgpbGoeLobRjDMoeUM0kLu2b0QQsOkWF/G5KMPHEbY3pfG9goM8lUpIIvkNzYF8C
ofLSN8mV8wrZ/vTI05LMSthCb/S04YOD+nf8zT4a8v6oBfeSqQPvAEmEl26gy2AV2jN5PYpz8oqk
fTOBn7jXSilf/T4W0aYDMIjFmEnQMqfIi1aWo+R3JTumWxFiC0z/fJ2RRVeHfxdfVWwaj5jFm58S
gJe3Mu2I8zPyuZukxtFcU4Y6DyqtKMvmghGwRW+lqyQysz2N++Iyg/yws/SGWMYSpnNbJxBnc0mC
0CqyGz7ufl5q9wXw0ufYFOFNmFNpFLYjr8Pp41f41TehzViToKrmRZmMv98t7LBF7LuUJ35VGbcs
g8VPIR12wVqINfIj7tIJWYgWec3PmZkT28jQuucohu+/MCrNK4ibqcdtmDvjhd4TqRh1/bAKZz9o
SbH1is40XzbjXP7iHnp1W5WBI+EUaOwgvMrV+BujQbxVU1CSEBn7ZH8MEG1GOwAHWUqRYRrzqzNq
B+PUHmLOymW/xFz+kw6sNklCCkOthYpqVoeAFu5cDrvFskqqGiLPXN6Lylv13Ji3ZqwxjQ8FF7tr
7XMbGuO4hz03yedfAsmXbIdPbsCuFGUOsr/dWTGV/xILkn3jOq25DlvYM6NFQRj5XNk21NWtGyK7
Thob0EBbvoUgrO+BL1SHRvTjRTHI6lvXWdYNVCj1NFBxn+nUfOpTzj929mIx80ed9clFSPcmdXtN
NDuA3CT6NQSSjJIXTTeS6EbreOr4FPGAGT1PPLAgXAd8p+ZQufI9kdTNLjCeM+nHH/3Yvze+grmo
xXyHWQ8Z80eNyhDbsOnH+P3yXBCshWZh9sR21eU0wByv6y5asTRP65FGEwF0HRUUXPh460bza4ri
6z4ZrOqApQKEYGCXP2WcuXeeA1fVbwGxBVpdwt6dkchnNrMnHkTMNd6se4VyNA+P/+4y2iDuZQa9
eacwfy9HN5ZggHN/3JQkOXItUWb7kXB/E0jc74BmgZY3zHdMGi+weQTDZsolzR7CVYcy/6qvTeu1
l4A14kmkF7qeizcTrafCSiaL/gKGhUcajZGudIsAkljxQucsJTvw+vaNbkSYxlVOvZrl/iUFJEk+
SowX6FeGVV2h3y7nFcYEXnffh7XzoNnuSO5sqGMoLSxLWwhwuxQtDnXvUJJM37GAETZCzc5mmX1J
mPIvTdb8hNTwqPC4z7W6KqbqrkC3zZqCzR5YNAW9T1TNwtJjGuHE4qzh+svrFInNZdKRMNSTRIst
PuqfQ3KucVnYZvZWCxD8hzab3P6yCoaQixSTkaipplVrO0wjfdlJEWTwG0TSgSwB7Kc11ooTKszn
MgDY1lQCVIjrgJ/dp5Q0q2Ca/0FAQR+s9IZhzTKIEXz26OI884IJZwM9QCjJ15iavtajpCC+L+KM
w8Iv14pFGAaaopR3FfgrDbTsku20jquRjUjjWc2LDnpkCWPCXjY2OajL3CdtRtVs3LzIkt/HpEs3
ddzG266nutLTgSeSMJ92FRVO99zG2Ztbs38k41W+ekMm4lU9ztGT87XzZ5TBYZq4+Hx0tHu4DmJv
8OG4S0UfbyHbsuh5dpvtW4IH3xVBrO/WaFAbmpkJIVdxP0Xr1bfsRL3LsdKBtwxs+p2saF4KgmJf
FDSLva5Yjdp5b1dEfraMiJwcltaUKQK3MqDIxhTme0hM7FoKVyyondy7XNTds26Q7ks8TfluNzXR
PxY7LGmwe4ZQPfEFaEujeTETGkpVlcnr1o1BMQQWq0kbFBCbvZadUWBZGOpLe+IdaUj7M4Cg8H+2
+lT9KAvFVckn8nTZHS7s2Jp2zNGrQyUrunImA7WF8udPaJSzXNqjSwMoN6tvSKG9S2OgzQIs0L8M
DVkf4tEtLp2QC8fMcdwWumkvS6/onxmFsr0fxnjrzR0gJpXyOk/pD7kx22SGktNvj7d0WsfeJF9T
J7/tFXR8orjYbut2eGMUFjibIWJCbfGXFtpcOM+/WllzrKmHgAzYPHO/y1EM2d6YX1U1r+96Ck6Z
ID/5ZlcK5GidJ+A8mNmtO1ItnsZ58xornQ18pKzqTi9q7kyZUIp8fItlEc6Y9dAcL1JUZeQh1gN9
HQGigsYqZ5e548UUAnhTPd21j8cQlzyFxH+xd2bLcSNXmH4iKJAAMgHMZe0s7qREUbxBUGoR+74l
8PTzgeq2RVIjjvra4QhbdpsCC5XLOf/5l7DAfVD3xnTuhCAedjvV18+IT2GzfNCiZWuFixRRuXTB
GEfFh8yhoMqYc571gYKgscADRmjwGqBlu2sAR179AuTNMS56aQUgNEbRU+MR+zqz3Yq1nkKKkXGx
7/RC0Cuz0ulNXUGBwjQ69Re7RQmTFbu0usdhCm8rvuJwNDMSkvlEzO2xiQ9ntiCkCiC4QJGSEKYm
+bs9mXh+whLEyE6M2wK/yDVKfCwoUyz0KHhMvOAVQ1VmPiCCGHjV97PtAJTJbqy/YRVASrXZTZ8K
rG9WgdVkJ8YCrqBo41ijoyckbEFqlrS4lUepQXTnHPM35RZgTz1zxNmCxz/jN8+XpE7Bbosycsj4
Nb6b5ryUy67B15flFEt1C8Hqx9IkXXJXOUBDRSmCG1NkxVlVWovJuOOdeV1b35eCMp0kODA16LvF
2Yik5HJw6LTWodlxuBtW+xeatfJBhxQ7jVn7Z6PLOVuOEa8wknXzzcRHFFuPtBfo5XKgHEV53hE3
dbas57pZjmGESy0R8hmIpB+71Lxpw49ziU6nMXSaj9GCelOXLLcADdqD8FgSzty3f/U1mVSRCMJL
l5iWnWiW9YN5EW5E4JCZ4uMEC/r1XN56Pggpbk/pTT4OoEgk9G4UdLCPz3eD6ICAey+MLl2OfHAn
QNTBkM6lGxqSq2L0vbPapwypp9T6ODZEL/k5PoeqpBJ2aIfXkUrEx0rhTxYT8XKCBJ841swszvCZ
Lc6kRRGbL99BRHn4pYX0WO2auaQ4H8mWwFphuJtGyuQqBZ8zy8z6SKo9hy3n2D3udNUXJDQkljFg
XD9DgkMHaOlh8XYMi2gkuIvys+U0qda0OekuJCFqV5ea4qSj2cnZ2PjK2KCgZcammMyhfMgsA4B6
BDO244BWoaNwtjE92FiAy1suexbP8zGrXd4GyBGR56UTfqarn4jRtfKlnyDO5Kgb8hEaQJtPlUvV
bswjkMXQDrxMk+MtGthHKemsn001VPR4NmvNMIMbPYKXWZnO45PCkfVxrDJAxOWoRLBlbZvUTi9x
8sX8V8US1At/T7v2uR8iIBP2ZAM6jShjCXwVKI1qt//uLjHeHb86YdMpGzf2aUIIUqu+YhdHyVFj
En+SFGyyuIqjS0w+H4ZB8tZmMjVOLC9iqwwp76DLTLqhYazvqUoSZ9Vrcs9WuAX51C29jC+IWOOQ
HclXvCvLgApyGqbN0POFTx76mdQCUn/+r88bc8oTrhhD9M03OXKnVlwqJ8Xc6SucaaddHiUxSY8l
GzqmqgxdySHDrDG8RFQFxWKW8XxeqZmObHQnTKLTp96ZS0XoJA3sM1Dskqrr4HJ7My5VwKRrWjLy
uvs9QAKfeDxxswRvGc/5QoRmhGkPxWwHoLLt5ZL7khJPeuyC7m+e4/9Gle+OKvEi/Kmy/8Wosm0f
v0U92ald+3Je+fyT/zjO+x9gUigIFRK0i7AsJnj/zCvtDxJDBgj/HmM1R9p0rP9YzlvPU0ksCPCW
h4y5ONP8YzkvPlj2wqOjiVWLEYj6k4Hl2zH8ogdFgCG4F/jtXjEefHvCNKwyqgNxOE8Rpf4e1y1y
RTyYyD+9nV/MEH/1JAsNA3IPBl5vCLpZgV59KVcPRHbAIDKrh6oo9WoMov4dMvevnsQzEJZA98dI
ZPnnP5G5w84I5qYipL4b055UQPOyHfIEaup898cfCSABV42FK2HyrJcPGqAN+GUzV4eJ/Zxm6VNg
xE8J//lvHiNh5MIBfjv8RL6ODF7qip6UsBvfY7hIBmy2TnX8L14daxWCBAJhRuivdQthZeYOxo8V
8QB5c6bNnvKjtKgBi+SdD6VeTXRx1ieAbvHs8W2SDl4TUN0hZ4bmj9UhGokLVf10M4X6Ds/Qu2og
yPL3b/A13PL8MBtVHkpyAIzX0mfShkv2ZlkdgBoB+bhKDgkBtavSiB9ND7QqxtR4JSYsvX//4F8s
RWQZixfKM8Pr9fZSTUk3DHp5AHoob3uMx1aS4Lo7LDzsd/bXsth+BkSePyOQCKcCdDl29cvFOPdJ
P6HPrxDT1rgwMSfdJpYZ3P6LD/TTUxaQ7ae9tTAsBoOh3sHwNfbUjb4b8rE4Fs2/e3U/PenVyTSm
eUSaE0+Ksn7aKJ08EviCtcb728t8+y0hxvM8VobrO9gqLGv1pw9VBrn08rLKoQdZ5aYyByNdTRV3
++zk09Zn7L4RfiN2uKDLg9nocpNktk8t4xRHeBGoUUb6D1z1sTRpGMR9e4aR3SSwT5YUjl3vpk8T
ljkn4SyG88ptA7gJc6tWlg/GVFb8X6YoyLe0+Rbjcew4XV3n11PjW59T1yJAMUiChyGnQBlzLQ+B
i5t/ORF0Oias59TVGPu3U8+AG9ANBLOmtuw6NLV9mhVbWGvFLU62zhG7zfFbHXDKC3IVjwOeoNdT
4pSno9cOyTpyvajcTk5mfk3wEUYpyO9jwKd6zAM+dDp01a4keeiSQR45O5hUwEu1gyBZiT7zsTGz
O5LWcRre1SbTsKQGUSfc0VjnJp9uzjm4cnzw1pATLAgUHC5RGGMBi+8jFsNaEBxJKu56QOFxdHLK
SJRo5akwSXT3csodz8+NtZtBVA+jQZ7qUCQPoVdmd2oEUapbu/pSq9z6HPDZq5U7go1UudPP/E7D
EnfoVn63tu2Jva6VQz9r0MvdtSNG6xTd5AsZcfcQ8GowmK2rS9UnT6bgO+0xWvxMYNyTbsfgtlNz
eTIuR2PUtuXpRBggWA3lJtHkvp9FeOkrfYOhjXPCid6toYbE+yHM7BVlQLyY4/cFka/4/qycnjll
aFf+JTGFxZMixONCEHaxV32G1sEyRtD652WftUQb4KXvnRG3RHxfzEtAVEMug0NMe15X4UdvxncU
O7I4ffBxQSbjfSw3ZAYkjPjxO56xwG5UtidtyazOBbiSv1FRMNxHQWX4WwaWhKwVZRrPKwVicIZv
3PzZw2HwI9Od/Mlyo/LIZ5y2GKsGKwhD9cEhU/uuxDXso00WS7LG7JC87wZ6TIocMxrwqNWAig16
aCQfFl9BF+hUEuZQheUK614DsaHy79q6Yds5JEKvSefy0aD6Ht1OtRiBYkkZ3SHMDYc9IVTJow8z
eecX7COMcOD0xP5A7tMQaOpmf7ifmznd45zUoVwyGiveJZUt5+0MeadeNW04EhRGxOJXdPDtX9bM
3iI3bhIb4ijbT4PbVV/CxJGn7pRxhgKESUighn2EjBYzBBxjYy1SvgkZhelDHVrFUQeYGDO7stbE
3D/RgPjwdpR95Bchhx0H2Y0xtfQjEfSFC0zeGRKH2eL4yzdE4lzKv3GqRR4dOIk5wW0yNNgAR5WO
vheVLw9FqsDTVERyvCP6+6qdhj2SJryz/Z6FMI9egcdmTHg7opvawGa4FdkeB+/vXd+4m6jVt0Vt
QS8YvvbRFB/zQgETBcQgchW611HPpmTYrLdACMP50DX+NkzZ52hRg5VVuelnjyDsU0wmd/lMfx7O
uurW+Zi2KZ7VCZmeXcai5lTUV1EGqaToE//SpqhkTMeuT/uMtmqoAnBikl3mhtMtH7thL5Z7t3L4
3FaePMat4V16CFEfM40/vD10As75CJrgBPZR96wozIaCh96HOmFmU7kZUMJtZTuzjXKv9hFv99i4
GQ35fRgBG+uIOJlrocg/dMzsUUoOyqbh/MAJ372eY4ICyJSbNoFbA4ZJu/euMfpuQP8w8MMgkWXY
+029z8y83yRTwiFm9eVGjTy6AZg7xHiXMuYX47cIqVFVEJMZ+i0GyXijbJs4u7QrTJqj0fb4EvLq
sq2Xurq0ytNMVCwmOk8SUXPhoH/i7cSBD5agAFqeT11Ial+61BPfzZHTaljWiDRncZEGXXyRSB3u
hgmtDs7uSb0yjE6SPiN3LYOWNda01lraMydiV+r1MKvyE3Qi/3J2g2KjTbdZO+SW4EjRcXJnZtPg
7aCKj0MVBoROF8UxmPv8uu05e4yQ02P02fTpkPPO/bLf2QmyrLAY4gs7sMyvvui7U6AW6tGyv/TS
Nju0yhz2SYQ4IfdD47xr4ks7tod7I0nay0lH3XmQzJ+xUB+hr0BD8yasb5xZyMPsxzNwcp1fYiVJ
zmr6xa2x5GYA+1SGi29dF39iP981A0mEFm4lBKnk9bozbcR+ExwIrsVwz+H+1ZBlv7JcLr2FyX5i
xFF2hxl2cWwKThwz9yAsmYIA+5mvtPpxyJKKAOmf72BH7zWuUkW2EPc2mbKElvYHVA5OswfsXllA
seOqa/2kAOvOOMwSmryaJZL4+Rp2XnpSjLXp43fuLupJ7CA301ATyZtVdpwzCK07E3rGSFphlVuf
2tzKj2Nt58fS7cwKfBm6gp21/aYXqCwyYDCNc8DpNFo6n7l8sobzL3fHgPDGkUGNmSbYyzvxkEdE
N/o2FveEogzeEVoNoXWB6m3XXlOLQ2lfEWnoPrVTEhEqMqT590pCtBFx6J5oMGzIhpPfLEiNNAEc
Nef65C2EaaJKuu6qUC7O5IlDEACTjDBBihA1DpPTXgxMfUX74KVmCqNIZ7djYhOPWgkF0ERxDdmh
cqfhWGRJuokr86vj9YcqSSAQTDZoroRkbin2FwfHcC1lYpwLuzAgo7k5loyONe3Zp5a9KhOmxX3m
dQerxvpC18FjGsmUUC4rJX6FaRKZHeIeur6+6LmjmQ2ERGwVjtUbaz+z5wu2a/gtzFwYH6loDSBo
7VNaGsZJrKXp7dww53xzFMe3E1Kd0C0542rEulduKj7wIWUiwqxmksM7VNu3XPWFbOtRwvuSkSum
Ri+L0XYmxKhvzewAMsV5Y43DOVZ5pov+kjqBxKL4guzFCMrbTF2R+kR8seHlKbR92CnCf69Rg5/9
sq/4Qf5dnOfwPXrjnuOGVsge4PdpcnHXm2CIKWfq6MaPRdbfBBPX3O9bjDedob8ITi2eJKjH0Qi8
egHOIPMQKPEw1BRhBZk6XFBcxwVR4qeGg2f+75/3VsC3PNCVi/oH44U3dgRFQ4HjqBTjFo8oo8Uy
v9zE5J0StNbkjx0ejNu0RU2spDdePV87I2kiah9Zo9jB9zPIy83kI+EQw16TxfNOY/dWlcLvhwAe
FtbCe3/TlFfYruHX26eHKM+dYz+0+VNp40q+GruxNfNV6FBsZ1nGRooS0V0MilpTEE99WQkKbWiU
j5QyxdGzYDdMFp1nG1fQg7Opl6ckYfpnRZM0IPqtv+2GmnlBx0T8EC6GZDZpXeXWIYn8FptK59FW
SFtWPv+29wzhXsOd5AIOJo2IPI6Th+dbsSAO1luPM2Gk77wLsXSxL7rc5V1QUcKzVxJS2avFEfaw
U7m90kOHQh7L9LZcdRpR3Gg793WM8zizdYhqsGh2soHNilndn9r84BqLLA/CK18Jy/TVb4DIfFSo
3uIDocFwNY2wPK2c8b1j4A1iwVMAKnCGw1sSDfarlpRw4yFQRRkflEPxrHD8wdZJdesaFgtZDinB
J6SixhdMwIb73+8H6+07pkSBXeEtDh1vnTMnkTpDk43oVtsxDBjhwZEygsB/yHtK47Yc5XTpG9K/
K5zpLvWn+smo5LjtpoGQu64song5bxvC2rPes6G0VJSTTtocqL8ZBkMZ+6sORNCdEJ1M4/r82/8P
r34Pr8ZCx/7pi36DV199L4gFy4bHIn58AVf/+MF/5DXOBwaiwM6o4DgQ+dN/4GrP/CCXFYGuBRAN
tBpE5r9wNf/TonzhxuIMlQhI/oarbaQ3y45F2YeVxzPQ9yoR9XcJqWgCXx8AkH2gTS2meC5H4Wvc
MMvtds4rczpIt0gn6qMyFmR4jPaFBUYBPGolkPYRVjT5jryFmmKtJaqNrGfyn2YcbYA5MhNtV912
XOYRYKGxanFh3DQ+8TFdcDkqeG35JMyNE/darOYc8ciij2230PkodVRmwQO3W4FEFrukbkX6+TLu
SqIZkr9V3uGR0RynpI4u8Is1MSSY50+BZdjxymHWvW18E8ZPVOb1bZhy+aAS8TmZBaU59lO2Ktap
KCnuSwR6I2RUuOWEckJEi4pDjHjjuyFE+G2cjfhc8zP3ciqTfuMbvnMW5dmCxrgwIlZ4GkE4xAgK
iYMxyiu4ydnpYPvJZVxSgg9ja+wFhTipR4Qur/CCAsIag3SXuEy2ycpMQwJxaJiNhvlfluf0RX4V
wADLpP3Ja3jNwnDTJdknMo8FZ9S2QFl5sAg+28Lf8/E4ccRxRFR71Rm2IlNvzq8ZaZdXCYYmlxCx
HAuBclocgQHJn/Rmwh3HyN2BGpvduvHy88KlmN5OrhqjVZNWc7IupPkZG5DurC+d+1aG3S1GaIVH
jlngL1zuJKyYlnrpvmhIvtFZapHTYXv7vAqTpRkKgnMHkGMz2Wa6xnhzPpdyaG9clCSYLCkI8rZB
QmFrqGKLafaNO1wRJVpsWthieyc0r5y+J0OpLS37gvD4/ouYqvBTk9v6cmgTyVRZEf5Iayjz1Fi5
EbmmCDizo581wZlfJcW1NDvnPHWsz/HoENlaMqecwL93RR0Gt1zJ9VYZErk+mXlmKbp1mibJDfxl
87I3WncTkGdyEqpynyZwynMIwWtiU0B65jLHWWMog0PiB3LXqzx98sfxmwh8Y1c6WOms0A+LGxZ5
uGq1rk/gDuerOfPtrYCpsknxKN+oQl6XrLY1CuFTJJHR0l2rDQFF99SbTDK1a+wibuiVRCp8GJlM
rMM+pEbrRXzMhsi4R74XnlRZVN9IsmjPJ9jMR9dr6w0xRxN5fijhcESKLuyhZt2wbEfguMnaV4Cg
q57rY5OYTpCuK9XLrYco4WYau2V+HDtluFdgsqH45AWZjnetL0a7WkkxO4o2fYzCyLsZCawgz3Qy
fK+/taxUjreSllQ6K1mnkbgTDmtha8okJhzXdK87Lwqiz9qZczLwMEi1d7C4gNKYWk88n0bXJ0Hs
s0+AiUkG18JCawI7araOKA15j9NikZyg0AJzzMo54dMkhL0V+6bEHed2wHtyvO3SuJfwTkIjsaG0
QZv9Qq5iMxebeUgLd6FbACHhveZDVm8tzclGkkv4JacvA/SOYMiS7lvmLE+G8+ZWU3fDvRCx5uN7
8JbCTZYUngeR0O5Qf5Ds6Hyh9UMU4v5QiPCO/B7We9+Vx7grbKlXRZBi+7wa49yADRjGMSvEJO7p
Y5H2alqbNYEEa9x8rICNJfT2fzf1s5T1vZuaK5Ry7jci2PgbbmuPxYtb+scP/X1Le9YHZJh0R4hc
0b9zg//nlvbNDw6qPh/HZrmsacVV/M8t7X3AjQwZpYJ2ajLy5bf471CZKx2P1GXIyEWOcf8f3NKv
vf2YQRE54sBSR27t4Er2qnqttYE0J2vFaQFFqavXQ5jH+tBIIH1okgUmMGU0EbaVpMIYAadwZIWW
GlXQrfxKPpJpW1gCzQh+heQgJ2rGDBmTXyc5Da3aIJE3KKiC66JF8fnTm/7FlHr5zX7qLyzuYybG
i+MEJb6kwH/ZfHptP2aYizSn0DX1jYgKYy0BVM6mwTWhjExg2L9/IC30m0fiy7x010zgFd/mqymy
EWckg/ZleKqUf1Z2LpGD2UDps8ctLKyRK9ZGfRCNiRJhpFDQ694ZXOfgK1qEnQwJaTsJXJSuq3nA
TXpFBDYTD6sjK9QrYtRiZdEDzS5MrMwS3bx3gqI8JdsIl2umL3RzIg0ataqbOp/XkgQH2Edjwbs2
1KBvspnSxBKzfOyKqmxXSe3xKJ/BQbht3GCBByXVz4r8VOYHim8EGKxr+36H78x0Pim0ppQKLILR
pklubECLCQdALLY7YkIbj8t47YbxFG6hZY7hlvGLvjIjJ0OKFoXWRwHxcF7FLuXIioiy+guXiL4K
1civoa3Y02RfW9UXaxjJ1FKlVUeXOsr5jfxJ2icck5H+1CBexnaqNiCoWxymLdYKcAcuMCTjNlPu
pKp7C5pXdOyalvUXttnM4It4qJu5KaBy2ZmlP1ee0MaDbXW8ubjFeB55UqnLk6ZCyLseiDWgllJU
gKB8A/+06olv3xLoS6+t5xp6sEHEVbTQapn9lcSYoiJBXRUveQHyMaHZuusn0Mmhb/hx2IpAnzV+
q1hA8Vebbc1LiieHb0E5kFLuI/Sr1cGZzTzf8h7tfi1jm9cSGxkTBy3hsd9OlAVgwkvkwykWMFl0
nJevxF1ejk/4HN8f2W2nfm0wBYmzznDXJLCN51FIjqbhmcjBGGXpw6Ld8CDkxgKv2WZiE2YID4EC
lTu6m3Kwsi2qS24hWYtFdaSnj+gZugv6RFDUPCFNFBZUj2wy6eT5NIXqzhhccTEOVXZFRGz4aDHG
ODDidbx1bBXuYxGmw+fKNhMNlZglG41oIYZx6Lx1lCzoG7UuybKWVhKmd+n6dwYucN21Fc+G2sjB
ZdkMjcvr5YJTzaXZaYmniAyNAg+cvrYFEZOOF802+L5jWN+YrfLdxTbt/NOUTH31hT/myRMmY/om
zk2GEQofjnUZskZamHX9GoxbfERBzteTpUatVkYw8t1C184YeBIn/4U3w+ZyyTef92lVjsGuNY2q
vW8D6hqPI77ZGrPLC46tylL7FIbaqUQnWa0C3YLMDwnTxSSw9BU0g/rQR/Okz2zS0kOCjnuewjgr
mXHLbRniYQLAe3H9Rb7TE4B7WkSp1XxM59kw7ozeneuzzmqM5mrSKNB2GUDi+GnOAXw/xY6ZpzfB
kCBLQAxWM7a07ZN5WOCeecp5l6C/vEttjgBEvh/yImCLNIcg81DkU16ye6oaE4H180JOtcEXR04z
+1gNy6boGiiJKz1CxucwL62PcW/QQ8ATidS9zrzeukwCaKPQfEVafnPtUVxEygPm8bKcZxopFTxh
wGGTPDSigeq/IhW3+8sOvC793HBCiAgB7SybyzIvCuWBQhiBv3UzooO3Vop30gpNRnJsa5fvvMsa
cZF0s60/e31Qp99pKGldVs5EHb7NzcGyLnPun7mGLwhb/yQoLI847bJUpnkSWTZoPmb7TOINfBsR
bM8wR+PQuyiwV7mXQx8smcO3Lgag41rkZf8Jyb2xRR8TbVgY7druw+jEzvwANT1Bgas8xllJ2GKi
K3VzeWBGoxa/xKQ2YgbegMI7B6i+oDGspqDgkClPqsoz71pZWWs7Nx8MhjKrroD2mU4FKb3RqL0D
AZ3h16wN3O86JJirEE1xSSDdWT829bRNs0ZfE/EUPkh7KLY5l9QGgMa+gR5TPAgnyndWYTIYcuec
MLbOba78kFRkt0rBES2ST8/jKsw+WUnrrnyz7Xaz0QHWDxojSmKECVYdq8shm/MzySxi28MRv+ZY
rx4Sv49uBye7Gl1TJ/umJi6ynkj1M0GI9kNcxrdhq7JPuPy24a7pCuR9XGCbLK3nY2b46Q63iHg1
EJmwUMiZs8SDXX7k0qnuC5lX0SaZ22LnxWb5OVI00oKrh4mMkn2xVm6vLyql7VXIzIRQW7d9ihu3
2WQoqQ7WYgI9ooW4IGHXdTaRKQtySSfKgU3bWAOj07zce1k9LXwUuzxZon93oRTXSVBWexP/ng0p
hdU9VGjmRKjP1UkBUjpsp9ztL+rOCW79KlJ7o53TnTSw9yJzZPYwD1Lqwoi6+pQDezrgmjedjIbw
ccBKx+0EkLHuEK6s635KYLq36uMQD/Nfppklp77nz6dN0dAF/75CeTUAoCTC/ph/PaPxNqDQy5Ko
LnPbSzKIyrqrGHwUywB2tLmEHIPhLRLS8pTWuzn8/qmv6EzPT12sgTBRITYPc+6XT3WCOXKjkc6x
hvz7BW8BDoaqs6gxfv+cV9yf5+cgxcNKnWpv4Se+fM4Qlapv/TA4Oky0OVPNhjN70Y9IHXBg/PnD
mOwg+aNAhir16lUK9rARUgQevYz5crnw/J+ZfEbc+z+6q2/6/4Tfy/+vQpZpBhIUanETU63XlLc6
9N2KuHpyOtUkLoqFPy5xzmNm15Wn7WLt9vuP9rZwphNXWKgTp6swXXlFPxNeybbN6E9nHQV3P66g
gkS+eC2Lhf/QxqSPvfM6l9f1sljnwy0ugDjT8OW9LtanPHQ6v+mcI+oMqiuS8Ch+OFC5gQvN/JMB
Hj+1NvKBP5tMn/UfL1IoO5L3bOJ3aEnz1YcuC6c2gZjUkWZ9yTyDgq7F+F7Iw9utwFMAUX1SBSQ+
P69WTRZYYxHErTqGiBwOU4yswPXeNcD71VNoKD2CYRg8vJmsqM62amnwWZ45kiqG64FU5F8sE4n5
PV5FdDu0m6/eWFrD4yKDXB6tAOELtmksimHCMmgL+VJcdJUe5ndaurfnF2c6ZxgfC9tqHvtyhxfx
EExjppyjUQbqXiASgUg1UIr02KxuC7Q51koBKgfvrM63JwvuZpBbScDBPf7NjiA0Izbnikj6tGd3
ByXnZKegts4Jaqjfb75ffEQWByRkanCcBF8fli4eGDwqt1ByLNqBXJSncwuXKXOWUfXSwell1fz+
ob/6fODvHhR0yTDOfnVCD+jL7MhX4pgpCKdFDr8xM71oT6Pz7k5/nne93Oo+6AR2kI7ru97bnbYQ
pEzOE3hVLeKPROQSq2zXzIAz5+aixHoHmsNEmaxH6jpYOlN7MdR4LewYFzo0FyXUItSAf2EZalN1
zgVMPS9V1XsZD28PQgSgtrswm5mJiNek8CKWY4zBACs8Z9i8jgPkQok2uC+J52CpJT5l/e+/CfF2
7y75HNSVDA1hpL8msIYZeEnAHXc0PINaV3s2/QM5lvggNIIrM6qCZb0nsbio+6z+gmRmFhs79vVN
3Vp1RsZ1P9c7qiQ0JShBoz++HBjjo3GAUW7z3T1PHH8i2Jo17laDx67PZ4+iG+j1QYTQ6ohoKmI0
OOZ7MM6btamYNbEbgHJYoti4vNzzddwuRf80HwcnIK4etW2ymuqCZaqXyffvX/+vHgZuRNAVsT9v
k0ThXfqkCvjTUeMcf5UU+PSgGqbLkWZFl/T7h735qvlk3uLObeJjx3H2atcxVBBVG5jTkVEFjWUY
d6wsNiJd4u8fZC1EkxdbDuI6sgZuBD6cAhd7+Q4zAqi0qtyRCqKJ2iuTHq5fG17bYT6Oh3N7WiUD
SIgTIjiMxgiKTla5dsPUd7kGy1rfRHEKTmCMNEswgxDBzi5kM9NQQFmgXvbOJKKL9rxOaY5HeCZX
XYEpSv6nB7FaAmxgUHCvIdN4XQrFBb5Nbt62R2uGbDZC7zhFdRvvQ3P646qLR7EGHIb2QHpvqCTY
NViM0ZAiNgh/kPclfH5yH/wt6VDlqVPod/HD5fb66VtyuNYQNSyOndRfWCK++paKObdF3UjnqGrt
fCfLZDg2TuDfPQMiym1Bdeo5k59Kra13LgDr9RJxFjkFsgqbJy/0FMkA+mfivJPBRoQUmxwF7lT5
vDETTxFXMOFnYVtrrKe9rxgPpM5mKFvRXvghvMnCbsL4YHUTtEvC1acbs89BEed0wWtqgjRpLPqG
Pz8r+ppctQnONCK+crvJKPibxlgefMjDzDlTzy6vZdJCCFyWV2ZwGeynrhHVcWimql1ZqtVXctRA
Y20A0+s0BTiCbFkP4eKwCl/snLD1tNmYIs2vR9CGi0Z1xl47sboi/syY9yVzZsx8OjyjTBcrozNg
abNYt67s/VXkNNVZlzKqhpdOisSmxESYBnqOj2jwxRqBruyZkIqoxkmrrwmvBfs2B+zD7DlZ9E8Z
A6cZiwKRib/GxksBxQ30+mtfVwsYinFPdDVMmj+7Rg3xXJVAlPB7fYzEiWaiKyrqmX861+7fxeeQ
BiAvfrbUNXXFXouKTGJiWLSYNaUiXEQoU6P99CT0DH1T6TmPrqAUZ+VZGtZDd93C1M03cH/Z3aXI
q/SmnOGebpq+E/UO7pa+Scn/OwuVKtMbGIPtXxrC2gzCm8j5OwPs3jlvarFAUWPG14wUnR/ko8tH
iaXKfFshQYJUZSXO2bCYEIFo4BVFOGCX6p2q8EvYgIOAXHVzBBDu5ZOytygN+Bt7OOvQt0e7OKl1
0hu3uox5dJ3O3Fq+CcevXkWZ3VqXxTjI7kbEjC43KcsluqJfRVEvJhdrILj+zskwNK2bbvpuMNZz
VSBpVxZHuJxDVlBRDDQSljvG7pkzBGI8iRChB9yry0iwbDIwLa/q23mvM3rYFUQqUMawN3XzURSy
yfAFkCww/JOVdWHEDXfDcx0AZs/qQ2AP1BAp+DJHzGKw3CDkWhP+PE+lfvK7ObjCPgMNyjMEJ7Oe
X8aOtPjoJJZ8jIMoCrZt36Kg+rGt1MKvNxcV7OjaifdYkOXTAM6T4Se0iOArcSvWjPNgQa4bJVlF
tbeohaNM8l6tdsHM7aTtvyIjGoedRsVw9WM0A4vhMZD2UkiEDrWdV7pIQkSyILEN8PyqIs/noIUJ
Av98/bmqB2SMwK7cM+kyj1ilZqyTHR47ZnsKKZhtmlcGk4ZscnixDkap9i7xrTC+bouaX0SYYCe7
KrPam2IWtX7otWsbjC9dmaY3Xklw17nUmfiokqRw1j02mdN3z2CSsUXZZTnXk6hAgaOJ2pggWzG6
OfcxY4CIGSdwBWvFYZqDhsPpbPczhXnKVFw2HfZDqyweKhzQgoCJ95ojXCbHrGlB66cMUBKdejF7
QBJQ04+5aWqgNhDyzgMgm/shGX/c+P9jNL03J0U+RE3y/56TXjbfw/LllPTHj/w9JWVG9oFmyBcU
4ygn8dz5z5SUsvyDVNib04bSvb+YkqoPEJwWn6NnN+BnG+H/Tkkh5S1w2PMVr0z/T6aktAMv726m
swunE6+25fbEmPpVlZq2PQOo3o+vEtT1ib/GEFyjUglTdekHleNcO3RW7b7EhaDZQcBj6rsah1it
04BrUF/UBOGgc0qX5IiOw9O+ibzMyPRn6SFhM/FSaOCXDwXpdnNhjlddVpt/obwdzXGFdyWxto2I
PBN8W5SQCcrISr0BDy8n3OZI9I+L5v3Jxp+gXPlt7X01rGUAoGig3dSpQcLDea0JVbyBGBvsw7mc
N7afmZdpGpeLjb3q+1VtNXkKyaRq2B22Y3xyTeOrp1W0ySV7rEA5eaGiIT6J5zk507g/nLiD7B/G
BJMYB/KTWsHYj24aXKhwVy31dDX0c+CjjR/z/8veeWzJbWxR9lf6B6AFb6ZA+srKsizDCVbRwZsI
BOzX90ZJfE1Sr6WnuaaikmAigYgb956zj9xaLd849GHi+3BGy5YtIE2vBComMASoEZPR/ZQxM/rQ
DW6aX8A4aLSiWu8mkzq6kzmb0iwq3ZX066WIquOALO0QqEc2P3iOUvWGX2J+iWdU9JpOzHY44/h5
4DBGSlLXsIJAo0+HY+bG6dUyTtMLwU6Gs3ftST8m0DO2gBjBhMLKqrAV4OWlx8iI6ZkdmCyfROTk
3GCGPWldreOJcthRoipeMMMwm+xDq7R5JPIlMzF7TGm3bADddYxUYLS8qn4W7i3fxNQjE4PGtGFh
mzaZ3lvbTud0UGl5+s2TJST/JCsOXWb3O/ifTMdEhregSb07sdgTQ2P6MBuTceYdXA+0a41Nw6wS
xh3jO8AoQ+WeYtuDdCql434Z28DYTLw0F+LWljZM5wbodZhg28IkWWvtGaFUPl/rNbr19kSYz+i3
aOhrgLhbboTdRhVk2vYWoEraHJc6M2xGM8yA6zD1M1eGfdXZZ7RoIGTCtCbqpcBGAKpxgwcps+76
LuG3WozBe6jaGmmMp01B+4QrwiN5qOngTdKZwGWpo7KLrGnyOnb2pGtOObBMeMJtkn6phAc3Ii+9
wgtLf6608+AAFIOXPDUX7EjZeahVeuXG9fgGq9CFsdCN/RasazUfp2RG+IQKjMwjDVQrqS45RsAD
vYGSrAoDcCUC6JU2p8vK29WIa9hMZ2OJUjGs2j4ZV7zZse9hjGrnTG1I8O7HqI2xP5+XJesFmhvb
ihoUOdaGTKDBiOCJEs2Xa3WQ3NLxzMAhVn3lXVPBjZeyc/Q9iew9DF6CqXjibG2Ico8WXql52UVr
YDrvhjguU+ZWuis3VemPL2bWNXsVTCI5wRq8XyaVL3dBr33WlqDmndJcPES+k8/ORTVoL3fkXVVq
l/Rz8zJB+bJDf+7Tx2XxzQZpQSvrPf+RznlAnIE6sBLNDzbQj+ZI8gLValaWjDlLHfH88d0hazWt
/DZq9genpy9mZVi6HobCZLA9ItZiuo64fOO3mnFldZ1OgHtu3sF+WV0tdpADxktYzRy4HQy9RL5f
Jss/5RB3io0/atN0fm/IehbJdRuuVOx92JLb0khi/K38Vs0O1mu+MRfbuiM8Wh92Vp8CrQxy86px
a1y+fs5kVcvadVq/1l/tYmcbHUUAv3NhJ/knKbz8LdeV9sGS5fDa6dMgt5BWbN41ewKsmC/WtjJc
TR1lkthRafV5t3XTLpFX/A82WadkulCemJS+iLt9CvKT3WmOSS8Pblqrk5xV2gOEaZLswR3rVCqu
TKyQ8f9w0IS0iDhT1ZiosAEOB1m0bnvMPYxqHjlBWE/DuDzbPMLMBN91CwEUq4Prj94dPB9jk6h4
3igzFUeiJj19C9cEYLMGvgQbD7PvOu7sC4As5GOVhK9+PeKAuyaMws33vmisF6GmF3ofA+xpN+Ok
YGRMhaNh0FUXUhFRq8EHNi7LbHT3Vd7kYK3Yv5I7pICxpCVml/MyHyrLU56T406LmccwDxz9i+0X
f/hL/q2n/q6eWpsEf1VPXb6O/+fwVrUdZO2vP4nPfv/kd4m4/hsmlDU0F5cOvbDvNBPzNwedLmBD
AkQ8dGZUO9+FZ85vNMcYYFCGGX+ATr6XVCZ6c6wGiMaZcJB29I/iF35pjoGtYLAEEXKNKsbN8ysU
0tbcKRE+CCP0NGlkLWwBpps8/XBT/stk7Zd23+8XocnDkITv+admO05araUNC5mp4KzJ1rIwrx+8
qC1stf3rS/2au7B+H5vbQuObZIo/tdgbbPciT6yFGNGMd7fMiivTZIgPyqIC4JapQ2VIuhUL2lY0
qs3fXP5Pt3MN0SAIB6E92amM935u75jlgizYNcUB/NCjWXnPftZt/vob/lICQ13gEg653LT3/0vw
s5Ta3OuxIQ6OMT6iz3lC0UswMXPGEJLf17++GJ3wnyvu9XI0gyn6adExHNXXnucPjWh8l7YL+a87
oLsC01RUBmbLQKtOhRNXqJftD/a7KRPh3WrQtJq8op8ZIPWo3k2cXRNnoWcmBq0fLOVH5AwYPodm
CEQE2xgjaPduCjWFweCffBuskgF067yyPpn5uE+GTn2r7VVCJ5VuPs3oHSNtDvoKdW9tXVLRB2Cw
C2uD0256mnPQ3pmbjElomZ5kAyKv9tF1SMgBS0hVXknrLk7gJDsKMJq7VtSDTdGPLia59GDGw6RC
YLL6SelGO2JH7bwcCz+57nONra6qvtnU701mf3YX/05JyqXR9qtTq08fE8z4XCJH0O7wd0KCXjZo
8MW+EKvNv8Z30eXjV5kGbBygYMll1TYZRJytbYIoHZvRvUyTVUSB5sYnk33IIwPhlKcZPqbOaxFs
DHSLtADCQIci38jzyxKI5FG5NjERfhFRcCeIZVCXk0owwAgs422OvOK67mD+oRYHiDCPV06iu8V2
lIQygHyek+Co/LyfdhmisEfhMXNLsXBEpk8np0WCp6NLNWID0KmU7ge79rTntBjkDSg9/h6fTukj
WeTDVSmz/oCQFmGPlDTuGJCmV3El5DVHMgeEJfkH1RjwiFQivxUN1LR8rI3tMPfmbshK/QmrAZa7
QUyRlmZm/9pnujCSSJ+NM6qv5DFLBX7nDIdq7FYITQTJVuixV8UH/uczUFF51y61vK1kd46D2XoV
i68e7d4iN1tLjWtjstxDVfMsgO3Pdr2qp31dWa8pEL4Zg36fYOewJqxcWXCnY8TdY5CT11Smze3q
zDe7fr5OpqYVUQBHfYc/Rrw2rpNAVqBKDo3JyfYysPsrgNrAgJaUA4fXcRqFYBzGyjPCwEg+gitN
j3zsmbzjk13FYkP78g5WN0HjHTTWIcedXEGjVR1c+iwdmIb1yXiHXM7Ym1ZGRh2zksNcKfvotJ24
mrEe0M5KnOammtk3eKKZ9CCvS/Q7KxbzW6c1+qq5q89DkmtXKnFNzIpByslIA52RE9W5K2LhbYQu
uFpSWA3vi6ZRUYOV3cVtyrxG8+NXv1DEk/owUZI4Hq8m/MgRyroxcgMthSyhQ8IuKi0EA5WEdtxP
EZztILTccjwtZmqc0f/7u3jlWBD4nEdVAXfT9dI3K7aeA2OZMcAp/Z7iXz+Yg/XR43fV/DJ5wPlh
Y9XhTlvZclJ200dDXEgwk5raxDAON8JH0eYu+bXWifYuF3G5oXv6BZFZ56PUL+bQj5PhGGtYb6DP
301zv1NTkxxyreeIEbTjfsGUH5FUKD7QqPMqlqdR27TwNna92Vhv3YBYrElbd9tNOyAi1qPjtEFU
G4Wsj7U3dLe91lpv2LT8Y1aN1h5ecBlNQwq+PO3XERdhhZe4LBS9Qw7KHxrDL88sSMvRQGIYtqbz
Khuijcn20cLRj5sIJZG56fT0DNxzn7IBhNWgDwprBI35sjLqS1f5x3IwPxRVSm8iNuoo8eUJUoS2
QcgYb+JC86+TuCAHNgCAIrqt15v2W68Dzs17a7hp7a4KQIfw7rEkuDfZnE9nJtXlETqMPFh+VmyI
JR5fqG6tcM0ZYSUJ8nmmE8ALFGr1lH8LaPw9G8wmH8Ht2He0690Naj0jMsoq7yi0S2vvlanauvSJ
eU/c6UtVzdpNIWq4sxz5C+nlTw5wiMMcZE0ZCVn2kUG9HzEHdralz9y1Xzz7DL13FJwCl+Gm6nzt
YFDZREJ4nz3DoqQfQF5sROzkRz/3PfK2J2NPc7faSpNkCm+YmaZgJ9oabpAe8CbhB5965+Aox7lx
MwPbsJYkRDls8YfP+3JOuf0DomiDlWtD2pK/4yaVjxayy8jRjZaJnSpMDm3u1mVa8kz4kf1xon1y
cUlbeO5qa4Nme8zCvJXy0hut2hUVec4KrP/BRlCIcYaHjM3zWw15H/q8hA+dxN2R/XE8DrnFmvE7
z0AZ73QDcyUdvG/1/xb5f1fkr07xH6qiP9lArzOAB8zPfqrvf//Qd3NJ8BvsAdqc5mosofr9o8AP
nN8oR+mMru6Q/5T274cBw9VNkBhU7+vF/yjtLfc35HSm7nFa0H2m1vY/6ZbCGvi5duPwQjeJNwNp
Evo5KAw/127ScAFKiQQBu7O2Sam2XJYNG230HLauPbzqSeWhN3ea+6yd68tC6mIofHTbUR30+dbw
Mv0hVwUrsjSn4ib1VQ55TkNQG3hyPwWZdQIig9VzyIiJcXxkFKSCBDZdQXpxILrY/YdybM56Qs85
bMzyDAqiuPUaC3+hHqT72Iu9Pa+AraKkYqXqYJPvlyyVx4JZ+3XfzTFLWAday+oZU0JMhicOQMp9
zliO+8gDIBJNSJwji0wFIEGmOhCeEd83wqYWy7RxOvb6p6JYmjecl/71UrDLhHLy1Zb/AQvF4E5s
e5N7M8aTz/zQpR8brTT24wrgOBTS1D6PjRTfvDYD04Nl7Aj+jEb7ZMYChndr3GZp20NfsuS9zRH8
lBeezsCwyGc6abn5NdfZeHMHzTm0Vwv4DFL+S6LXyVXXLtpnfKA4vwGrMPJaRH2cM/Ey0F4Ct7/K
21N/+JC2Sj0EgYLgTN6a/LT6Bl6kVhRB1Dv2HLqUKX241AGSFb9GVMRoODT1TB5TJyi8iDm1fBPM
RPvItMdn3MqsaH1dfiozOk7BkqmdQRf286L35TnT5Y22JM6pkKo9yXhZrkj+ojvtUMV4pHqZG4nP
D4IRRZvkR02KlyALyAzgLvX8bRh/d2ZnlVez4cXg3SqXL8rGQyRs3J+NzNHIHtHTPRSS8hFFYPpc
qCwtyBZrLTLCCSLbEhOXGxs0QTq9UtMqqCd5AI9C2v11bwdLB79at2DOGTh6Uny9nO1mvYvGrk43
5WKBucJFMX7LcrOXUTutopm6ZPDY5ml9m+F/CG0xe+dE0oF3lhnwzWqebWG+nbEdG3NUVCP45caG
AUx/tE2e2NNMF4RUYn8S02jT20Razn7GdgyPrlpjd5lR4jNKODzUtG4qJ7hL4jmNRl/bEjgDMHke
Nq50LlkZDJ8hvBdHfTX/jLmmpZuBunJv1+l0tSzK7ZjtqfpD0OTxCzleiXaKhSnyLd0m44sY9a6n
nBn7+wHycEz5XBivKihjNv5a9HdGX4uPknE2JepovBXSwoE5zGq+71CT+weyAqgwpB80mCjmjiOL
NdnUppCawz42rCdr0JkJ4Cn6RDwLjUI6o3MSeXIpD21S+x9zJkHXhUOFdmQsHjxiyWy0aM69eGWM
l0O5aekdk29VV28Mb4MPMgMwpI/txm2lBUvNnb86rZzhchpGU29jP65f8qTvjKiUxOfxY9XyVXnk
rYdsku2ROkiRvjb0VcguHZzXKKZNq+QdYq3ADoloUltYagLyjrS3PsoC0EIe5J6h7zaT3WZ0IoMe
+JciZqMxvJOjd/h2LM6k3Ac73zd9z7ImrdmLSMDS9wMc9ntz0Jx9k+nFtNECFdtgPaT+ahIOvmUI
IMIBMBxRV3WV5XtIaOUxmckZK6h5cdw1lrqXfmZzY70qfwb9JQgQM5Q1sqLF/TFOSO2BXT22Hwf6
6vJgIxU6wEDi8Oboc3djd1L73Dge5LLOyIfbWcw8BthOgzC3zACemW0PO41ovI8QmcavokzH19mu
jWurywCJqbHz59ByZhlHQWyJm3QOYpq8ZlttMGIPp95TgR5xjsBV37UbgtHGK+lKsrKxDOBr9k52
OxOQSBT9XUAWzwZDcXzMC5bNxsDcPenVY1I7/b6TIxIR1GUMgiSuAJwncx0FanC3yH2XLwuukGo7
GIRrNVYPtrFJBzxfup/fTDoUtf7KLoVbq8iWY5s9k1VBOPzs2XWhv9CXdgszTKVlKEVuy9zlN/EU
c7wIcvfGyHHlLEYp712iAO9dTge3LIsTet9iOQ7J+OTYdX0vUIjd90YXm6Ge5fHTiP6ZqB/p92Ht
1eNpjXt68gG9sUiNvFY+uJdbHRbfLTNPsSOeh3FXVtgIcqouagYiG3NHUmoSLmhFUzVnl94M+h2t
NJFD+a+qSx7o/HPdQtsZXZlyY9Da8KoHJkcY2blnTF/uDcMDEzt9HWMWWlT8YPvSPeZZMT7CL/HR
ZQxx+tVatPkGnl9f7ZUmGuQ0c3wJCFp6WHjGjwlf/HObCShXs3T2+EgJOIjF8rEg2Rxal9CWQ2KU
8y63Z5PMB9VvhSJIrlAO61GfGcuVqRbvmGZpA6aOY3nZY9QRpnUTN2Vns8gWMLaXmONqbl4D80wa
qPz2Svrqm9uE+dJ+vZ+PspmMM8R4eWC58PZkBFHbE7lobU1zdO5oCqVfYoVlLZs0qEFSTNhX8faT
4bV4851ZyHEfzEFwHIy+e5JxQ/6D4QwH3id3DhGhSUp+ukf8RIwqUX3M+kblsOCj3grE3WjpVUbI
lUXaIA26bepwSM5Fad/0RRVfL14wHTs2RsQXRBYDRP+sN1nw2egsswmdzhEvpFOmH3WGaOQRau0e
jaAGNX1gqeHxS9mk7dJyIqIBvV025MUtaZPjx9bzMJorw301m8y/MeeaNy9dF03MA2a2X8YRnKKU
ptk81HPwglMPt9SQ+ml7JTrRr0Mq30wjbD/Ba6bFxQOCuU7curLLuoPl4TMMF9ctSNHKDaGfTRfY
+555Yq0L7JSw9SM2fu58g1jvQYpksx6v552Vut6OYbAXpVi74iinebDA2sivlCy7Ckq+lr44reVk
HFZ5xSNMeRyy5AgsHT8ekaOLe20YzCjUvknAZ/YnHllTFidvqLGuvol4eaX2nZ4Legqf82EynwLV
e4+GSNoTtsdHUXvztrJEdfRE10ZeD+7Ma6Z7t1xeWQC/keT0liv31evH/hP2GCoImwjEsHP6Vy/Q
8oPr+eUtGanb0WbWyI+DfAhM9bFGxPXNWpyhDlUrCvo/ghMqKQQZzK1mVneWMxZz1JOJKMJWBkny
6Lu93FaLudylC/UOUROjQ4vi3yPU/+TPx5vzl0eodU5y/XXKPjc/HaJ+/9h37YluracfJJFgyN11
VPKfc5Shc8BycOAjCvvdvf+f05Tl8SEmIYFPgxuZiU1H/vtpyviNXRDgDYAdT+cg5P+j09QvrX3S
qbm8QyPccTgDMF74+TBFGkeJarDOz9Lss/nNbtYgltr2lL3VU0a3NLhGeoHzIeNRrrTjSrdw5MrB
qw8oMPU978z8RVos45Gmt8TG5vOwXE3gAb/S6PA2GXYFuYhDTWeuQLpWlONsP2gIwf0ey0dvmgBY
SyJR6PLNCUfOLS7VPA1u9ExT3t3Q9INhbVtXkfj3QKYufGl3HJT+igSrzOa1S7bq2NJGr6tTRt0R
AS9kGx3Ia8WTmRC7O6VnlgLR+g8pWcwN5B+OqcA5jcpWdPTzuq26x85HRLP1c9sq9edMeIrEhbod
fGavsNVq/QrUV0GppYvPqdbJnSfa+ZbgqZp6ax5zPurO2vKR0GIv+z3j7N8ext/1MMhLYBL2/xd+
Xb5+km9d8fbT6/f7h/54/ehVrJNG2/mBgvFHG8PQbV4/XHi8Sk6Ap+Q/b5+9vrKI6n04e6vJ5Ec+
hv5P3jbzV8aD7ttMVxCo8OquFqT1vf5x7sTEX6PMSYezVS3BkHJuZwelE24RmT7TwvYye26rI1al
9Gv6XisRNzk+OmsB1a2lVFn5VFU1//xruZZa5lp0Te/1l1pLMfO9KjMtqe0QH/cvdEAr4Apr/Tas
pVyg/OxiruVd8V7pIZQ2ty1emMiZHeui1pIQ/anY6YNfUXPq9a1aS8fgvYpEmVM8yXkcT6vnsw+n
teDUiaIFCJlqyIwRZN6XqV/dS1M9uWuxSmwaZetawLpkbt1TF8v71YC8A0BFpRiTzqaNljoVbYCI
DApCBI182tqpTRhXVojysc/y6c3zKgFqt4npvS8IUkFCdrcsLemzIBoZlUuTtxsrGcxdkHq4rR2R
3juTm28H3R4YPOj1dJbovM++6D5UNAgYaeA3lSi6UaiDjV0ea9UzaTKmT8VEgnxoDUWHR2HIziKr
aRDVrdN9hJMBgUrwG34oi7y6+OOQ0jZNl5OsVu1vOlugDwbfW/WvcHPzWMtuzaDLD1qZ3IwQnHZe
PhEwmaJv6NAeHnTGY+cprfsz4VFw/IyK8QYajvlhXkvegoNopDgq3PjApQ+zKeprT+jj2e7q+cBw
3npjyULPFBjqgcFqyVii0AoS1ltVhDI1/WPV0l5AO6vvhOFpG8Qg9R18aOtBzbZ6xbJWfpvNTn80
hz7buMVU0312tItFrHBCHfvCveI4KKY6uBWdX71YMht2ht/Wm1qZ+nasC0wbuqNtNUtOnOK77sZQ
Lfr1SU0RCFp41DkPzqoECoLPa/qepAduUBdpiwWCYSrTYmu7dXpXM2WhExcIhQuwIuVYb4adz1YR
chp+G8zBv3o3sCKnbC+2ZIDW19CxNNJxIlQ0045wMgjWgxbkZ9Q59qFMWv+gw8H8mtdJfouKsOaZ
SpabwsnbFlhvrH326doxwUo6ZrlidMspZBPqr2o2LtavND1lBXsTJIUcblXpvGRGpT/LiUmCGxT6
NrW7/jrzWnovDM+GO6KwllcEiKaDHqydrggISh4JL3JufGFzKG+T/TB4dGvwyHMSZ4BSOJYCYzss
RcUzWXs0ZgRK6RRMxcbtlIeoc6w1un6+Gx+tPI+P1Afy6Mw5WDdfGPYCIoL8t9BFS/bEMtLeznVJ
0l0i9C2tBWebaa1+7aVGPe7BvVOz0ljYynQWN1VSJTcytc2NK1zrY0kPB5ODJqfnLk69JJz8fn6g
TLeSCFSuBj/dSA+Oy4y8X6iuERbCHo4GwueHHUnyOuQGjJARk7eiumjMl588g503BKsWE5MoRMxK
krXLZqmaLyV0Tz+ETzZdW4tXzfw0DhMZCgjtiQE5FNIcLUkclVoyYVIzco59ORDzHcyyBUGr3053
Zqkbz7KLa6ZbrSlbsStdAqOna4oef8r44RKYeeZOQrWugnUqjGx1O+l9pz/E3WzO7ofEq1p1r9ZO
66FZfan1aWnNTlsipsfV1G7swSzGB5lPif+ZFMs4rUlIKPXR+VCh8hbe1m8xzO60vlf5l9lrWwN1
GT+RZONic/u3Dvi7OoBH5m8FS6evsvs6/1QJ/P6x72ol67dABz9J92jlUr7v998VSw6KJU6PHjOK
dXLxQyVAsU1zBXvTKk35uQ73yXNaE1b4E0poonH/SWVAbf/zVAMNypqpCLAL2KaHffeXQtwUYICs
3pEHwsQzC2aGxSKIT6q4ArFExoUuxfCQOF18avQs7Y9DVqu7tCWdHACgAYlDEhhOkGURgFGKe1i8
vYS/004J6mKQ23fB0Ol7r6hBXQSCcSndCnIIjNTaMBGIHyezdl4YYb6VtIkT/qrHgVkjvLpmuetk
8EizGB5VjbgpbEiwIyISuiSdRaL0+tEm05WhpHHfuQBpVav0lwDOChgcLTPv63osTp0c1LYhPCPC
S9iFo+tpW9vxpgtI4o7GnWHcxwRXbCv4Nd86U4LYaxsLiPJQLfII/oZ+oT0V7Zs1QB5axi4g8oLM
8fcb9W5tll76id8/w9LT8enRGFgkC7n4e7RHQRPlVX9cityOPKvng50z0vM3WbWIhKqCKnge8kUk
UV36+otXqeXabYcgckzSEyvafaRIdfI4aIDGF8Mfx7DOCXzrMhXAFaL/x4IdoG1n4EDQ3dgh1pK5
j56HjAvtte8t54E5U1WFbm8ZZ+l3gb4fHaN8movSI6ol6Y0XSRYSQfCTzt9WVul047el9m1JxyCa
LBGfCPNNv2gMfi8tq9v+/d/Xrf8qnmw5h8T8yKNZKn6Meo2w9FyagDtd9vWeBuMATZ5wRZIHtC0d
VIW6c+jT0FOZyQie3nUa9opA0TMGojQF52MUy4H9R1q71IGetLeWVTqRx4sW1lpTnBa7OQ7SZuKv
8oGxb5aYL62m++7OaGdf3/OorKmFFc+C3xanvO+6DVfPInRXTkbT2XEeYFKVTxKs1gPQt/lFtGl3
9vECPOb4hHepZUp3w5JsnejHJlexYKqSz6szB6jXFfK7LPLdvOBUqVAiDQ1fMl+oRJzF7Oo9wAY7
LByhRmoK5YJjbGnR1OO89+0u2CNAtr6NroUJLJZV1QCGgVmxSUw6lbsAHW96KcqGvysg52jnNiDY
zci2Bn7hcJCNB/KeBvN9TGIzkctjEVkrT3RRenxduXDuoN2N/t5QgUEqTGo9AUEu9pWP9Ys+VAqe
ZVJZ5e8LQ+8eFBBTgnj7c+Xoz7U/zcD2B0GpmfeLBjwHvE6VEPyLfdZ1dwTJxhFz2zbqV2pq8g5Q
zVaW6rJSVbuVr9qtpNVxnqtbZ6Wv9iQSh8ZKZK082KwLIeNbE3z3KbUF6NbCHK1oXHmuEzPe0Klm
n/CLlfc6ruRXGyRKVJsgFHDy4amoMbduzUat0ekrObZfGbKitbprepZ0v30CqClZnFu1UmdJalar
JW2F0dLWBUzrr4zaEiNavxknyLXDyrCNV5rtLPP8a62Qe8/89MvKvK3f8bf5Owp3zlcsrs5n3pZ3
WK6Wr+BcgtHFg3jH6Y6DkW77dACyqxX18mFyoGQuK4N3QPAE8aFt4IM5894UtFe2FqHHCqtNq2vb
GkgcaY2lIhUaqM4WEJxDMiQLhQEjYtQ3w0oEHuO2uUuhPD0HfH8Lz9oy5UcSuFdvwZLIUx/nKVo+
d3W7jaiKwmq14IW66PsImE2DRbRuZSRLM30kREHn2FPKIsIfk18NjKKJ3JRrkkpuuqSquC3q/mCY
9qme1NE4V/DldbGV2WwysRXepSHv6bEoShZ/ALzLLhin3OISpaKF6i/yFjMp3c0a9RvBlMsdbVFW
pc7t49f3lUUUKv4WTFVxKhveUIwcBnPd9S1qSaB6mBhDPMmx8jeuxsSX4VAzsGrM7DASXfx+Slie
qQ1Nm9dhNO9pbXMhlcppU5u0rWEYkqKJ02hg5jlqQX1h254vnSyaedM0CxS5HviuxNV89W+59L/1
LXWLEuav2ibD25efmybW+0e+9ywNOiP0HC1gDZArfupZrt6072pukzYJPCjPNW2HCs2gV/O9Senw
R87KAffJUXvvoPwTjOgKMP/R3I5mnC6oa0JRAecAbvEXAXKqsE/UsrWuvbjzyNe1neNsGRpzlqVc
PT4kiiE0bE5EGgojbAwxbPUl6bYYudFWmZ04O7Hemy/QH4tLw3SbMfA0WHZktoJTVi/tmeGwPbyo
goQWlcwcv1ogIlEw+HQPWpWrDVa1muypcTbue6trXushHm4W/NfYYrSaRbJYJPxeEctxl1V2cfAk
4bYQHPGKeQwc9y5W7iZsU87/lGR4YkmEIm/XnsFa79LJH5MDIvCl3wDyI3itL7s5LOei+CJwfN9k
iTNU4Qib8CYmaBnqaRLz3fFTzMVKZiy8YzNLe2Fs2E/tnqMNf2qtSLgTpJv5VpDjPB9hHjr5Bn3a
pJ18/oGwCNjPsaKLqrLuTJ+lLcC0c7/kxXAjSoR7uVeqzZhWfhLFXYMWZZTeYSVhC+RrzZIw9lKE
Bvt9UW80W8IGu7YK8wOsf+Ut7WYkNE+JQ2w4Wb+vYsS/3t7ndJjsPAkWR99AKpS1HhVsehcLuFxt
RAQIaEe7Mxqi1dpEpG6UgxSp64IE9XdbY9eWdmfdA0ymxUEBD/nYyeJhuhRisAOgfWUmA8rHBPY7
p0Q/CXsL3U0SkSyTxzexMWsYoEiXHyOnU5bJzewHUOIQGQcKAKETKXbQu9GIr0yZlvFG2N2wPjg4
CljsHaLLpxwVbFG5pC6flOr7Vr8YZAMrS4ay6/DZEME3mmNnvCRxaprLK2fRuZZf1CgURaBDk7uM
7/5d8P63Bc/4a4PwOqh55aj0y+lw/dD306HxG6uU6WMG+M49/i538wguQNZms+64QLF+sgizzK3D
E3rISDBpF/8/0Zut/2YHAQdNAzLZ78fNf7ACsnz/uP4RXQvExnM4uHLc9N33MIQf7ArG4IpB1xPq
baztGS9L4txYiAouSzn+QzLX+7XoTkBTo6mGv+cXeR2nRPRavlEf38GbywA1DjFt8DRzB85CLH+H
SvlFzrdeD1qJCc8MWAqn8F8OvhT/Jt5EnetVK0d21FtUuDllx0VNoKRqFcN8sCbfeBxXYO0PG99/
8fD8eurm4hy7gf6R+unhCfnlywpN7zh+onFepFJfqrJiQlUag3/GoTndAxENnsg2+7uv/CezC1fl
bllg51YV5frY/DgFUJ3K5eh71VFWxnRbIB7+AhsY1EmwwiH+OY4GnrTBQ8rleHrZ6X/dP3Ndm+ho
yQAJcNxceSyJbJoq2Fa+Bcg4HtzXv76ta3vm5weWuOrVx4PVi5sLXPHnbzh3BvtvPA2Hvplwpfdu
DIhjeWcf+6MNeWlGoXHxCYM+eqi87sXg1E91C2UoSt1iIULP67x7NZtmH0ps4ENI2lZ3NqZgeplN
/2+eAsf7L/9e2v28++hUaRP9OpepK0Ix8kr1pIkAOH7UiHiLr7qkZBCSNGDTKpEY44kjyFwyyVeO
8cg7ON+vVNuDqYMVPWUMEI/VDLU8sTrphgQz8ywhzQEytAC7mrIUN+fwf9k7s926mTNr38p/Aww4
FKdTbu5R82DJ8gkhWTZnsjhX8er7ofz1jy8dIEGf90GAALFjaW+y6h3WepZpg+pt+tm6rW02lvBK
NgIXJQpgKqPP4WdrGwAo42Tr1uh9IF6TDwlYGhoK+UbETnJk4NHaz637EdDSEInbr2rek2tpF1e9
46p74HIgL3Iy3cJTQYjtK1C0kIS4nhYDGy2Rww22f01iEeDWzLJ+8ZSqnIUIwU3qZhThLB5Uo5fr
xszgViFaZArDXA2D5nYQ9LrmPVUzRB1j4e4Py64PAO528m0qbOBOvemc/yBpFIGPbwH03HsTNXK9
C7t1IweYxTba7d33oAeu/oegUs8JnGWG3o9GZ1jP7khmbL7mkGIAduJB0KF6g3nDrhdQKGygL27y
JHp+UwYNeKyqAVcxw+XkxS5KSD5TsEB6m/gcv/ApSS+s5wlm7eMadOHL0kEy9/AJPmL1Dveds8Cd
IX4QlEmoDKhpX1Gif57VDOsdCwbU+Uz6S8W6uthiIYTLL2vrWQ7HYYFsuzN6XWaX0E/y+rzB2omR
ADARTPtR2NlrNi/hSyA5T+OxnAAd1lrwnKA6Ee/tEIDnSSUvf0dQaqj78EViL2DZ1eQ8Gcy9jJ3A
nnPVs3piqC1bdc9MB1DN7G0wBt5u+faH+py2TMPwd32hwzPLOZMOCzV5gXL7SNJIyM5gwy99ff5C
jSh/pgAuQOn7Md4MFoFdE5q3X39mTJBe1nCOODfW7GTwuz5k/jjHSxqGh6kbeICz7fXwwNLK0zAU
SXJlscSRuxmLfFx2KggfQXFZPVNBdu5TNDJdK25H/E3SjYK6tNWTxMLep+SLq2Q+VIWpowQNG6bm
KrfM82KNPvB/ZNTwcQbwFsZRm1OxxF0Kt+VRysYl0bd1CdVoMjIrru011G+4NZfPWRvdjDhtWPP7
RRv28jrw8ePlgehzHGjxl2g1S2ALUDJ2xK8wMXBnl895eJZOku3VJgdOmlAfQgfbRtapM25BQUlJ
docboNMGkH7CjaWwHbXq2aun9guxx9du6Fvhlh54qMz6Pph2F2M08qJRK+vO8LLxcck6iviR2e6P
UZSh4PkamMGkYa6uZt+YTyQVpbT0pt0yO2jX26Cf0s9u4NhkuORfmjzzbqXZhBC+V6GvWe7UrNjU
loQGtjg/NnIdP0OMZTBXDfKFYx7u8CJYuMKyEPPAOMj3kxenGYBbWPjuxyzFCt93743lF7cFzjZx
6pCfEQzgb6zu/ovnqEt3+MyIIZgjzmX1yDXHs2xD/SajzEi4pVeAnnoYIecy+3qpdYYHyU83Ko47
z+qRGVvyojKg3lJY8k0PJdmQc7m8q5Z1UeF6HJitXT4XQPJfCX7mxfoi+CfmACjUB0YeSOAeoMdJ
MeUabfFBwljPC5jM/BrpAb5z4F7cajXD13WQ1o+6N4z1vGZiCs5O3a8OHG6Jz8npLXRfxGk5H2s6
u96+bxiCEG10vRgyve+HIjunQfgMEKR7qcb+XdcgMngErRd8RcTMTHxOKMA5511J6A3iRfvHZCR4
xtCsmjcyXPwn3GolKph5OZNZacyxs3TWLswsn86r7QMijO3mTk22mg6rsF/qLJBxqwaWenOdLTHi
xg7haSVcPPdO0txiUhQfleXw5yU3Vv+NtGA7+QiDJQe518mkPawBKKwIAftEpuxQGtf0QxMfXZ2Q
b8pE7rv2AyTSognu/Mwx44JfiRU9UATUcsnw1qqAWkSOLhiGLem4tGa+1i4EUZ+jnOSwEFXaoyoY
NG14EdwaSnMt1JhkYxgYwycY6pCOe+MSlt7KZcHoSz0OqRnEqTK2R4lxJI1W1lq3iJ04SzvP5kwv
0Em+zDY/jTeSnzwsfDW7qgo5B2uglWv0hbvN5YaVyMoN9asckuS8Suawu+2S876fIeNmMyArQugG
AGlMKYhbqoxdEbT8ywWXCf4FP1D3xB3wLrkL9quvmOe25x92klW8r4wZJ/DzHJM+7rZ+74OZI+WB
vNXsflyaAISbXACTTBMrlcoFjd+PxvDZOIQtMkbueSLstSNAouJ+HHKXc7r+wnDprgU5xYjep2Jg
hEG4x9eP9YcT1mUFlURibCA6H0XqVVfBScRFqu7Hmdq3DqBFW2vVkHaAiwLe+aRrwa7TSyHFmX3Y
vi02M/Q7292IjDlMFGy880ZEaxgY+o+ik9XAbeHhMsR0kaXb7HcJzNn3d6kS8IvLoYDN0bn6Cbaj
++ZlFger7jEQLLJXLCcqmBVcGVb6vKCl0pybMOTF6gQD5yLKi6o1zIucMuP32HfhMZsW4sL4maly
coNsBluhqoXk33OTd+FoPTv9ljSZbuGbh94XoMNSlW+faEfweASxjmt9kgHZDnhfx+Yp2b7RonD4
mr6AgRW5rreG1dE1jPZqku/qDtLI8dUx83mxDI04iM+J0vLJc3JjesIas8VC5ctXSBTmwJDIqE1+
siUopZ3OD7rMDaKlioBqmRThLXQKaAEZKGbLMv0rkyohiiAeyYhhk0VkVf2VXuXbgGnLr0irepx3
EOf0nv8wmxIAzKtilRiGs+6RiLHsXG4RWcoI84sxoo2ftwAtsUVppTahWnqL16qm5csf6MXNFsBl
ksRFuHGy65jVpAFHOgjFCRBfCpNvi/DqFWFe7RbrlY4EfDVfWV+UIWjcGCmDSaQiGbc4MJh37iHY
IsLCr7SwsSNiljdwAYXS/G6wBRmVvgsVCWM81xQGW+pYOErzjs3AHM+ILrxB1yf8hd2e2jh5Uh7J
ZcWWYcaofdkrIe6EOYobZU/NA9829/KWfsbNVx/FVyKa4Yy7gJC0NKxuppJUEMJs9Z2pSVGD2DZh
FyVZrZ3BhOzI4KGAVIRwbwls3gyl0Hqk8mv29pbRhh6BOKw/i5ka/Twi5cZfRBKcIK78cjuwpbdi
4hU+QHJYAE5NZtVSaBsznntu4CHSYNE5QbLNa8x9xWk4MhqbOts4e47u5M1QVjykdcZpA5aIJ3Kd
E777BO3KcK/LpWD7RNkd//s2auuS/s70BEvm03DABrPZuvzJQPxb27/OdhFy48mTRAZB0T8rUI79
Fhjy7/+df+l++Ic2PDX2Pwa2NG7/3K2BkBynoh3lqUICjVfG963nDptGxcYVhLRH+kN2+ToO//2/
+y+t//YLboNi0KFC0Cn+879LS145RavkSRWVR8AuKSL1oEgRWfyM84v0Dv3oeRlncYcE4z8RdBlP
/89PFzA3XTEvOD/EpvL7exeO44LpieW1pz/BRWvQ28+IrMhE+soYQvXEmW/KnrZkq7xtImJk9PUB
/J+i4z8qOtgZ/O1Z+Rd36i2Xbfb/4veyHf/HouLrL/63utMD3relmyFzI3jb3jYQf1d3bl+tCXGd
SdbfKTTIrpnYIXzmndpUFzyWf+0thPsPQO0Axvlrf2ys/xtRB0jyf3rENmKKcKCx27y/wJO/5OR/
f8QYO8mB8Hj7eqWYTtdjPqR6BMNhm1GthxuDXnsva6qEaAat1UWBcNY3w648IBW5dRrAT14zdQc2
1hn1IaV6wGqwDjdt2pywDk0Xgqr9WFShd9VOjfEE2xWOSZPCQcgDKyK1yHuakUlxleG7i6YW/IIl
uzaqt2veG9gw8P9nHWyMDQ2ZkYmDvwXFFT+3ijI3PZV5duNRM1/YFbO/65KHZe3uQL7FEH7MSOAT
PXUDC/mAMhf0rXexBMb8qQxjiovPCZpLPBWsMOu5L3a90+ibBPbVfhmZ/M8mUmp2nCTEGfukKKyD
Ntf1iPwNEF1qH9lVNK+hnov9ILfNOvi6SvV3fanFntN8fEdk6hwqvw52EtvdyampnqzagvKgOxGP
TRCe9DDljz6VZlxb1nqSpY1cA1wf/TDIrHQs7nqNW6wbypWLLGfRi/kjEqZ09qS9OHGaG7AWkZBF
M66hS5n7N5lFz0WT8RiaNWnHOH3Dmvx6sWExKhtnH+QTdAKpGduJeTTyAjt9pl/ccWazO26/hCzH
eJycJCZ5O931ruFRrUwf9QDzRSmgK+DuriQV286x1b5d/QPhcPLg4qONcRIbUc6EK+pc7xQm4WWE
kbELSrJo8zUxXrRDfCOttrsfWhlEzqTUwRa465AK6bNNoOwz1kOEuVYwx7h88IEpy8Xaauh4UKaI
G2rmyA0ofCYPD6LjiX1oFT+kkuKqM4IzwGYwsa7TxRMOOciE6ZEj2sfLj1u6QiRYFt1zO3gvgVqv
C3vxo3T2xMFocnPPWDA7+rJ+X0G/F90ojhuIjx59afaQF4xLZ4e/xGoU8TiHbswzsXEOIm/hkQj6
9AHnKMSKlB25zfprV6bjbg6A6YmhMiNrdM8MwawfWqwW2IXhShnlx6qF2ivaqn2R42Nwm7TerWsD
Q6TiWUDa28V+KiHwrmJCdqzVjvali0ur/24MIzwen8hdau0Zyp/ujlbAN9g6oTh4bK4OiVN862FL
3TArqw9O8JGGgwkA3u92rvSMZ4jAWOsQ14jYr/L8sZ7LYEdgDyi3MtNHzNf9M9pkUn/9sHxc2U/E
w7DeILupDgGeRDrrzDusJSt7F/navlGYgEfbMLH79itbzrLeYxbNcEyXdpyNDrwPv/DOlo09Mk+D
+WTb6Xl0Z/tqMMwpNvBvfIOxzKcYJE5sQ+bdeWm4xO5Sd5HptvlucAvzGyZxMxoNy+PN7YD9ZdLf
hdNqYegrm6fScPR9IifzYo3D4kaEUoDPXIwy23syIHJurL3dVLGxc+jvD/yo07UP14g/aFyTZl4d
25KAI1F+5PAk0EoH1Xnu0JtOjGJif+XzlOvg0n1VBQ5M87dKMrIrFpIDNsF6VHjjkxnk56mZvUuA
VW+zWD16jDb3iwkEL8NoHq2EfcSCEVdkd+HPaawecwIDE2u6ryZQvSYpCEedG79qsepD1ROaNPrX
+cKfH/zmSFmPOw+X5cEnQWBH7yFjvdWKGVTYyBL5e9emS5QG69MASebkb2EXVYn1ZAmmcUehpfc2
cqe4b6D+mKnX32jbP0y1/R52W6eRo42YUVo/JXaW7mo/3E9wNU1eNajj3a95YPtKrHRy6/YFvJXK
si5JUJEBV9nzvtyg5nosWbCGdXCii79rK/uH5w3XRSqK8+Cql2AhisvPCYsn382DF5A3z2E4v5Jr
ucSM2n95GZnBcwKFaUmrZ9uarnwx9rcysC95C+jJhRR5U/mE6Jj9fZUxbkmcLNglXfe77ycTxBN0
UHed4D0KpOMJiuR9t4zVtSaH5ChUH0DOSsITgbTR4GQ/Qs0wRQt9aqvGugIaOB1mW3eHMahgGgb8
i826PrPCze+H0rsuLC4hxgWKTSq4FYjl1aGfXNLHavdJAoVh7NjlV7obzrDMEe7MjkHjM2HBzbhe
EAV4b1Wpvi/JNJ187X+2kz1HWVplh8kel6NqlHFIm8QFtzCHZKExpU591P1CbD/4ciM7eq2RKS8g
1se2WFv0BPlBdTnjcMhUZyszXieinKPOUJ9OLkHfVNN0DuYV+HSe94jYE+/E+ZtfslkA/TI45bDN
g6zClk8PbDvHfHXcQ+ovzsGGorDD020dU794Be/rwn4KnvU4XA1M2CNppL8dQ/qXqqmSg+FXaySk
Zx0A/ANTFbV5CSTtQSu4yVdO1QOe5zZeAo3I/oOpTDN+IzwrgSsF7h0K/UmRnAmBFWdt0C4v9EG1
z6vIZLYgq4Cnrw7uGOGEC+ptgMDbS8aAxx2cU4cldEbFJFEKfnOmBcAvzALdDyir3aHl9C6hUMmF
LDviSNxHR6A560lAVM3aXHpnHvxwV7Rb84OIsqJNJghQ9mvf/59xCu1bPur/UF47eJ7+rQLo+Zd6
H/6+Df/rb/x3Xe38A22k7QCSxgL1R/b8/+tq7x8UtFv6lMXuIthY2n/pgeC80MPxPxEws210N8jk
X3W17f4DkxUIQYEi6E81/r/YhlviK1Pob50xuzpX2JTXrOxMekd7K7z/1hmbo2HMcNZYD8CVfp0N
4eNE1z8DZVe3q2V0+8ygDFR1Wz76S3AzMPj/7s1F9yRbqmSzHy4ErPKqw4gkBn4yzjpxvOQ4t6QD
QJkw3umBwYR5rdkxiE84FQgJTof7xne18yBEXto1eKjK8s+r1Qf2LVJKs/02VB0ZkQgP19ZB/4oI
5iaQvenjOEQSojjJwnmsQSck6JAP65qaPpvNpe+7b1XQjHhI/KaurAv3l4ebyiYGc+9nphgOWSVs
CRwszSuuP7xFpkmeoCa4JK+L1br4rbZfhE4Htq1ra7UY+0WigiNic+2eoUG58MtKnfvFc6INg4Wq
5ZdzF7M5ad+LJgk+U6/Y0gjsQQ3IC/FTzt4uGDZWjlp7zFUjP8JwLFVrXwWms7FK4ExdJYWF0niB
1zociHAo5v3aFqSrEAN3qlMS+1STQ8yrGmeERqYC7ufAfdMzM7nASTMsXcQ7VhW3mZqKm85u2hMl
40vR5rQi40K2BykBJ9gMmIC6Os1ec5UDatCAwpnh3rSiJw92ml5hGTRUHAOjIQVau5lDLoTU+zmq
ZGHcvLyt8LJ3FAK7UjnnVJUviigPanWruJCy85Fy4+2dpJye8KXigEUUdZz4SA2nwUbvQ1Bjk+Mf
Ars5Ei8DoCR/8Sr7d4uTjIitFj5imd6uWUfE7TS+tfVwqee2OYGAkTGk6lgBNYgGct2vpDQRBHfr
fZaiOS7t8kUSV4cGzWj3ZT3/8vLGQ0BM7MMStmyQTWXAZ5kSrtAkLvVUHsUsrEhBCbNRw8YzS5Vd
alENC8xo10A6+ptgXOy9j9v37Ld5Dt9wdSMGYNlu3fDtMIbmYz27+QeQDXVRvdZ7SebbYyq14ERO
fyVO0t65xvjkjrl6gnNdHZFlAJshs+3UlJ4XATAkhqLVLmJwF/E3DuMz50J2AAkQHnARCpoeIzzO
3vKrdcv6PGZjGyecHVGZTjmkPZV/tI5omdODFkhTNoD0UwOSUAcUQgPB0SW+F5DCXMG0G/IosNWz
5TZm1FflC/kbZ4p41r6DhGg5Gq+uTszIKVVxyTo33BlS5L83P8UP0Gq7whqptxeBlWruaGombZbX
lOITWdsjbzz3cRc79B2/29GjTJ2Zl7kU0oGZwuOeV02WmjLAq5nTI3Ae1jqVKOU984W62RR/+VY0
eQcHVMJ+Yz8NwOGm4nnw6nE3mtaaHvOitS/NhCJtp52Rf40Hq8S4tYw/CeJieJ/M8z2aMoudIo9F
Gs7gwyFQ6s9OcqjuU1/oyzTmzYnSRS/hceTRgiapPVPtkOu44PuGZfxtdd2SRyki5YOnpikjwHhA
Bc/ioKNeMDu53KLXHN4Gl6cFv6JAMWzNtXmVNWF9XHL47Bnx2EfWjvxmJWxuXcADylpOCYX+vTVT
5PUOmkYsk9t4rHP2SbhuyWEQUe1g/a7IYHrxc6luq8IAfli+2mtuss0tASB14wXYhyD6yy5jFNAF
MvH8MxmCPib3OH+p+4LRrIdp7sbu9QyDayKil9m2dc+A/1tXkUzA5s8Jr6Wo2osVjgfHd+ZrrIvy
EUGr8cQk2QfT7uZxWgJjXesQGwwJu7zGi7Jt8vcaddCE4tx4wPxp38cB7vU4wk3PWuxyeUNYsamP
/fbWljA6HrBSOIekYwFhwKJh3zNTDIucBO7htFgAzEEMrdtdsgaRTrzmYXH0G1wP9yTmOvzZ28OD
r0S2REPpzEAHx+8ewTZRbiI5t535LCoriMvJctiRA9H7nUAM3xfGaFzpyc0Y008W8390Vyz980gz
+D8kwuI8CPRtjsD8bjXM+UbnoKgaPbFrJPMyUgNz89m3v8QHNOihIFB3sVE3FDC1pNUf0X/0nMHj
DcP9jRlEuwP0jSeRBfF5LIVL142fBd3L40S0WVSSLL5vmd1vzJLw1Cl1NHQXntkEk3BsKROTX1j/
1LJFfLsN9yfLADFJ7QqEs2VYDuxgeA7zgiFHUGo0lVUYo9k4YwslPtyQv1Xnf2O13e7XcJkO5iBp
KTWuYEMIWrpGUbdPtboYZfe5acorcC9XFrRdOj0QSZXtN3coe2CJKL7YxtTFYclH87yihzoZro+9
UyIYxbaIayRl8QUcHt9lSblr1yXnXef9WFfkBw17LAQR4w+7LcsrVyaMe3BUIktYIMzpwrrmGUD0
kQsoWGX5e/Kq8KDk+oOJMVaKNeQsg5Of3CAxBc2DdYlPL0w/GJYtDBfG/j4p7WSXzURhAdmdudwZ
3kBzf2st97cMu19izKtD5VIwzEq81v2U4eodWEJvwdNrL+gGJjX+7idh74qhKGMMWDWaniW7h0dZ
PIR2K89mYK/XxNnwMfjlj6lOzJjDlNkQ1fsrkGgujNF5ynMMFXOKfbRQAee6l1cfNsZeQFO6PU9M
EA8FICfQeUZzYGReX9uWzdhLr2I3O/pjyBKNKcDzowViVLRkZckkpwteED2s9yVKaT7QdRspZf6k
cDCUkh9/Hsvijde+HG+2fepz57v8XccE9TIlZ0y4y86owvRhog+5d8ekeGOo8cQiYdm1VXor2FWd
0K2kdExZIek6Ej5oUD/iW+iWICDA4tMeB3uxJp69QYbTzWG76HjtNp+pN9NQpq396TaqcWPN94xV
zmrvZmslqWFV/slXbvBjKQfzbTLVz0Im491qOgaGcuwsp0KODrswb2YdW6hmGxiOc8SYbxfac4hq
xHV5Isz6sQtC93HR5mDuODUNSgybkG6XedXvoXcCsb2oKd8pa5IWJljvHbGPurwyjTe2JzIusTZP
Ntc8+P4nmWvYgKN5DfO8+I593PzA5HupliwhD6RljNClzie9nvvUoJX8aaWFwbALUeAWTj6ps9yQ
f9hsswKVuavVT5PQ9li20/C0Ln13Tjg8b9hLVkf8/ver11wlrT/Cf+M6UCdS0AoeZ2/2PxNMs7vM
Hny2gm7+yvRVgD/L3bivl2rv5o7cyVauVdx3fr1vR6d97B0Bgwu60XCrSjtgnZm07FVHOaXx2gdM
2mY1QIQKmA6lVl8cEn8B4Odb9l7ycx3H3jOO8AaT+tgxSnvlNCtfueKm7xUeoqeyGJOTWfj52XQX
Kt6k8y5dMwPCzg0i3yKNVPsltRkBXs2GriOwTf0lZNZODpS5lHuJ9fmCCxOeXa2sMlKiAes2p5iH
zKF/GFc1vprBOn2yzJ9PwdCGV21RjHcizfpvreP2Je9fi0/A6by4rF12RVRX6wu5xAgjaB8G6FcW
J+yOPgm49xpKh0FzJfW8zwveB4K7RV3vyYv0vi1JsHrf09LI13gOFDdrAB+QFxF9Pdt46PZ7UQrv
1kNw8Db7CyPh1p+eqrVBXTZkjXFTNSp/S2q3OfRJAFG6XlV1BgaH2iMo0iASAnhuNNRL/WrCHXsA
l8JEoOZ47evwaampjQngmj6aumljI/OLgzeuKbnilKRVM3cskuu5frYIfGTY7NvHBTHXdQHu6AC8
OYvbtKt20lgrjKK9dA8L+qQHVCx9D5gQnF4x5+V+Liwcb82KwcwumhOiuPTeRnqlHwO/6Ns7lWa4
M8JUmZ1XEo+DrCr/JNE91HCPpz/oGMrNfCPJlH63iKf2L8oMqSTYG4ZTEWYQgOHXwKSplDDYeYBq
SbsBm4cAbhxJFeD4Z1rtnMbMc1/tIK+nGCSO9E99ybv4gYI3iQmNTtLrfN5gBjzCfbG3SQ2MPRs/
/a7EBM/pAzT9eh4NeSJH3HpU3UgvYHXGcXUJOZoJLbx0Sy/PPc8kSXNOfi0LTIuJPfm/a1JCfpoN
hskI0NzIBLCWz0MZJvmbRVj4rhbhcjPyPkbBsK4bFiAIfmHnTE8e/n6DyTco0Q5E3ctaLOY+9zid
9+HAtHCwh/XdpLC+WtCmRhX9cetL8wjpbgJb3Y0PUubye6ZE/bgsFrHdknRAm2ie2EU8iJolq509
PkciRcyE6qAj11GVjH963CO3QnRbRJ8lvg1UkXuiZrHlNlaxT7nrKM47vVd2P+6nyj8bspnjlsb9
cUzz8NCXpv3uCiVOIPUlaFVOJiLeA0aWbXbMU2eO+3aTIOWAIoncyZaPKjTmI06zO0dl4SdhWHcz
PwnaG5CQ0rb1CaoWk/tpSq+Jp8fBSLzgsue56UCGKXffQTDGu4pnKLKKPNsvSZ3tQ8KR6UaM8sdA
TQ8t269PRs5s3Fi4SZrFY1UQVOMA3sjQO1EQV9omglll6Bt3o7PqR7nAW1ZYNFU5NTs3JdmSCtyo
9jCWs18SJu1NkuQ5B22XnpIW33M5cPBPEpNnBUZ77dEE9+U4c+ks+oHhZXg7q7TcF0AoTqWXg5gn
KCcyh7a95KZ1HwQ15L0B6TrKmPSdcXURNxDCtnCkLrgtSYKB3meWe6tKRFRUofP2Rap1AInWuxol
8pshh7fOgS2RzcFRoDY2wVfMnyZq+FOAMeesa6gXFo0nZlfEuJFq0mqnS1CmhZ96OB2rd2wP2X7m
24rQdnxHw3+VpQjL1+6Tqd73oZi3520y2z00emSWynH2WMYYzyJhvhT54L6Xg4KqnoK5pmbGdrgB
t6v9Jg0CSKq6a9B8DU/L4B8t4K9YJEV+XaVpec/8wTTjSagp2M/SnG+HkXobsbMdd9v4B56rPIdd
V+EUnwEFFoH5a2lo0Qq8yie4TxhPjc5+AMrJRED2P8dMjRcf4mVkote7MNeKs0xD6JQe8iPbKC82
U+KHtczSQ5p3H/RrlGK6yXUs1qI+N5OcsXXNg36dGbJGzHtuHKAhL5RSz7nRdWBGR/8q8xAfdmql
cGyzc8IylYXCZPRxM08/Qqu7WSwNibywXxqDI6+YCQ+SHvJq5MnBK6lDdeRACohx7s07e0rc57Ut
EVaupX3V6Ow6N5q3UfqAYobsqfdIbeMkxQZMddSksnnKWhuRNQB0Z27E5+CSDGmmPblSRv2iIDv/
lrI2VqbiARlBTD0ovhViLlB99SOeccj3bVogYJZB8mM2pxIF3jzDig318tixYG2jKkgSxk5Agw7u
IHRO8V9b9DjKPZaoxx8bDqwxko7bYuuaE39ir5eNUFZ5BzyzZNMMAWVZ81TR6iQxX5WEyVq48o6Z
O4W1VeKftpGRW5FnI4Xbz0FlDXv4Q/IWFU1w5r/wP+En+22n9qMoWg6PIEeXLc3yol0uV8tZfial
nAiwMEpgIN4kIt9HvOhW6rLmfsmrbr30XEm7CpINK+FtFiibdEdABysVy9u0ryNV3pbwZrtUwulg
cyR4qkcQXLSsG+buB6uhi+KB3yEdMs9latwk4UCtU6GZKjr/Iq15PAA88vd+6VUX6TL+w8M87KCl
sz2ki9slooNaND+gMf0EA8kTn2h3H6rmoRMbf6fW/rkRcER9Y8yO9C4MEAEV3y22eM0tMVyNicGK
CLDxLiVi+5iZMt3nbW2huKE5691pwGCTmkwuxjYyS/dTLkn4AKSKMVyy5Ki79Y8ytZicjdo5+CUq
MjxuH4k7W09L4Jaxp/TS74qpXX65gz8/cfbZESnx/Q6I1HTpO4ZRZN7trMQQNxXofuYsEBL2vVmW
p9BrbsRYEbW2OmKK7XwBZuunVu1HhZmVly1exEKhdihzLd8xBLZvyCycLSNlXX+Wdob3EvSF8d56
dX9HCDwIZi48gJq+r05BWfTXBBTaOzh7RRZjcbj0CIT3Tq31B3UWr1bKKpoFfXDXLg4wzTGbfhq5
9zvtLS2jENAbC+kgfFiVSHZu7i/NTubm8i1Q7nRv25lYb3sVtKjr/bo9MgWt0SWPjgSFG4JBaHPL
h6iUq1jaedPv8lXLA3siiJBmYtxaee/OO5fL4IR78Vmn7jcqBPepI8nlgBBxPPEe6D3ITFzoYfCy
EKqMf7Sxn1Kzkrshc+4C4K/vtWqQt9ZJsLN8287jahPYXS02Rc01xI4h6sY5u6KGGNWBPWS764vc
my6i4fyJvNGUBZEXC9wj0J5ZtDALo6apESE2NDeUd0sr2ZF5bf/SS9FddV0QsEcjU8WMJpMZn5ZF
stOcCxg0oHTeEsxsPhMVaHlxAMnodSqx//MaJwyNGFBnUdogfnEmyVKYp6fbmXIZj0vX5NerlLKP
ubBIEEMkTMWkF3C09ohysR+3SohT5q0uPf8HMkuMneVUjCcZkEzJEq6jaA1wikapAdlbBI56cidJ
gE9jltJD8YcAWdpG+EKcbPrpZmmRxmBLoQsxU9OPupyx5m681f3aKU3Az0DjrWyuaErQWsbYbX4v
lNd7VgQPgAOKaGWTf5GlN8aunNjw5Un3oKCQvRYFFXjssv2nX3et+6FriTCsujl4HEiXpeLt0/a+
Wo351RD5dHHI2ZwioHDBTa+N8RXDh3mLvgROgQQaQ/M6OA8DUqfH0EhoX3orCa8AbNsfmjSoyzgE
8xORUAxDUVzylrYNx2pUu0EDXXTIsjgno4eXchHcWJiYC/SWIESLWyb8W7hl2EM2Lyxbu4fRW1y+
6bogS65P/4u9M9tu29i29qucF4AHqgooAP8le1Ik1ViWZN9gyLKNvu/x9OeDk/wnUbKTve93LjIS
JxJJEKhatdac34yxIzd3mKktMClTCTGBNtSjSWjNKbZYKvM0nH6kpLp99kVDoTbrFrsUDaZr6HmY
ioI4qp47bRe7wWDXxffMZsYtteGwE23NgFTv0kCCjAI4u6n90Tn2g9lu0U0l51LkaJwTR5jnAm7j
J7C4LWKQEa1maAzWWpNwznLSGvdlUpVXexrcQxaKYNv0c7kfGtNaqxIIFc6qob24aaZe6N4abGJD
+WhS353rohoIy6H6p53p0KUxwocpjPu1SzYxTXtyXIKyyS5d670ZveDoIDL/oEO7xbw9i4vX82hA
ww+3UaWORSjcu3zU+EQmuz9pw5lBj5DaYbWcOjoqxjX95vrUAO2+4O5Kzvjvv+J8JirIn8xd7E6v
wZSR7WehdvTdmLai8DN6ZfX0BBXIxzQN3aKU5Aga3Oj7EPMRtAhQEEmDN2pdJDkwZDLJNqEaxUYL
0wEsXlDLmnP9OUrJCeGoMB8IHdWo6UXT3blOQR9YeCmZMrbs04fRDslgCtlsYjspMDlDQT8bTrUZ
bMY39FgFlUYR7ghdx7CIMQUvM39u+veNGqfboQVKL/vkyWvkiwpYrG0j30YI2zZ0Sl69HPW3FzDw
GNBf40zBpY6lodhJkViHwUIdHMRYtEqOCjBL0ZyYM5Ew860KI7AvcfVcNmQs6aA7+IYk87Bq9/1s
9V+MkTGIVMYLMldzZ85UyGNlRPuyZ6MGY/aaeTE05a667whsmLDUuGztosxrgq+NW3IrprVvyvBY
kYlIzrfxDdpzd/kZ7Fmz/q8ixmA0ejzrpR3sBWQynvuyHI91Wj3/VxX674ytpSUV7t9/Da64DaM/
onZ/+YFfp9au+QG0pmci6nRsIpAV9u5fp9au9cGlUyRsStjfiBa/USzEB4/oZY3uk/4BCFzYE79O
rZX7YQF1kmqukNw7ixX6P5lavzdxOyRQ44i1F6s4XtP3nlh/MALCbm37iIy79DcynpOHkBSkE5zQ
fq0mu3n2VDzvEP4xkxlG/8Sxs/yMnmz8ZOcYBC0dN88mhq1ntiO5/d2V/Asn9HstNu9OIoolhNqm
naiX/JbfT9Q96EFE23vWkTNH8WqHFoxNM8zPuT0u/hzoBXsqaERwZcEh+u9fW70HfLAVE3wtwCRr
5Lja+pn58rt5PoiEtNRdRAcy8F+yikYD9OzIuyQekJmNLm3nLE1I9lwm7dyMlhd9EnEdfRnnfP7m
dE3Vb8p5UqcghfqR6C7dt2ndJVtMJPreQfw3rcfOsTlxZe1ZlKrc0bG12JqZq8ZjRjcYR1x2G8oJ
76KD3wlEcFVNQMSwRXbdTNPYxdNSrVSracrHWn4mtmqZuVEgzY2LqRrLFmGvafcAOogZEokFPQFK
jDoo5TwvJKsgjNcqssxno64N/LrOY8eSQhd+rpCOObrMrzUZzDhGjAH7S8GwaDIyn/bSrEh+bjtg
x87QVytivMI1dSBDAUYdL3m8eOsMmk5ne4jRKtZT+0wQN5S1yARbtCKra+xXfAH6AJhp2g1hqom5
gcRlWCAqVqaW1QNRv/E9FrtIbOKgAq9cmHpTkAJbb9xw9LZDB/dz12PEp3/Oo4Q53uWMhhhMM4Cx
wvZRkCO9zVtn6I6e66WUVswRHsaoQ53IkashS4ENaYfL33dXud8mdJdsXQr6IcGsbgjhI8A3CCI5
rIiiYB5Rs65vytiwDsgXpbFKLbr6g22/OCgMAOHr/C7J65EcA0QgK2ZlTDhpnlH+maPYIUaodzVr
9d2USrpwNOy+VaHsd4kZgcHt+w1PqncE+5A9zNh4mb4VXXya6Y9uXLt1XnG6loc5M2daRGV7mCJS
VXatbAN2zhhwJKYExIXrHtE1591Y3PiGO56IvsZUGcvu4A4h2qnUscPv1mD2t4Ihmb2Kcif7DgGQ
hggWMYWKN2JsQnZexWyvn2210kwB4g3P3kcMmThNO9L7MGHR+NbDR1FDFitXlZOTrM6YHmBdPPrk
O7rwXum7hH4EPraO99Ishm/kFGQCcyUxLeGqBGdtXprKq6NXQgnT8uDlvSVvm6b2TzNzVhJ2VIxO
hoOSd55sWbzOzPG6te91ZJQ79DLbt9zvYrr6XluRSAe1LNq2XZ0bWxKspwve5nwCl+20VDu9MUcf
JyQC0wGUGS0dw8/xaBV5nTFU73A7f6GrSZMJzj7EOjyenJCCITEPM+FObAVtfq7DAf1EhaTztSkc
dRT1lHKrj2ZxnHA2PghkJyyGJINTpkT5bTx3zlV2BTIPQ3q8Wr18tin07Y8k/ohhWzEpouPSW81z
G+kYIGvU8+7R686HqgDyF1EafsZbjpOuh9u78uyeUiQceJC3jdmhxWAc1H01YwSQl5gDnHn1/AGH
SinL4rVuUlTLZDiD4VqWcsTrXCcrJsK+xU2Gfc5oe1AAcn5KG2VExToZ1Lx0VH3pp2T2WJaYXm30
CGZ5cntGxOUpwWuN9j6dBMJO2EY0tF7yYEyjBrqinb8SIIUyY6rn5qaoZ32tGsE7Joq0MHYDioF4
4bmW+8qV6e2Uh3ipdRFJDPQiHu87oH23VlHwYEWoS29rO62ydR7AUN24U98fR+Y/pItQRGXnjJI1
ZkkknIeJaWkdc4GG/GpV0HBX6Bj9bpM3tfPF6GHswfytCXJKA9rBRAfpicNiSIwNJgJnYNBpFNdQ
TyTPAfArVr5rWsdAjtBwh6b42oj2E+xHfew9L7YXht5wz5RVpRuDkXy/d8MFpivo1fcrWWBYsJgL
7QQ0vEuoep8wKgOadogM9VEm3ahRMHb2G8kKmlxUJcJdwcQnlgWM1xRj39nC0X8Dljs8d84M+xlJ
ZHocK7e0SQGtSRw30vboSckRgRsI3Br7zMxH9uj+eRUjJOyHjoSU0CyDiUISuDK1Tj7tc/qarH69
juulaQGBKLAtckxY8JtMNf8tHP8tvaN09OId+9eF40NYfPv+P8cmfc2//V72+OsP/lpAOuKDkEQq
aGpETVtn8Qz9hoiFDwThAvW1sxBbKO1+Kx+BoEnmG/hbxJLuIPlPv5aPFr8O3PvPSpQ//g9KR7JW
/mAkQjjJX8rkcGVhKjLVe2JMhc+TuRzBVobT5IgLwuKjl2CU3uJPz7aRtF+GrO8vEOBp0HXlSxrY
xtEcWAyLLk3W2RwmSDGsDApslqN/N58wxwZkxqRVvCssIEJzZ6hjLRzqkclwdjGxajQOnGsJv28l
R3GH/Kd+9VR2YZB6Ucaw91uq2LZGbNUNFCBpT9Q8NtMfndlFV/TsbJBOiekoLzAWGBwWR5utndnC
TeGZd5qEmpVXD69kb47wsFBLW5DM8GD/aFIUDZkKpq1TuFdHjeiSHAbKQf7DS3Ja5P2DzykV1Gq3
s2Ry6ab5zmKui3q7pLdlrMYwep1K9GZFNb/ZLab+XrwVjn6ppmaHFCVd11monsGJHqIa0cNgggAp
mgWsb7hX0aqXpE9fHRNnlBkMD2adXJYr0GYwSUj1+xGXNNwazEM7lU7FRmVYf7pFOt4P/WOghgeX
JsAaRVjA6dB7g5jp7UVoHYJgukkI+DvOKVwVY2i4MKbJ4hWdZNjJ9ZgAkQinh6G0XkKVnFjlX+sq
hvhoX3Hqc3LWVrO1+EC0cZCqTXdWyneFoGxXebR+MFRAZaWkHVmu0V5DDpEFF0qGNV5V2k4ofExa
FYmHOsfoi5sWRcE2MJZrGWavnZiGlbmkZrRYpNbLa6Giw8KMWJFmyl0r4YeH841wsdAYvXlTOsSj
UV38UCRxbG0RXZJkvJF8OQeCADRbAJ+QsLknMP9kurY6xTOgjE3S8EJ9RKGFLmk+13Z8Kqb5qbYq
H9fZ+JiZ9maccqZvxBNt/CJ6zYGnbFM5Qmufb3oZROs4RHWXVM5LNJpf3UrdesQlr/WAiUy2h9nu
aiRK/eNc2YcoKvFb1epALiTQedPFONQSGUldf6OLiTkgfHVI9UIBb+FOGOe2RXybqVXZmE95IN48
RRcyGzn/t0F6Ek7/WNXdozWmPzIzJnwAMM0GadKj8kVI2HJb7lK2pe2sDRZ/sDqoQrjuItdX9vKX
osoZp1s2FF/L2bXLz/E5V+GI1WJQ+iVy6umggU+tDAHqVxrlF3IEvDXZ2tOmNvz+Xmluu3QMaLtW
ls1Ygtlh5Uz9qSrs/tgQIXAce4OcKnhFW6T4GUFb5bQD59OfMsAja2mk6q0VzZepr/VZuEm5ZGsX
Eba5GoZBvPGA7m6cZB5efadgwANcnUNDbFX5E6PVJ9SQmOZnMLrRKuMgAdPjSq7Zl1qB4AXogeFK
T4jKok3ZTvW2ssYQjzo+YOQYYx2c3KKlnehU19QI7/ICfddgWE+FAdK/weKBDs9+BUFUv+W5JMzM
iMNtqvFHokZclUtvPVvG9CiU/DtcX4QG59z+qFPekD7D7qkyzIq9udajFAgEkTLyLhZQCrdh5Qu8
h5zPMag73X6U3HRT4rw4hibtrBqOfl//MIb6xtLJ6Xebzl+csf/E/cJvzKwBWCF6KE4X7xzHERhD
yDVJgTDQIPOjq1qafOM1sqvL7Av9D6fq9/0Gl1fz2NAUOl+A4u+hcYy+u1xP5PQEPOobopxPMlXh
SisW9L//XO97B7zScn5HikPzhY7JO4TbwLRFxWBx0aYmr5TDRAiwHMdiwMBIoVkc+Sdz9/ev+Udr
7bIj8pqo1zXNFJSDzrtrGajcC124/4eptUMEYP0j2JJ0bSi6iIadLtHVpzTF1NWwuv39S6t3ONJf
XttbyHFgH2CGLdfjd90KfOHDzBE0PyAjUQivMvcO4ScnrMa8iYs4OZje+DY0I2fNoe9PMVNhjkzo
iutwegu1z+0633QBvACq5oPnZYxvCPKS7nAzwOXFTIvniEJ3VRXxJdf1LrP7hzELnkw7zBi5WdcO
EOaaSFFvT8xt+TlA4si8g+Xh7z/pX9xCxBtioQawaNpSvvtiJZN6WDwWZmPZ7KwCCoM338Fjr/7h
ii5NtndefI8XghgHAt/iVnp3Rb1BuIxKl3sVOcaxGce7SUREUNGyX+XaizdIBS8tzff7tJ/ukMBl
9xi5InonwY+qZ11eShXQyQmzovEmQPG1QkP6aHj6qup+T9psC6MnygCvhnpfjXJ8CWw57bNAlgvn
KbrpMIU85Mn4NILSwCAWWSc81BmWrxZIah798CM0jHmS8i0y8tuPRoxSd35yIXDMbcPmXapDONmH
MERfGmSzj0J6vMEQmDKon++cicM+Jwixg7L1pbaxsDqCGuvvv7C/WGGUhcGGkQhxBvZ7mOJMJ72y
kJYf5kH8LCdGVjYYsJD4B3X4+9eiwv7Td2ab7FMYtRwah8t//91TUEvcJEwU8oOd9EQERyfcNv+w
YP58kn7n81meNIdepGUtf/8zRxB6FbND0yRrjEnLromYiQOsfVtWepxzE6JAqPjSOiDkuzK5Drdw
r0/G6D83cfzVJfWLg2qPzDmN1YGsDjZZj9WpnLILsPEfsx7UFlxbckgV85DYVgPH+7k5p5FGV1B+
clv+GLFVcETJQCo8E6YVII0Wck1V7mTNJJeMRrmHuIuhVEY/7JxbsIqSC5PEU2IH08Knp0BFDDXa
olznYLLWvdk+FDkzI4YivzCv38b/F3wv/mKHWWxe778UvgvPconJNi3Lln/8UnJZtmMxZflBpBwU
+jCL1hG5RisULHxm+hgrehYxxnP3mtF8g+lbmyv09bdtzL3sJ/kWrEq3G3wmV60WxaYLzZchLtXG
NR2A5r2++p2Dude3GfDJeGPXrEQlZPENXbknUw5vSHNWkRN9HBXVIQHK0bo2RhKfzaeJQmxV+mG5
VymhmOXwENh6afRxf1rlYnHRPU4aAzRy5qfeIq148sq6/8UW+C8v0l88JOwZy18CxLV83+oeAvSj
7dDnh8HNN5Q4iCYG3o4Fns4vg3/4RoRg7PD+K3HZhVnWsK25f3omK0tNSlpdfsAJkG+FBp7g+vHJ
Z6fyBN8Pk008WxMHJBKO8KnEVIBBetEJBWBX+JqWmQeuCB/21oPsv4LB1aL0d782iTgbvXubeljM
Q4a5iLSY9amyecMT9jCm003mLJsxt1mgklfMJlSpmDji2bxUXb6JMXOtKVe3YOfdXctX+vN4OVuj
Yl7M/+gtfDSDwWKM6HVX+l27ShFJHEd3vPt5CPLzEY8pISF4W4bHqOUg6eLvWc8VRz17Hh5r1CWr
yfJWBEHRi8HGYUSweqjWhNNhVcAIsPyDkfEncEi5Icuu3wmrbrbLY9SMNnrF4VEHywHCTgyeJ1CI
aUW1RPLABbiou3FK/u/asF8qZEJrgLHV2bPHN4ium6HjAmMxvUTkAEF2pBS3UuslDvuHAVgqkQ02
werZyejp/EIRJwmAB7ht0xOHYnjV7CxR0HNj8nRoZsh0i76ExDGdEmFf+wacGzaV9XIwopVPYGxV
FzculX3aWi+yZtT+90uu/ovHm1qHtBqgOdxR5rt9EiN3XEnLzg6NM73BJHig2XqlvuDi2TzWS/31
86hdtKROtB6V3s9nPg/b3TQ0w4qUubccfBTRrjmx24m3cftaORDJgmotpZsjLuqmA4oqgwNaAhIg
oMVb5WnwViHIv5S1F25mYH5bLC8eVv6UKt9RV2mwxsTt9NQryi2zRv+tzahbjwGixNSlsg44GLIf
hrgPCG2lzHbi7rHtWUGheDzU8EmY9aaXvuseLBsCU5HqcUsLUW2qYb4BhfdIAxxlASJ0jOnTm27m
cleX7YPD6QBOib72bCIcMrtHBSZ1qeZb5JS/7K//Bfb8k6NYUAb+7l79E7DnY9EB7Fm/MuGK8j8g
e/AiLz/6W4/N/YDoxaRhp8FN/WyX/TajVR8UNJ/FzuswB6Rj9luPTdkf4PRA0AH3py3JEPf/99gU
7Tf2OptHAsSxhCL1n/TZiG56t1YzCjZt06Kk531AxHpX8HZk9+Soo4rD2DuMC7wwQa+JYQiQHTFm
O52zkNMej917L1JA6pB1RddBswj2xB66G5g8ghs1Us+6Cae7Qsv8Y99o/wuobYiDswKT6gyzfShr
xKE4Hkm9iJbjGcFMxbgexkRnmxa6PEMK5XjqTJ1PDI0oOC+inlfErlVpta1Q1iAVnyaqvKTT4biZ
+zj/0WTY4FaON1m7xGis25AW/10S+tbaKOgHbM3KUKfanxavkLYRDRsqRPGA7wKzbDHpizRqYtpa
6UONzZQ6DbOrjqyaZr4d0S59NjPe1AYnXvudVxFMKa2c2anf5TTz3LIitsTR6bT9CexkLKXrNdoo
fGMRYTCHyKTa26rZzH5EfOEHCJHAinMbP6+YI//brG1W4EQMzXM5Gw6/l3f2bJXMePLBTB6I24Pf
AUj5duj8/LFk7HrbNnU/3YzVGNgbq6PLsiK3zm1WKTZqf22KisiSOSzde/TZ07Zi82CdEj4OBFNF
oCUIE3fu52guv4jAde/8lEoGb21tio0P3QllVDoUO8fN8DGQJj6WWXmbiMq7sxvsRueY3NEDjuly
1zN0Oqc6qvZzGA7nsPPIqfsJoozsvPgoEGbfG5wjOKWE7ESTax8ywZ7EHiMefWbqx2ji2zHSyDoy
qi5u0cP3xsfZylAAOrE4WUS4r6sUqCd7s7SbAxblls8s1E7lKJKJHKg+1wwfnktzstTao/Wll3lD
800YGXl/OHABL+Koux/LIMTGYHkf2aOC+1HNjJ29sabHZPfqCw28pqFmNmyJ69sYXt0ZaE3SCFyX
pXKCHfbZ4GSNyNMPvlO1M8YSkvT2kd8ZZ+kb/bAemKpulTm6eYhv2YvbY2gnNuPdoeweGLvayRmF
kndXuoZQJMdr/SkXk3UJgdQMwVqllmGSKBbT+VxrUc9qH4yTCXfJiOOhnFY4MRNAn3ZUuJ9hFy6T
dm+ogO9q5fP9LAN0y6PBsqj/XXeHnnNmIgtw1cCAqsvOPKaM96NnWTZee7L5q8bWKM0Xxw+Mj4gS
aZEl/sXJsv4m6tvmOayyq++p4JxSUXhvsW3EyKakygrLOAWZ6eQbB5H+J1sxXUbnySY4t/PWBwm9
MzX/2iozPVZzMDxFLRpNwwuLC+KBatuwh8WdQKFHaCSTqlgKlwF4ODxp7QfwQ3RoPOaB8vdFXRNX
3NkqK5EniHITxXCFSewMdtRoi6Ix5z0cJjPCzdd3sttMGDJuDMxix6Kjpzp5+UMxu+c2bnx0Hsh6
PbcYT0MUI7sloILWcoiRtaDhbljGN3hT2wpazJpM9D0A/hhcjgRNWbbOtZnGj+2MnNkJhmX6bT+J
eokgw49FLdsVt0j6HrC04herOQqjToD3akFx6lMotKjqMbHmzbqJ7fzGRKP6PZ6cqzlL/3NVJwNs
kirFw0ZxG/dFg+8AZ4yVNv2d6Hy1qwrQhEMEP8nS8zWq3GmfQptch2GT7iaR4I43+ClBPwCgcV2U
G7RqnwvfoVWaOrdzWeM6THxmtiHdSlXU+8rP611MwtGlrv3hVjepuyJt9ivDvWqfR8LdRv7k76DW
xWuIMQ2GV1kd5oJiJu174xRnkbjBVdyvOif4ssxXN4Hg5JM4U76RXocuvi3q5yGuhoOZBe0n+j0t
N8Zg7CGf/uhqne7RHU7bth7EYy+k/0UlNsEsgI+sI4PqDKoEp4xjpzktQDqz7JscbuoO4SZj5TIo
ULpB0Ty5Pv2G0TCc+w6fFHgZtqY4g5zc2lbGXaFn5zo1FdGdWGijeOtWUfvgNZX/5FVglJWd+XDD
uvCKErX6mheLAnAmXealdNKMCSuHaT+S7i5rWm9fzH35GcW4+Yzl1di2PfaXYsjna+7KAjDPAM8R
GPM9dvH80ujRuOUo/eTAODfXwiPdNmgYWNfSF+OqG9tEnOwxDs5ekrkePbLF1NtGnbNOJFUjjGDc
cNaAFMduF26AFOqqfLioM1F59Qp7EdxOdAjwxZzkZNQBOoUy6BAGd8YT7NLmmTsurzZRN5Q3pqoX
XlRxT7PfvKqY9Bq35Up3KbeBRWreKJv1uAxtJCQt6KyWATrfib8rpmjfu6ymDxcS4rzG7THY7IN6
OuW0SdQ6nioMWnYkPhUkij6EXuJ+Q38YbDH2EqDhyy+G1/2Iojx4QY82rphUm+vGsj/llm1g8mqI
AlMYK3pS9HiUKv9TUFt7GqxffN29ubKy93NhtavZB7yhoull6idv06agphynfq2yFI+zwnAQjuif
hCy/B77Tr5LYAPHqqvjQg2Qt1nKGojdrX9yRU1Bvk2ZI7nOhr3mA7oIWX7fNWokZWgb9AogK66Hc
NiKbrwvBEGhh862Lw0fGEJRS1Bd0YxCpqz49OCJGyICUslp5y+Ka2IvHRVUuRBJG6yO7HGZuP3qV
SfJoSM38bKjML6F0ogP8BOc7VO6Hrhc/fE4fbh0B9Tecz6BWzE1lQ2geE9M5eZM/n0uzw7ihqs9F
wFmAmL4TWcRQTsKy3JL3nmzcoFeHeJwy7C4lgbl4j2ItPkXDlJxT7nl4FgCUBC7bvYxbNFVmvK/7
tDwV7fjRmsNmJ+YwZ7IJsSmM528t9ee6VV3xkbY9fN9m5lr7mZrop+T9FnQ57sy8yXZjB165Ntw3
P5AvAjTCZ7Oy1S1qw3QNnPy+Ei33lf2WSbwx0dwxaAuj8gaD3E/q7HcnG8gkFN/oelbhpuMtrUXe
DAe3JDyvsUoLuXGIlMHV4Z6KxXkAcxygYx3iHWic8RYPjX9X+wV+B4agab2PQvMaTg1QDgfKFIaH
AInvCJxMxCC4y/jTiECeqWrY7eE2IW91ILE8dCFA+5ijoNNrPl1Q4FsY3bNRNXpDyOBTG0f7pdis
RH6LTiSAQOJxyit+kHkMJSoDzG+Yt/7Q3M4p4vcQE10Nkywusy/MRcFUNePjgAa5FO1ta+QXqjXw
cxrcBt7+Ea8wgdx+DyJxinnMbTcNEW2pyGZU5Vj2GeGbe9ZZRRwv+hU5IQYCvZPNd7LOk/+Gyf1b
0gql6P7/3cHv8Xuef2+a799/r6v49ad+E+aKDxogJSIJaKj8sl8PfJ75QQlbobpFm8sox6Vx9n8o
KfQUpnYt+LxiOSj+34nP+uAtIl6PQZqNKhsZ7X+grLCcP00ewPUQC2eZTB9MD6LVHxumzlTDnR7s
/GiQ9y7KfU8FCMXINwY8vW1GnbUS2pHDuZXTtF4crRvRjGrvsKoeqsyK6Lz4Tbbl2CquTWXpRxao
ZKs5M22CQDf2eqjVNgv0+JKB5642k7LVqxfk4ihLM113nk1ZHwYWjWjnW5eX7bFXTbBHFhhsgKpW
WKcSwD3oP/dTD/WJPcYi4sEbm51NVUomrwt1Ip6KF6us3Ne8brJjRyrjzoz0rmvQr5oto9A+joJb
gRn8kE9R+ijRSeHsbCxg4aifi5dQ4IeTiPZOTZ8uxZrU+qvvOiXq+QyZyCqD23op0JZ+wmrvnkea
iA/dUMtNnjr3MEq8ixnDBHWzIPgCFRsjFLsYQaNdv0ki1lo/Nut97TCxGyJyCZgU3xdl4RxrZKI7
bSRsdqz6t7njnYI82djFmNwZlDMrxydQF2mCu0XcWwDsqOyPNTLo7VBZ5tqcLevsxWNz7JrZwBQA
DMtKQuNE/7vcJrKa1yEY8E0Tm8Wl0qETbivXAAswMB8SZAlsJbLxc4BXfg98L9vJStn81ma+L3vZ
XJzIYEvp5KMes/Ft4rS9bQZEv76TNNhBWY+JFE93mqCjjVGO04MVxc7XjuWrzKcveImaPXrj+ND1
EG0JO/CfejcqdsS4629upJOJ6YCML4ENWCUFu4vhaGzBAGQwESNaCgd253pHPgKmDBMWAhFlEoIf
jioSUr2vbp0PP0g193bzghGlVM/yLc+NdW/R8APFGJefwk7EWNaK6dVgzMdAbbbNCwm+/Y1rLMTA
zORLjryw3JYBR2eofu6GoET35Js6v1WiLy6Asj+Fo0H7ngFrdXC7Irkfi4oQwVzBocpqyPRVRDVD
Mh82o4gTp3PojC6adjVo3R6ClZUk67kbhxNl3C7OwWRQWC7hwlbpriWb5HLykNlh6lxqbIghwYpm
i4kHUwI/VcOMtzeuQJRRhUS4nObsDv3jwbMhnoUYsi61lq9FWjn+uVLpGN6UIn3WeOIfssLeo80V
xrGJOsuX+xRMauKsem/IvTfCUyp0VP403870G+6aTrrZG9NaKgwrR3zgtt0nuxzVHSGHIXURkM9H
y29on9YdhqA0905D4cCD8/wmnch50eVDORpZDE1/6oNDiU2q/iRT8FM4wgjsBY+QkzBIhktju41B
NEQszVsWSq571pPR7GN7piYrAt8ko7UaWhxyRnCtJidznk36ZFW9bexJ3Oej1/nfYh9Fhx3NHgwZ
bxUKy2BySpHCnQsWCoFYx1CF+KNkPfYLxt5svfirg43MOLh5j5bWLtIBgoTbdcmm75bgoKUSsC5D
kHkEuJBplWCP4E4xEaGCvWzNfpVXw3iH2tv6RrOhTfY0DXp6WxPK5E1vRB5ddNos3ja3E15yJjBE
o6AxxaMKZpKgkiZlXmEOZbRn7eMV28QHcY/kFq5nFgBHpf/s5cUtkR8Sq/DUVaFqb5J0sE0YYT2K
FGd0gi0yaX07EumwA2jFv5ppH69qm2tM38CfHsnHkzeQQzCFJrBPzAUINaBjUfqSe1Z1TCKP5360
/Y2dpFbLqFY5+07IcJ87OOOLsE7ucpme558G+lrYxXkMbbh3AFRRkbZWSF/OdXio+gj8cZd3YtVi
D1jSNfc4n+LlWYWHKQIdbbH8KWNnLkw9Jy3jrQbOINZqgOCgjTxH49UVD27v0LrWdNvQtEoKcOXd
TKTsYB6sxSYZrYCpJ8eE1Tx3gAyyZp7eqqn6yh5VAwSxSH12fIJ8UA+7K2lW5sdgFv5uNGP3k022
0b1lGT6bQ54eU1LWbovWJWnCmMxTT8rE2yw1inkfjIiDfI2l0z9k/KqXxBHRpiEn7XMvqrEguUiW
h9iuxhtnXiCKtnRXQTUiM8RcSDWvOMxVBergYNxR28E7aM05pnoOBVr2XoG4ooa/Y7Yfw1ry9g1O
1U+zU7THiYDivahzSOBQSSradTS+5sYAM5gW4a1Dyy3e1KN0byLFEu9JheQatPiKwd74cfQgV0lB
JzIAnXxXTgGMW+SPWyv2gr3mA+xgUvWwDQYrZGmcrReFpX6hHHjla+/K9iKcWXynf1Ls7BanXSJ8
cdBNpZ6NkdcjSj7YlKIJdsRqlWQGtek1MYfqqeM5vHCsr+9s7Eln5DI5ec95fOYkFu0rFfbXpLDn
tY2S6pDO/ZfKBWcwWWH47NOeufq+8PgljaYSIBYdFjJc7yJT5rUZQ0ByEU/+nR07496Tun5FLQHY
SCcgw+f2HpnLmK2szNXHjGPXPQnjCPXipPg6YI8Ac5KZQIMBZhIj/cxYS3Og4BSecmZdxNIKDWkC
r9cUZJLkvrkdwqK6jGRfoX1uSBNi9yfGxMDabHEoZtKIQtuQHV7PrgnoFlqEQHkGvdOmH7W3rtDO
rGkhYKKF5M68PFskPDjMtYBgyXPvzsrloa77dlOgrHiVI7X8aHHKWjlmzEpQox5Hw9jTO3M+qjp2
iTTBdBcFIVi9qYzufxat/x3s/NNgR+Ob+rv6/vl70/7PU/S/7J1Jb9xKmrX/SqP3LJAMkkEuetE5
KaWUZEmWbdkbwrZszmMEx1//PSH5oi0ZkL/qdQNVdeGyrpJJBmN433Oe0yd0Ml72dZ7/zX/6OvJf
kh2hsdE99WGMg+ufxo7L9h9WrMc22/klkf5HPW0Dk8WPKUPkwC8DVIX8F7qugIRpk9TgRkH07+zz
g5BzxssuvAgkTj5zDsEkSLLSy31+snhTCdoyRR0ph1MT1jhtUEuokyBCCcu8bjB7gDe7ExIYRZUw
SEGN7krbmY5FSgDSPkb4gKEo6t/j8QF5IcroY8ZGDLgelmKRDVFzama/OwxgH1lri9Q/R1Ms+8OQ
DzHvveVNeF9DHwuLV/iQO6OFfW5bzccu9i7Yxg80VBaofAlpyx848FPvHn047lGQP0TT9NFRJXIA
9h7Lh1WPUO+ncjlko2XvNB6T22RqnAvdkAyHEECZaAJjg1+tuLvz2eNc8q9QNAZHO56Bwb3N4jZX
u5Qk42MvuuZqnZZ6Mythf1r7fjzl0Nju4xbsA2Tn9IaVGQFmBFx3QwhPofZuFWS7zMnZ+0qcFYS7
L9X7JAV85oq5pWzAX8OAcE6Rk32gjghKMNTjVegth3As9dbq7GaXULvHCpF5+n1B1PQNxDxxG9P4
hsmEu9s5kG5vKFmhtRJCFEcoQEd27C3Un2Dpyh3XzASotLf1GqYL12I6i2cBcqBojywCl2Az3TNn
SN9B42Cuwd/nlTs5puiI/AkYED4O71Jbvenx1zBPwmDVlHT0kb0hwGy15AhOs9XZW6NLqkO+QCft
Ve3zPPzhcg3do87tzxTiSRHnu+yLWH+MaxZTrE0fFpIqaPXY9ZceBNWFk7ZyUy1hyl4D2TXC1V2Z
J8md8mrBpklCWw/zCk1sDbucu1ylctNWTfAuGVQASs+KDYlr/Bz3sXtLFki+9zlWXi5r+0O7yOUR
hazBPu6y5GadcnUxR0yjeSC2SChnelPUxkoniNmkWPEtKqYHjlPwirQszimgxMlp0myfbueIyNOv
nPbUF5Y1SpV0Cm6DqvVP9O3F+yIwyeV+PVzidumCrR4rbtnUVv0VDZQv0+wN1xai5b072T+Iev2C
uIZiPHyx7nzMvQH8D7R66vCO2lX9En4Ok3S4Xy1TaiJUaR90cYmApBqG6mh7gw8ILmjqkqVqmr6k
bB7tnUN6LNVI6lAQlfPewX+4uHtfcm7KEEXYt2OzovG2U/uy7SIJJNBZQJy17s3kO59XFX22e3Jl
bRHtewnYARBJ1kZbT6Zdf4ZYE/wpx99PfhzeJ3H7wwa0Q2uDLdu+p9p59Cn5h+/AIRM5GYVGih64
CBeFc8dvwMkpVEolIDuFQTSdz6yzisHspTNQIyLtrlSkAMKGMTpoQPDt5yqzaIr1epFckjrk1hDf
UDBvNn1XtFcYE8edMhvcwQa14QmSwzhQdbcujsbqOMQAkrfhsOSnQtg5nVbVgqrEIedfKej7eykA
DaVV7Oy7VkMjkHBfnDYIP3l9tfgbvZ5qW1rHRKv0rAhJtwWYaB38mFZGZC/TofZyeLJzWTzMPoXO
ig7GKczkwat1hZZrcQD4AM7aFH3u36ZNBUkvoHodEBm/JYHWgyhfdRd5gf+/GQbqKygFt6NTJVfT
SOd3O+Tret+Vtn/u67C/mqlffpyoZQ4lkswi2ZHr2paIcJpwz/ajOuTtKVjmB44b2FN75Z7PFML3
Pj91Kn2O+E4pcFL6nkVLoGs6lzg4OmbyvKCZxEzVd7cC1sU9tSVOCIRV7FIficx2wT7MIRHc4TYq
iwJcNA5Ub5bTCTmDieYdv5AUl2/ScUixq8ioP7hIEgyG+bpck+UnxgigKKOUB3JzvBKKWYu4PFbf
QcjSpJP0ATZpYLxwrj2cA3Uotw3RJ5dZOXwxiroDwQnjsV67ibcUSNgKMWWaiN+oMv3drVlt9tKT
6tKr4ugwJs77RAbhUVigezPb+F7qMD8rJS2jdO2PChoXSsUo3NeQwdnrEShKVdQ+txfTV4+K9DyY
yEUJQByfAo1JmBU7PKgW9sFAf/Y01zID3VbexaYcK1Uiz6Y2wt0G7Pgnx3o6WgthJZuqZe7FkVPu
IuF25x2KNoSUCdBX25yYncZID1wDc/aWq7RNsuuMEvK2KFFx4TSJdj5BRxeL7mLMit0JAmG3t1cy
dv2mB2tdtdM+x6p6qYWALTJ46Xm/UvWIdHWe+P1jFyXDfiimb1VFeovtLBhPB5Ybp0/Pw14lx2Eq
BWLC8Hp04jutalpGlYtceBj9W0w01aG3FC2N/G6wlXU7pfkNLgwqH3iVeBvL60RW62EOCqrV2GJ9
exMg5yCJR8EPhOlab/yRtA9828sHrwAnOw3c17sOX2WAlVgvw9WiCG7n1AAnHrnIjOlZ22Kh2uFh
srH34OVWe5/GUbu+h/AUWQ+TwtW9y6QE4wG1xd2Su1qjvZwLpyR7BnOtY0h3yfuiIOoF5YcxDRNQ
512PhYOfvPFpqbs5zXO28331Y3nyHdsoR965jWulWKr79ZOAIPupauz5gqw75zR0uJi7hUDn7VhJ
3EtwlcYLOygmpv6y5h6MKR5o44Z2KmbMsLCCr4vxStMtzC9GOxrExjdeahiZSIHtSu3wDOxpiU04
coz32h2sM2X82GoJu8MUdlgznuzaVc30WnSCG0THdj5wRElg2ceQ00k43fRtQQsiqoRxaxlLuI27
ZzM1A6JaVjeEqo3XilPfDtD8tNtzNqMZMER0cPPRhkLG2rYJl5SykpLg7FYC1y9IKKe+uoZqHCCG
LcOpTAvrHJwIbnY7hmyGPsSL3jlkM+lto9cuO9DIwiUWRivEEDEA+TQ2ecJycLbMuZ3fhmnf3eVR
PrGRDJaMFjGlBYXI5NCjNjquTy78riD2amMvvVQbbD76U4lMdRcb83715OPH5LQ8YJwhX0j5ZwLG
McDWJ/N/iJkUJHcWE0QEG4BkKlQOFpFie0G16dpbAPibHRDgzYqa+7lnWAP0Rw3ChvjIbTIIYAQg
3gETqELbtMa1fmDyXmn7KhLEIucbpSpQqdK30cew34LIWBioGDpQXFKEBC6w9H13q9FFt1svSDEW
dSrEd1WkkKb99Kr1J5rShrIwGd5CkBr0Qi3oeaknIIPy6/LMM9UtTM3iAtY+6AZi4JdHeAJExLDn
/oC3Xp5ij8qOKaDJS2WzNdvFiZNEV1jDxJZWz4M29tnFGGkDY6ktjbnWnX37HF362iMsyIPPovXQ
opCt3R8zMOGsJW50VebL8sO14mRLeozzlfk0u8gmyyFjzQseRroAC9XpSpKxgp4p3FG2oOCqyXpa
ai3uBqcR9MKmetMsstgXHtqwaK6GvT+P42mV40R/HdOgouhHUMM0b8HoUDor2vQrHXFyidym8Q5O
BmkeXGOLOQrV77YybG8R6w79NYFP7mjLR7d258tWZWQ/4+F63wKj8LfM5znWPweUdm2XD4ljQ1og
eSfCQpfEF0jy7QvwIh2wNr872V0S3IpVo8ix2+acfFQ+YDXEUOm1+6WWDnt/m+Ye5u0tLby0YGqu
6sMEcuMsL636fLbZi7eooO7JaRcHy+73uu3yd1kCXyrPq/E6l9I9MUmMiItTXhZJoVYRWnslwMVR
fO8ow1d5gL/TqTC8j0tHydnU43ovP7VQjfZlZXdsoHT5PS0Cfz1K4pPpcA7Bz1FDMQiIdCDirYzm
KzgQszhMvdcc/u/8///D3HFs701d53+XX1Xx4tz//G/8OvZjygCf47KTpcZJoKJpnz0f+0HN/QvD
tEOODIf/p/P7P909fNYC4suTzNJHFf9bd8/nr3wb+4IQQno2gs5/59RviD+/HfrN5Th0bzzcS4gQ
bNqGLw/9HBaXirRX70dqr23+s8SVQ941nT2rwxGqoXh8zMsk0we1iLLakofo+9/nuGzrSyJU2D0e
WosJgsUppF/Cbj82ObykcKXzh96uLLyfvdcGawA9AewbZlgxdgbmU+JJRkOfD8p9B0KmlRzqqeFP
H1Jt8qTLfEgonXlLlCGTWNFmhWc0/bLOZ5eR+1G/hWlN8+tQj7nB4EPzjLGo/lbHuXl20fwHOM2b
Jqu1+q//dIyY9X/MNVC/bfZkIDH5rw/i6PXdAXrsNFqt/o9WTSNnxQoLM4KG3hOiuIoSP+IjZwc8
yc8uQMt+70l6qf0Wq3LP96mdKZk/vH1JT4ayF5fEfoB2G54i9O1h9LpKg/iNzB7VJ48OJ4LiCvtx
8mRpJvf+zGRF4maoZIau1ag8woHT39zSycmZ3Aqc5GpBQCoHxHkXpT0qPLdrnKwYVcuZR7HXiNbX
j2kfxBZb37Xogut1LYhw2FeRpyg1g6MbyAl4+0u99El50uYm+x6tZTTMcAWeNMe/+aTitJgzqyjr
H/ZEXMd7v86s5q5ij7/evP1BLy2R5oPYUXlkMPlOyM17bf6CoNpFK77hR5wDiKP2bRkXpPi5Nm/4
LGTuvYOt4WMBXQK/tPS2dRI53hXoU/Ofb1/Jy2Lb05UYtTaN+5C21R/Bvg7FCCyQefA4kuwRXPuE
JmCp7iuLVfgiQeHh/83s+sdN9jEPMpUInG8kJptJ7XczGsZhi/qJFN/LAQ8GxLylpaGPQmaN8Wy9
/e3MrPHbIOU+S6QMDn12Zj40O0ZE/tsDRfNdFi0a3MfZSShd/XApZqTQfFsQShfUTswtLpdgGKL9
2x/855dkDAXmP/iImHRfaRVEX6o+ygv1fWZzhl+IkkQIC8G1Mu7u2x/l/PkIcUdRG6Z0y4iCqvby
S+ZN42BedatHDqGptI8xHumfpauZo7Ya8UPSvpujNbaryyajnWDv/TEt1o+5kmiEN1XJhBiTsRhX
0S1bMSk88i5MI60Ykz5cOJd5HnHPb1/0Hw8GhhjeNxS9RjQCxuPlNTtI7UDI2PX3etE9V4Gguch/
js6CN6hpqgBzVFyNDVaitz/X+fPBGEOOC8zXcT3XeT1txZZjz23vW9/YWjnuusVmkA1qK8M27ZE6
CnijJUUmr5Bfl7QkTXrX9X2Pq6uyZne8z6p1wmmUEpiqv6EMySMk3YG7nEhb99TfUsVf18I9KuCU
ZJ9eE5zT6GxePVsfFXZfDX3zLQ1Bh8BpAO283iDQ7BlUK+LuZTyLFAjOa0vEGW+Tqj2PxQA7+cJk
GRVesnxnAFb5z0DZ3BmWPw8jHZpFj93p8wTsxS2ziz8PSfCgYBjFTyfLgpFK9VfxdOqeLqfe1QgM
eCKUqMwUbcEq5QPdZS7DW5yCev68LmYLsYGaTWAI2DxUJh3q6iwAXeJ6nfFkdnCisFdQmax+BNPg
AIfm5KTWG17/yH+o8ZmBl4DmyTU6bR7R1nfo1D5AzWxzcK7BXK4fVy0AO4x9F2Cryvl/pg3dO2aQ
TZoCtkU9mSJLRggDihL3bi5a7BOQi/gdgtZ4noMGXzi01P4GhYjLTwYOHHmkFYEEyUA3c071rZ6k
keMuHQRmvVXsgeGc5EnER1vwj/lxTCLm06yEtLBrESGe+dyFmT8eY2/ssqvSq9E7T4iQ6lPaWctw
MczDzFiaw9jMfDR+neUUjgDzOcTG2qyZXRij0YCT22nqCQ3RFtCXf30BH+UjXxXSG22GnQ2YmBvq
2zXDT82JmcTKStpWtScNM+AfoFiWiqN0S+X1n9/RtZ3V7zFU+Fm6Zcg1eCpFuho7x4BElY+eW1rJ
F+DA+E7J811FEDJx5/yQg3t/nCYOHxc1h0QEzE4amU8UlmTXtrRxwG1pF9nx9ZjozXBpyLPOf4qi
qRk0aGny6o78vIbyG4B+M1xaRBW8U2MdUbVCzURqGDSCGdjxT0FrNga8gTctxHHh4f/+3lXzyD3E
JpPz+T4ToxO/D0sbYsUODVNYwoUI6hEsK0Ars3fLnVnwdwt4V/Ml8qgN5qtOxGOd7BtsNFyxdEdm
gT3uhZEv07ixGb+0Wjz+lISiE+NFpEaojrtmaTxehSGnR0ZxPdGkyeKLw8XXbiELmA+ahtxcixel
xrcYSBJtvlNHIY9vJ9Yg8I5jANyPYnSVhWbfFo92kV0rcEL+A6oX/gDhZJFcFp4Vc487SED5TwQ5
A7dzBQPLbyrZAnrHXIO7lofEDswQNVvr8b4Na/63c0BSAobPNXMDW8eVXYYHnGe8W/plNZNHimD8
a95R2OGV9iLzS3skfjwJDDOQ4qhqOjhBZVa43AUg0q1ajuNsq7y6GkvP4Rd2veq5PpDDgxnV4MKB
wLQFBTT/COLBn/tdbt9HqZ9F446WHwZAQDElreNDYFO6pizXioMulsSjMZauJWK20W7XG39ZZoZ/
qMBzEI9BUg3i/G6ZGoJUfH/kvJ7aukQjgjBcZO8aBPzA4tirmydcZyP6qwNgDzVa55myQd5s5r6j
b7idS6Ws6VTECl4EEjTFs+k8ZF7+15o6E1+mjvMlgdkE2tKrrxvSYyiC4pCkg7dnIma62WuRIB2n
VkO6Frxn9u1AG2OXfLojIdODn5CAXTDNBt9XBCPoTphsF8OYy2eU/Ngo0zlNCb5Ade7Iaz2jAmDw
ZLmZUiR8a+xrBYG0/AmMnWIMxSIDPHmCrLzyd1Qhht65ppbIVIlBgLu0qwqeB4VP23KG7lpNgcuU
mxMLw1OqHbSb6R6v+cTvimjmcZMIoTaeUzsjLmlEikzJQpDyojr+Dqu+mZcKe6zm20iTnYMb3xsg
/m1abw64f3iNmB1G7iLvguNqxYAaO4SCzTlPv1v8U7gkjPSwVCsXjh5t4KM9p5y5fqZLlqNxgUlk
Cr7guNU+9EqzyGo9dAzHGVE+jnQZ9gvzA204y3s3U4lrkw1TlO8d206T4r0Pm77pMRW4ZotlKNHL
9yrsOI2s3mDOIcz65uZMTSfgbxQ9s2q0T9J8Eta56WYQZgLMK9l18VTHe1zlcfc+7mhBnbKGxX/Z
j8skuWKZQ8QeDw1tPl7sfFjZTpO9MTy5dp+HdZVN5u8WrxEM3BUEMVceNJaZ7pUVsmgh/EbZuhey
h6VF2bNMbN5Pi+Kg3nphjCiVSC5Hko2QMe3uVFT0Gknl6izBF6ueyv69Xc3lPWy7CFFj33dZdxEA
iiwOQTMO7fcWXJB16pMKfD9pKfTSmrrNui8Zc+56KMBQlo9eXq49Kjsg/F+n1Smnd2sE13kzQc1r
Tq2gJEjFPSdXvt12nvAUfIHJhxzYdxD8ifujWuxcipJldR+HGvhqxzOiaAvRpVvpudQjBXYY7AXV
uQ3pytNSIjgB6xlt2t5a9OfIdQbvfVDqxYOH2SG0M11qd4kbSld8/5hxGieaEEpWsnIr13JaaShn
5WoT4e4CNDzNvBzDJtDF1WTbDn6+SCZi57NBW+8TAN8NC1+g5YVClR5uhKddZ7ugNCDeDHO6inZW
45qcV4phYCz9MjlKV+gd/kPsyzG1OvvMmZzUPcQtLUHikwhwpjoWC9+6aYum8j5QCiVS58xu5dJi
9ac0P9/Peiahz1K6tu6Q9Sk09zWjeuP3QdAjlxoT+oSAtSSER0IJknWG1SjbYBfNeBPO4kzn8wG7
SEimZFQ0wk23ElIkIaAO5eb6MUWtP847TJpL9wPUohiIXpHIcpGdKV/bZzquOx+RT2H78J/iyiK3
HUieVRREe7Zsa9MfKRpQ7ObbBgGD2+wcn2y4YB8ILdAsUo2lWnjza/dtLwgYnDt0hQ1yi4kgOpal
Fo9Q638Amd623q6Npz4e2U/ZCXsUyr8+u7GYRjRubyyAjP/a6nNew17MBvziYy40L3cXmu1jzwLO
65B6gZnhKtzGTCWZhZ4tBmlXknNuvlg7hScgoxZbUiTU5PNdwdXJWWV07SfuerZIye88DH5jdn+B
KszJAQ8mqSPbxRsr0BRDV2XBg4+hiEtxWksiYUssTa2hHTqfaZLmODt70yZp3TNMzeyCJ5u9G0iM
ZWqZy/IwM4sGQvMYeIaolG/vRxBhqzhGnluyJapdTvzWeTVUNl+UfUlIvcn3aZozIVLLZo2eUPqy
NUH/q7lBbS3NyhlSZuZK+ySVfDZES9ms70fPx8G/bWJ8njUHsybmXVJ02bh+FeVmniw8WfIjbu5E
XFEdt8qB+NdDl8DmEY/MNi6w1+DbNHV1cwjcXNaXSUOPBdRAC2dfXNStNFuWlPYc9wgpSqCdn4Ol
Fhp9U+mMQwl2tKZusJEt6cTw421oJNUVczio4z04Wco9garMKvVrBfOchvtYNIR76C0NdXP1jogt
bmQLEDVqMCUSsPazHCxurPGMmisYlEUQ4fGfO7F2vEKboRUrO1JZQwG+byodIPwpINaGaO1QynDL
Mpt9wJ1fzbH/UPYOF/P8GFkwHecjx79B34ddjIz1IPLa4RkNapRkHdRJMRK+iOzCjqPPYyF9KFC4
UZNqOvfYjgKiQz7Ft3LW1hSf+n4Ys/S8tZGKABnESMMWfIKow6IYBhTtHyrqdc68zSa7l9h8C0Sw
1ygazW5+bNq+949kuagxvFl1Sh77ZRCjZMASu6IEUnshepuvOtJVG+9LVP68IvThTcGrzjt+IIby
zUbNweT7kHWOGWAiBsDtnnWuLNlnJ8+razqOCYsm+S5sVLeAO9gFBpAI2W/qwIzHuMzhLm1t7gBA
pFVC9Njy/5ufZlfSQw4sQ8ly6ZA5yBqWpuQgUVANhsRs5rEecTHPr0ehfZ5LOUwND7XHY6GrSzGL
MfkyhlOS9UefyGrQM1XHWChpDbEnyA9e75mxW9ZuVF9Vk5Og8klKelJkauiqEmxq6bPybAEeVnxW
vfZ8BbsdM1OswBQC625sOPIlMsr6r2M/ZCaAuBhaIvA4W3ri0pscXdT4PFzGWQXihjubtz4nNtuZ
zQNRHt3bGw6ePGe9+Cuiycnl/BRgkp/Hs9kVXfF1TJ2ZmxI/73xUYo/sNVQT9nzbbCY+etn/OhGH
aw3Q7zAnic3pi4RHwZ8SziwwMi3Lmr/jpwTJaINgtLcibVOOI2PaJwo9d9CK4Z5wLjFYACZxTt9Y
KA/Mnj0g1sWwqxxzyEe/YDbySUsn8T5WccJT0xUF3WY3o7WK6A2Ofs0eJfJhXHHXzYy7Oh1n3vNO
tvWkzPmB4RT4fDylPcyI/NqWOTk4ttIHQInyYGboH53QgXq2FGS+fn9+9eqxNFur0qoiSAQImfDi
7fQ4KjMw6snUj6xYLGZISjuc6ne2N891xw2BR40PLLI0N5JumHnFOS0n7VUQFB6b12XKk7OYqNjh
Npjlqs7DYXbKY6hczhQsbCTJYi6fNblTh4BAYn5N5Gm8aGd5V5udKC03ZvEtvgBzapyLpOAt7RBA
MUmx4R8C8IQTs/OeeBBzCnw+WJTxai66WedpIYOzo/tLlz9cOfF6Y5gz0Dkk2Yz+Ka1rHmmGII1L
H+qZlRBU4hBrvUdc7BVXsqU4wg+uCyNqcQszYWkeIyDJuYDOXqMUx3dIZyAlQPqraGZzQl+eZw48
QWajC2HdjMq3a1yv64HUjEIEUZGgoSN9dJwva2vYR0DK0wb8NsfanDNNSmjq7yzcE2W0UeieeaRv
f+Trqpr5SI6nQMA8wElsnF5+5NLWdWjrQH/zg8l0b56HBlpAU9n9dz8KcSh7XJRw2Ov/4Oq40MjX
kerEt8yLzfyEXkvgxZyZrBkHb3/WUzXw9/oxuhvK1AI1BDaDP7tSykbHOZWF+DaLauAgM6SVy0jE
1ZzyGqZ9hXsGa27DpDFgCgbugwO0A27YajKdrqlCmM5GxJHXzD3PM/Ov3kfdJ+aIUGOFZE0g+HDi
T29f/h9PBdO+zcYWpxDHcfx5L5/K3KOOTCbpf9UZoc/IAuzeHAtZXDlCvf1Rf4w5NLs4/PyAThBA
ztf1brZRmUsOXvs1SkMBlihewhwV7CrNKwIcARX5X77c6xaKw4PBkEgIBlVTF+DRyy/Xd0qECfX7
r62XmjlKz7xsN0PGzH6XuAgjF7Ag7PfZTCz8+Qeh03b/zuB2/fO3v/vr20zXFJsARVrapIDDXpOe
UJ/OMG8T8YWaBEdHkiSpUoW445gB3/6k13fZhUnBtyWllU+jOPaqal6wMQwFPuAvaA5lcaXb0hzN
MzwyLPKpa3aNb3+g5Cb+Pv5d3+C1sYMKnw4f5aOXNxnW2MpksvRf+po+UbrvsVoxzTEpLjzXuO/K
2SHMOVlSmLcFMV3L/u0LgAr06goCBjEcbdTg8D984b68Ak6Jaem0sv7SpfaS1Ht6WWuxp+qRRvnZ
87Zl7FOzNQ48EgSJjX4uilsYQjheVAEhR+n59HxzKhgW3CNK/wtvcYP4nNPCWoY1S4IqpiZUu1Bo
K4R97RSa2VpOvlkskUgA6d+lsW1cRILZib2IlgPFI2fq5wlLSkGJDgJ9kbn6PKO1jCKsKSyzt1Ij
sd/L1updySlGZZ1ZzoM2Y28jlTBLfNv2LZclnwv0iq09s2ZRuGbTlIf6acfnOmazHOcVVNqNjWyF
+x8meU9l0h3n0RRZ6oKy7Nu3/48BJz0XHwAcJ7w5fw7tgZMFvvB1+dyknWDPmrQwFJpdBEaTqfdX
yfrtjzTv7Yshx1QbPfVoQrQA0igOfm/Z0ShDYqjC6XOUBKbGOGRRUFyBtHUL69pWNleAyjwaOETN
Tmw2hVYJ4uJvjaLX31zAr4Ihb5NBZNzNr3mqddDVE88y/VwgxKsusqrX1Qe3mNz+0lX6+u3v/HqQ
g2LypaAAGpAjjvPh1SDH6plkaavUl7FrwdfhHDLDIs9bs7N6+6PcV680vz2UYI3tQNJ5w/39aneQ
TLNdEgvtfqiVJmQvpnypCUqljMpJN8snVocNDe+Kf0gKNozL2RfRRw5rPq6jlrIuJRiOPKZ/307Y
N6kjYOxlh52BJ3/AtctbkTZ5aspas2XKAKEmxwJ4VRiYMnFR0R25H6EJ8eWswmctShLLdIrIJTbz
NQeCYu7OiczLlvJQN3bi/QUr+ep+cw/wXWGXd+lAYlB/fQ98P9FRFQzzh6HKzcocN7QqCF6fGk7O
b9/vpzyk38azeaZMXvjOo4BlEW7ay/FMIiM1VceL70OvefosEmKC62IEl8rSxFTPFPTcey8R6XAX
yLk3VdJff+pH8ooNgd7m5voewCzT0ChbZjq3UjEVBavIB2u9VLyqgI2ztiqms0UMHJj28L85Hmeg
wTiW/Gr80S0yTSSrzF3enTUEfjSCxEIpKjarn/MpaNzZDsvn0sToUAElQs9PzZPMHXYtE5AJJv5m
p3vgYJyMnltovJGM3ZyeB+tejD6OX7g45CI2f1lvw5ePT0p8g9KkP9iRz1rov358Hd9gDFHOfS9H
IR/ynjS8g0t79BgUYetR44ehmHhzdFpIqI93rYeTvXKL8uOYZMYPGw41TdOEUANrMS7qVHcfYs6v
6qac1ZhuYRC7xyzKbytabd/H1gO6FvRWirqaQOV3ox83p9TO1BUrUrpyWk/HYmepXHxa6SOPFzEe
Eh9/dWR7O6qGxUdrtTSHA6zOaByj/sZjVSoOJAKIK6gG4063S7enJ15+BIvkAcN26RLkraac1xQT
LTztlF9QTfinZSaQDzp6B/VMtL28d1mfv7Zp4/jovYOUEkaiFIyUur6fpBg+ZkIAigptgGbkIPrt
52KI1CPpE/17UgMU26J4ALwy5AfaBIthctJc3s5TlJGf41XjRVk3ez1F0F7DNM8/DSFS/E0Y4z/W
U9/crwTK7th+WinVPsvb2oF96+nF/uYuWn3Bn+nh3PSHbToHFYhlle3JKcj+Qm59OVkzIGgrM5n5
bBU8l43CqzmtofwjO9K8H3le803kxjVYh/IJXN/bwYe33+iXC9Tzh0mEcmaZZw/3ekcSrx5bOxjh
j4EtKzRCs33v1NRXN1UFTNgTJog0aapbWoSEbr792X+M/KeviVaHlg2T+GvZxOCrCP5cXz2CheLg
KsoWEXYlSLr8yzLx9Jv+Z9p6+pae66LPAb3Lgvz6EDm7VeGOaGUenanhnREuy8Wm4cCT7ea0lHe1
W8V3GQk7mNRLP2p3Ymyz8mzMcMvNpUb2hVgveNcHfXRRW538wHqr2CcNpf5YVWxeXF2D/ne1493a
I0TECs3zZU159nZ0F/dTZLBbG6dxSHlLiuSdqCLGsSWrgOpNQS/OmeD52X20PJIbrWklDP3BSXz7
qz1rsV15fn/ZC70S4XFLzDaAbRD3RbBGv94SOBB3Zy9c1kdvMDc/zUR6Jpq8PM7r/LUml/OzsKJ5
N7gJTY+ut4KjVxOVtXt7CPhmML94MtKINT30IJhCWMZfLShkslW0D1L5mAw0Diin9cVmDvG57HD/
rno3etgUZaUhy2FXquj2NBW4pjm6GtsAanEpE+vdSkTVUazYCHEtRl9wrtT+ti+sqwyl8eUiyEMS
lbinBlq+ayweGuGoBO1uVz3TdslJYNnKNpJ3bBtH8mLJOFmCPLsWEkpAQaX4iA2ofUd+eGlcw2r4
tpTp8AFwfXFr1SELRDA700G4eiJpGLLh/QTJJN+mnc0XIDw92ow6oQUg8y6nEcKa+B7mVngJSc77
5FDVhsxfFMRwv31zzb17fW+JfOC4H3Cala9B6QMlYZ67jB+7zPOvrU7kH5E9L8uuIGv02pmMYfPt
T3zFnGZU4QUyqlv0SKABkKu93B+A9C/7iqXzR97m3gVlM3xB8bBYJwqV5MHbvEs74Sf9YwuW8CNh
6/oyyyL71hojcXj7Wp5yJl5+fbaaTJ8uFm+UuCap6fe9d084ENg3KELJTIOBc3sTfyGpDJZTZxxo
ne0WVDiqBtO3xou17PDTgdFHDrujThJFWxqeQCH6JiDsBZOUKf1SQq8tlV4VQaaOnRDzdTCkCZYg
mXgbkqndaaMWKA5UOG2wd70TNtuwWv32zOK2HPJCW1dggUjFo5RhXT7BWkk8YjnLfah6ycTqjYEj
Ky4r2rzsKEWFT7XsSgPOw8u5H2l6fvRHjqbsRdR77c41LrtS9JseSAc2oZl20RYKkLoRUVbTckVR
h6l1pq9EDk5Jzgnah6sJTxXuwKyFlMr9a5xzxClTf2YHiftJ9032MNST/ullbkapZ8zjvxW+/px/
GCnPwHgn4Pm8npKFSye0mKfiRxhQHyA1ATYIKo+FriGPjDOVfFzVEJ8HtfVtAaFfox4d2+p/MWBD
I0E2oR6RR23g5SBBKaUgWcjyBymHy7B7eiDBOqQlBrkAUuI6RvddD5l+CVLwc1E8f07DHuJICkLj
/u0R+6pA9/T2GFSVjdrSRWv5WrGL93QawQ/lPxJpB++7wFF3bolvUlLYPbEuDtdD2emLFnfreTkL
50rXkoUMqvx8k5E2iiC5nsbLzBrET5Tznb8Bs1i8/8tV/rFlkAF6V59XHM00h8pXt2ysyAGPOm/4
QdW7Sz6ws4BLSSVx2QzKHq/dYCzoKak1gMne+83PdLUlMEe4HdMZmTjqo09I56UNIf6D23sDHRJW
gUOf9yW3O8nl1uto9z4/6P/jLNwv7Y//+s+vj1VW7zLFIeW7/p2IRiPp/3F3Jt1pK90a/itZ31ws
tUga3G9gjLvYie00TkYsbBMkEOpBza+/T0ngINnJOTeVgdbVOYOs2ClUxa7dvvvdIkj79Yi6i3kx
9/03/smh08JihjEpOhDSbc+Efui0ULSxOiJBzK0h2Lf4Fdog9gQLuj7Ct8AUAPc0TbJuJDxpyMs9
2gGcEQ0AjCMApw15DynW/0urhdWVRhwHerhgXgEEq5KvNxv+hSNQNCmPoF5RPf+UZXG8ZUjTJquA
KPGekzrYwBxsLtM7zw/SJ9g59c8e7Xb3upvgEpgKEULgO9YkyMoxtWniz1OYqia5q8SirSr+Tg6L
dcbKUmeW+y7yb1cpuH8oPy0xdL1cn21xr6YxwNlrXcFZ99ywoPtiXZ1HerW+r1dGfeFCdgM5krJd
hLUCj65nFuZHRbBJl2HgQ1VIbyK8bHE1ByRX+adLj2ObeHR1+CfpOq3P6KxKrqxKiR+3ureakwSv
bqEt02DVXFXfGcCZTtyYmIEZxXW+2KVL7USHDutySTr9jrEzd1qu+P4J1S79yxbSlvU/+HBNjPDT
0DZfwZghOXyrqgoFheDTOza0GxImK2WWjT/VqeFeguWwprFewrsEDI+LbOhJbp/4+sa9xfTo1yFt
MFDHjp3ImvjAsiCuxrARFkWXLlRsjKSyPIapmtEzdlB5AAeS3XvC8lr+ipkmVs6sM8fLg69BAOnq
0ktj6OaM6KPjpF/ygMFGVlxcQw+sQzann9MA/bxKxsnj0SW5bXd33MTi9jJP0IqIHDnVG0dVmXfS
Nxwx6RFosmI8uWgz+66Jb38Jdv0bBYXyViE7DybLSC/JcOZTWgo3+skGmMZZxnjWG3Cz6mMMXbTP
nNei/LikAgeXl2F9mlX8KUGlLgDIaAwU0ouP3nYMSmmZlLeWM/tKKkA/d30/YB5asaMBMlAv/LAI
aVNJlfP1zhifVtAFT2t1g0wbUGa9V2vjORxvryHN0y7oA7IumIeK3TBntAqV1XpaWoU+VWPXO7P8
70HsUj40o+LJ9yLYn3KjeIrBlV4CfEov0hz29ZkHf3G8254B8i3vuZTrD/ZO4TJla/9ibTzDPrdK
8bHTcXa6XtXg50wYxxn0WjJ6wxez+eyVe67WKYGTz2xDOwzLeyqtEH2Q4F7dMCQxuQYeoT9UeRgv
HGbD0vdTpNn4hBEVCSGKrVGIzLILt4z996Sg1ZuZV5W3Tqjtbqx1wuZ0YxuAHfbq1UWVeit3UptL
/Z6OhfJjRifztQEwDcJsp74A1cjdVNb13WZXwPvuZcmjS5R2bVLhn6jLsvyHBGlPZ5HiccifiXyl
ZjSBt9G9MFDbzmbLna3cezR53uUuGRyF2txXPEGAuvYWSghXyA6Dn58K3aknWZ7RzmoWlfe8iiNm
88GVd5XkavJgJ2Z8GniBep448TdIqNan9C9uvmwSVlnvmKsrSK/C84Dv/joSrMUqg6SnmbUspxUz
tu5LpkyaJyRuXGiRlOrGZJLzBHVVnYHcYQZeXDNdKbViRitbuaJPfXWbsGa5Kz+k66i+a8Q2XjH5
2PfH1U2aWBqDzqPZjyhw1G+OsmG6/ErLHkKlTj74mZ+u6N338KsN2OMfQ3V9nkSpspkAJd9Sjdhu
x+cmDfr2dM2w3Y+OCvZ6+vur22v2EsdviLouPSZjal0UeLvHXyRapizrdHZPz/ZYOc01wIpVmiif
VrXLDjRY8SbjJFM+ryofT90qYze+Af/jlecOibIKFF7JyehBMrty1rt4znQiOMjdpIiXNDels++p
WbEZgiHtMvG3yj9ENm9twBTmFc8Zu0wdrbuBkMnNqeYt7ftgXOdTPP7yQxIvl2cJoPAUPhn0zEzQ
5OFlomJCz1KmY8pCcxrMrfdaMZ794O4ZKOYqmhulrV2PAW5dgcnbzs6SwJl9DmxmLYB/XEJH/vvD
7/MhicM3cf2p4OI+6mb/3YtNKprpC+s+2lqM3y6ybPYDaYYfFKhEQJHVr29WZVZ+DOxdeJ5vxPRq
PQzHl07s764YeedPCldPLwOrSC8jO1E+g6eiFbowc6BnyTb8SHM9JWid/RcbwJgneVZkP8CpQGvt
+uZjNmNQvFrXDhTsSV3ebs1iHZ7bOzudxCsLugOdMXP5djt70On3u1AcxbmizqUDEYUtg/HZy7M4
8Mrv6RimuLTYzRig4KXTOrRDqKbpE16QtERf6RsT6rgs1rVpbcR01kRrwI9QZACgSE6MdRxfBuZu
9j20uer4BOVtc/VmkDo9pzPF203BlvB6UEtfQVip39PMQ4SyWRk7xnom3rMaZxBaqt7sO5K3W5iM
nkCDiKNZ2bOrrR/CjqfWHJ/JtLn72GfgVkUiDAySXi9PTGjNv9mb1ZMRbaJLWDDLS+pBECWn+m6i
mIF+TddJxqz6oPxASIkt+b0g4CQipT/dBq4hjWz4DBrMoY072HMb0NXgoigd3FMTze0JdEUwnDS6
mSbU5LyaMcLc9mZswKtpccEVi+djPa/vag2dNF1uMmgCExv66VVwlTCdqjiBJ8JfT3bKyt+cLJfh
WZ6sxXXVbPWxIvnwRTSsPeqFuVtsfdtUTmlp3EDs6TnQ2JOVCW52NHNMiaMr5AB2pOCE2d+z4IyZ
HszzcAnQLpylUp5CfcRMDnPzpYT6yuAtM2hVFB24YjJW7siyVsVptlW3z8C3UZHrUKQRkuii1Ors
3OTW0mruC5dTfK8QX+cPWbm+sBSa1E9L3a+nrlE9aHEcnhoRDIy8D3N1sxUXwl2aCOtKh1IbEIv9
RA5mc5qCT76KtBUj7F0AjYzarBkHkgAeZn7wzHQnUPR7X7ED/tdMgdbkpKbW5RD+b1YPmWO6YKLo
SV1eePgt5WRjoA1OMvBdzwoD/+6ZqyEcnLSMrlSnxFTRVHSa1lRp6bXZ5tMclkCV7a5ReQEtBipt
SCl/nuX015xUnl7PmJ6VmbCd1Vr4eQlq+XKmmlidWlsZjx6tXtVkqY3j9Xslz4X741Z3yxzM/LSG
6uJxE0To1Rwqv9MKza5OlLDWrpdWsb6qEAToH4soeg8gyIsmlmYY37So9iH5g3nkDvA36GrNXpX3
Kb7lBYyQLrxfdJD80KmvgNOqlSmjNdbU9eCkXzJCqi6m5m4HtxFEYlD1QL5/UqQKUugD0mBGyzI9
zZkjopxY8Uw9ZRpP8MO2i/s8SpgLaeG2zk4K8Ol0Uq83H2x7A4UZ09AmGAOXk3Gr+q65SP9vItv9
RsTkpmnDDHC3XaTV/SIjz5odKLTFT5t+8c/Rn/3S7xd6d8w5/hRtw1y8wdKPwuPAVxd4jU6k3LxS
876/WyEAcpRvnwnDDXdkCXQH1cP/vAuikKpA8/eK645U8F0UqSlBiAefg086Optf7f73G2uP8fe/
03n1XycKVBU34t/svrfE0e71EfO1qOWIQFA8LHh8CM54RNSE9iO11T5DOwRYAMgvSB2CqY0sUcGj
Tt4eAmbt+BCgp2hJ53XqfsMSAWYa91NFv7gAvxYBkjsA5xhlxkhm8fR2j/wzh82m1tcK24AuAMVW
g+qU3JevjoAWW/g1drv9/g3gy8ftgaOgnQPqkhYblgwwkaCVy3aq6Ytefq0Efy0D5qipJ1PWbW85
uu74BjCpdISaAIwHocBeRoZ1CMRWWqug//wUTHVEdE+iE4+kecibHp+CbY4guaOh9yAJre0Z0IWA
JozbK3UfDHLHgoCEzudWFNCux4fgwtVjQLxCFN4e0uB0Ih2T0oeA7Wcq9hg+8Bezd3wItjWCMQhg
t8ZZiWdwh0B9TBSPpUTBtKFlAqbmcCvapysK3BKOQaTDDhdiaKqRMLVV13+uFAx7pFvmGBjm3kPq
m0fNHY0pm1AP3Z/C0A4Br0ZHk8mJgjlSwRzxX8884huRkoO3B3ab5hncTYCbRtZHMET9CxdIg2Os
owxtmxgBniZgs+3uh2cRqPVI20Um5wJIgWvLbFV+TwZcgxBKVUmP73/euqRDsotk7mWvgM44YvCe
oGRQKcfGwMEiOrASQfD0cjzDco4oAwsojZQGQA+yd1cFcvGyy+NTsJ3R2AX6aB7CiMEpAhqQRP+I
3Cmg7sBnkabbx8M9R9kxMJngQWAQfDmlYcmC6AWWdo+ICCmD2YCfW7XXOwXbHZEihoBm3EYL6vAU
Ag0I0mkDwgUdJAWhc3sKPU/Z4RToRCN0/OlEDksWNIo6bVD/5/6RaY4wfipQxb370zsFTSNqshAW
8gtD84xo2mNWiJxGEMkjnD8DdG5743tBI2lEaNOEuhhqvKS5WC7JUzBURi0SD3Dru8bR1QgnRb+s
s78kA/SQHEfWNyCJTHwAGn+/SRF1HBtH0qh0MQKWBlzVPMM7hTHdzLJC4OAICTCxvU+l9UIl10FV
kFMn3f5iNoalEMHWC9SrnItgECzQsAC344sL0JEFlRuBf0BOrT2F4RlH0Z4newq4i3RvgDXs2QPH
4iogIGQW2u0P7yoIoJjk9k0L3mqRMT0S9WMhGLsjqJSBUNNK1jyDOwW69aUDRxE3CymweurQHpNT
J5jglrS7b83PgAJGXYXmWlYG9BF5IWIBQIfN01OHcJtD0EtxbX/OQ9o+ukm2roRj6IiGAdIm7Zf8
WhFwMNhMYTnFMzg9qGMNZD0Dc4wiaDrY9u5fTwhcU8yuM0hPDM871kgcSt4Bg+oZBKhUTdrv+JVj
RPIUIDixwb74OEAhIO0hewo4PtAoQ1/xdmFJ1FRsGsEJFdtjGuApwMAgeQqUE1B2ENuTHWmeXqhA
OzXJFU6bybPNRw1JIXJD24TWn0fKBAl030O6T0L6LXsAhxGXgcSKIHMRT+uPD+sU9iiYPz8F0xjB
IMN8zwPYoicFWEWoVsipHxApw9OLYMClNYI5IkCAQcjcZw16pwDlx4g2LarRojVjWEESpfZx+1IS
UqCP8P50xoPs9X5v/xRYsQpgsg6AhOFpRAbN8tJyoSJ5VBBmlFaa+/4KeuMSRCEEDLbFS2qewcmC
yVckeQpoBMjUKKfT0nnY5XGsRN5+BNoArp3hXQV8F1khAHXiuDTM0oTVSkH/KtgjGuYckVRpTwc/
emAKQUAIZYWAYIiuZVDlexnoRQvCLIjGLQFCap722AdkHKEy2uMD/1wtGhZwS1LF9EW2soCdOb4K
5BHFQB4LZqiXnw9LFmiQkkejacBKBBHVIYPGvT8+BVLqkM+JNOO+CDe4GwH4Rrq8RPIEYC7MZyRK
mqdXZHMYiI4HgYvwU28MTBboIm7ttsSN4Lsmh8J1+JkzPpaFBploU19govzQ9CLhnOigkXIRBAYL
y4cY7F2AnhS0xlEkbPex5eBspEGjsbR1oIYIvggYw6HA0tUIlFrJNRM4wTnbPMOzDmO4cGVlAaeZ
NJkOl0OrEXo2kjIjjpJGazONWs3z72/EvzCkL50fE3rvn5ueD3+RvdUa8qtfODQ9vP75vuHh8vl/
/iNaOjq/KOgS2s/+2RLy3w6UuWnKOPrhoUmj+Zz9P99v8PVHdz7rsKvDX174i3SePnkQatMwUu1f
88N8Q+cI8y4f55v5cTsKmhjJ+/kmr1geXnTBPyz89iDNX0/p/Hfrpj5MLN0XbrDj0i+crplOM88O
WxdfYwtFll15Mg/8H1Ea+p23bmGd0mtHQZTOn6Pjt277KeRXhu/mKfeftnln8aZVRXbx00UA/0e6
OF65hTxLr7wnI3kX/Xg3iWihe+wee4uklP2UM07df+58n/h5IqMiu/L5IkqX3VfeY75kV/4144rk
lbx8nnsdAdxDcmRf+DII/DDyuzeyxTxJLx0++/OeFoF3/S98f5dR0RWLFrsq+8LvX+umFuwgvTAL
bJ/W1UFyG7XX1s5ll76OthAr9I+5BerIrn0z98OO9qAAJQre8uumVTAPnw8rNca8rSLLL51l8ydv
my3yvCPT+zqt9Pr+EyTh825raVsDlV8aW5BFeUey95VF+bWzzOf/OPY7h94W7v7G6tE27S8tqmHS
S0dh3hNuXWsqTLIrf1g8pv0x5HuYn/zSu3nXbtF9KKpC8gsX7y7mmzjz/K5ZZ31Rb/kb618t0mzR
0VT7jrm/sfjNovSfOmaMxf+GRf+wKN59j9L14QwaldKWH6TfG0Yl791knkZYyu7lbBHSf+cDTufr
/t1vO7Nkl//o+d0Tb3thpZddB3gk3aiGNltR6pBeOl0s+937TfVAduHbRRjC1rGb98IE5hGL7Lzs
8vde9Lx4d5m9sm1t2lt2+U+CY+9NQdyjEf/OB7wWRLE8GQTZ5T9z+guIujsuxT4ZLr922Y0q9+ll
2XW/5HPvsHOhU8DqiUyl7LJfF+kGy3ZYqFm5bb6TXtknsumJ976rR3bphzl2hznE3au5z11KL77I
8ndf33r5NkMuvb6fPUXMTex4bvuMo/TaVQRD57LzbbZZvN+v/Fam6YU35HX+6cAH8tY/6ybXxG88
BYt5+t//BQAA//8=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196850</xdr:colOff>
      <xdr:row>6</xdr:row>
      <xdr:rowOff>0</xdr:rowOff>
    </xdr:from>
    <xdr:to>
      <xdr:col>10</xdr:col>
      <xdr:colOff>44450</xdr:colOff>
      <xdr:row>18</xdr:row>
      <xdr:rowOff>158750</xdr:rowOff>
    </xdr:to>
    <xdr:graphicFrame macro="">
      <xdr:nvGraphicFramePr>
        <xdr:cNvPr id="2" name="Chart 1">
          <a:extLst>
            <a:ext uri="{FF2B5EF4-FFF2-40B4-BE49-F238E27FC236}">
              <a16:creationId xmlns:a16="http://schemas.microsoft.com/office/drawing/2014/main" id="{2B548744-844D-A1BD-46F4-3EA151EEB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523875</xdr:colOff>
      <xdr:row>9</xdr:row>
      <xdr:rowOff>127000</xdr:rowOff>
    </xdr:from>
    <xdr:to>
      <xdr:col>5</xdr:col>
      <xdr:colOff>387351</xdr:colOff>
      <xdr:row>19</xdr:row>
      <xdr:rowOff>127000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0733ACA-DF86-4DAF-48CA-0DA51F7A48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3875" y="1784350"/>
              <a:ext cx="4079876" cy="18415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622300</xdr:colOff>
      <xdr:row>2</xdr:row>
      <xdr:rowOff>25400</xdr:rowOff>
    </xdr:from>
    <xdr:to>
      <xdr:col>4</xdr:col>
      <xdr:colOff>107950</xdr:colOff>
      <xdr:row>15</xdr:row>
      <xdr:rowOff>155575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EB9512C-09C8-FB1B-8E99-ADF2169E0CE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543050" y="393700"/>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273050</xdr:colOff>
      <xdr:row>4</xdr:row>
      <xdr:rowOff>133350</xdr:rowOff>
    </xdr:from>
    <xdr:to>
      <xdr:col>4</xdr:col>
      <xdr:colOff>571500</xdr:colOff>
      <xdr:row>18</xdr:row>
      <xdr:rowOff>79375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6B55AB89-DC50-CBDA-58AC-86C8B5A43BB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006600" y="869950"/>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139700</xdr:colOff>
      <xdr:row>7</xdr:row>
      <xdr:rowOff>57150</xdr:rowOff>
    </xdr:from>
    <xdr:to>
      <xdr:col>5</xdr:col>
      <xdr:colOff>107950</xdr:colOff>
      <xdr:row>21</xdr:row>
      <xdr:rowOff>3175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6B3C846-90FA-A6DE-9EA6-5C5D468B689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82850" y="1346200"/>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107950</xdr:colOff>
      <xdr:row>0</xdr:row>
      <xdr:rowOff>76200</xdr:rowOff>
    </xdr:from>
    <xdr:to>
      <xdr:col>6</xdr:col>
      <xdr:colOff>311150</xdr:colOff>
      <xdr:row>13</xdr:row>
      <xdr:rowOff>177800</xdr:rowOff>
    </xdr:to>
    <xdr:graphicFrame macro="">
      <xdr:nvGraphicFramePr>
        <xdr:cNvPr id="2" name="Chart 1">
          <a:extLst>
            <a:ext uri="{FF2B5EF4-FFF2-40B4-BE49-F238E27FC236}">
              <a16:creationId xmlns:a16="http://schemas.microsoft.com/office/drawing/2014/main" id="{23635137-0A92-E9DC-9E86-BA06FB59E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606425</xdr:colOff>
      <xdr:row>36</xdr:row>
      <xdr:rowOff>158750</xdr:rowOff>
    </xdr:from>
    <xdr:to>
      <xdr:col>8</xdr:col>
      <xdr:colOff>57150</xdr:colOff>
      <xdr:row>50</xdr:row>
      <xdr:rowOff>158750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256A782-C7B5-27CA-38EA-E61FE720D9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19275" y="6788150"/>
              <a:ext cx="3933825" cy="25781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406406</xdr:colOff>
      <xdr:row>3</xdr:row>
      <xdr:rowOff>63500</xdr:rowOff>
    </xdr:from>
    <xdr:to>
      <xdr:col>7</xdr:col>
      <xdr:colOff>171450</xdr:colOff>
      <xdr:row>17</xdr:row>
      <xdr:rowOff>0</xdr:rowOff>
    </xdr:to>
    <xdr:graphicFrame macro="">
      <xdr:nvGraphicFramePr>
        <xdr:cNvPr id="2" name="Chart 1">
          <a:extLst>
            <a:ext uri="{FF2B5EF4-FFF2-40B4-BE49-F238E27FC236}">
              <a16:creationId xmlns:a16="http://schemas.microsoft.com/office/drawing/2014/main" id="{EBE97817-88DD-FEE2-338B-FA49A0249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76200</xdr:rowOff>
    </xdr:from>
    <xdr:to>
      <xdr:col>2</xdr:col>
      <xdr:colOff>57150</xdr:colOff>
      <xdr:row>20</xdr:row>
      <xdr:rowOff>139700</xdr:rowOff>
    </xdr:to>
    <xdr:graphicFrame macro="">
      <xdr:nvGraphicFramePr>
        <xdr:cNvPr id="2" name="Chart 1">
          <a:extLst>
            <a:ext uri="{FF2B5EF4-FFF2-40B4-BE49-F238E27FC236}">
              <a16:creationId xmlns:a16="http://schemas.microsoft.com/office/drawing/2014/main" id="{E87B3DB9-F85A-6AB5-2836-39AEA2629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17</xdr:row>
      <xdr:rowOff>152400</xdr:rowOff>
    </xdr:from>
    <xdr:to>
      <xdr:col>5</xdr:col>
      <xdr:colOff>0</xdr:colOff>
      <xdr:row>20</xdr:row>
      <xdr:rowOff>114300</xdr:rowOff>
    </xdr:to>
    <xdr:graphicFrame macro="">
      <xdr:nvGraphicFramePr>
        <xdr:cNvPr id="3" name="Chart 2">
          <a:extLst>
            <a:ext uri="{FF2B5EF4-FFF2-40B4-BE49-F238E27FC236}">
              <a16:creationId xmlns:a16="http://schemas.microsoft.com/office/drawing/2014/main" id="{8874E56F-E2E6-7146-6D70-52490B004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577850</xdr:colOff>
      <xdr:row>17</xdr:row>
      <xdr:rowOff>127000</xdr:rowOff>
    </xdr:from>
    <xdr:to>
      <xdr:col>8</xdr:col>
      <xdr:colOff>38100</xdr:colOff>
      <xdr:row>20</xdr:row>
      <xdr:rowOff>19050</xdr:rowOff>
    </xdr:to>
    <xdr:graphicFrame macro="">
      <xdr:nvGraphicFramePr>
        <xdr:cNvPr id="4" name="Chart 3">
          <a:extLst>
            <a:ext uri="{FF2B5EF4-FFF2-40B4-BE49-F238E27FC236}">
              <a16:creationId xmlns:a16="http://schemas.microsoft.com/office/drawing/2014/main" id="{D93B1949-98D6-2280-59F3-115F0E61B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596900</xdr:colOff>
      <xdr:row>17</xdr:row>
      <xdr:rowOff>101600</xdr:rowOff>
    </xdr:from>
    <xdr:to>
      <xdr:col>10</xdr:col>
      <xdr:colOff>1092200</xdr:colOff>
      <xdr:row>20</xdr:row>
      <xdr:rowOff>19050</xdr:rowOff>
    </xdr:to>
    <xdr:graphicFrame macro="">
      <xdr:nvGraphicFramePr>
        <xdr:cNvPr id="5" name="Chart 4">
          <a:extLst>
            <a:ext uri="{FF2B5EF4-FFF2-40B4-BE49-F238E27FC236}">
              <a16:creationId xmlns:a16="http://schemas.microsoft.com/office/drawing/2014/main" id="{BC5A0D74-1E47-1DA9-7D5A-9007C89662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203200</xdr:colOff>
      <xdr:row>17</xdr:row>
      <xdr:rowOff>25400</xdr:rowOff>
    </xdr:from>
    <xdr:to>
      <xdr:col>13</xdr:col>
      <xdr:colOff>1365250</xdr:colOff>
      <xdr:row>19</xdr:row>
      <xdr:rowOff>158750</xdr:rowOff>
    </xdr:to>
    <xdr:graphicFrame macro="">
      <xdr:nvGraphicFramePr>
        <xdr:cNvPr id="6" name="Chart 5">
          <a:extLst>
            <a:ext uri="{FF2B5EF4-FFF2-40B4-BE49-F238E27FC236}">
              <a16:creationId xmlns:a16="http://schemas.microsoft.com/office/drawing/2014/main" id="{A86193E6-3195-4881-3CFC-2C3B2A334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43617"/>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306917</xdr:colOff>
      <xdr:row>22</xdr:row>
      <xdr:rowOff>43920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175250" y="3827462"/>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0158"/>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1</xdr:col>
      <xdr:colOff>65382</xdr:colOff>
      <xdr:row>0</xdr:row>
      <xdr:rowOff>76200</xdr:rowOff>
    </xdr:from>
    <xdr:to>
      <xdr:col>10</xdr:col>
      <xdr:colOff>160632</xdr:colOff>
      <xdr:row>1</xdr:row>
      <xdr:rowOff>171450</xdr:rowOff>
    </xdr:to>
    <xdr:sp macro="" textlink="">
      <xdr:nvSpPr>
        <xdr:cNvPr id="2" name="Rectangle: Rounded Corners 1">
          <a:extLst>
            <a:ext uri="{FF2B5EF4-FFF2-40B4-BE49-F238E27FC236}">
              <a16:creationId xmlns:a16="http://schemas.microsoft.com/office/drawing/2014/main" id="{D1759154-8DE7-44D8-7BA9-EE63B6DA5E57}"/>
            </a:ext>
          </a:extLst>
        </xdr:cNvPr>
        <xdr:cNvSpPr/>
      </xdr:nvSpPr>
      <xdr:spPr>
        <a:xfrm>
          <a:off x="674639" y="76200"/>
          <a:ext cx="5578561" cy="275453"/>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latin typeface="+mj-lt"/>
            </a:rPr>
            <a:t>ECOMMERCE</a:t>
          </a:r>
          <a:r>
            <a:rPr lang="en-AU" sz="1400" b="1" baseline="0">
              <a:latin typeface="+mj-lt"/>
            </a:rPr>
            <a:t> SALES ANALYSIS DASHBOARD</a:t>
          </a:r>
          <a:endParaRPr lang="en-AU" sz="1400" b="1">
            <a:latin typeface="+mj-lt"/>
          </a:endParaRPr>
        </a:p>
      </xdr:txBody>
    </xdr:sp>
    <xdr:clientData/>
  </xdr:twoCellAnchor>
  <xdr:twoCellAnchor>
    <xdr:from>
      <xdr:col>0</xdr:col>
      <xdr:colOff>209550</xdr:colOff>
      <xdr:row>5</xdr:row>
      <xdr:rowOff>38100</xdr:rowOff>
    </xdr:from>
    <xdr:to>
      <xdr:col>2</xdr:col>
      <xdr:colOff>38100</xdr:colOff>
      <xdr:row>6</xdr:row>
      <xdr:rowOff>114300</xdr:rowOff>
    </xdr:to>
    <xdr:graphicFrame macro="">
      <xdr:nvGraphicFramePr>
        <xdr:cNvPr id="8" name="Chart 7">
          <a:extLst>
            <a:ext uri="{FF2B5EF4-FFF2-40B4-BE49-F238E27FC236}">
              <a16:creationId xmlns:a16="http://schemas.microsoft.com/office/drawing/2014/main" id="{F2909CB0-313E-4CF9-B87A-EE59A0CB0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146049</xdr:colOff>
      <xdr:row>2</xdr:row>
      <xdr:rowOff>136266</xdr:rowOff>
    </xdr:from>
    <xdr:to>
      <xdr:col>2</xdr:col>
      <xdr:colOff>279400</xdr:colOff>
      <xdr:row>8</xdr:row>
      <xdr:rowOff>110866</xdr:rowOff>
    </xdr:to>
    <xdr:grpSp>
      <xdr:nvGrpSpPr>
        <xdr:cNvPr id="12" name="Group 11">
          <a:extLst>
            <a:ext uri="{FF2B5EF4-FFF2-40B4-BE49-F238E27FC236}">
              <a16:creationId xmlns:a16="http://schemas.microsoft.com/office/drawing/2014/main" id="{734AC1D4-B60C-7F6D-3697-4936CFA06AD4}"/>
            </a:ext>
          </a:extLst>
        </xdr:cNvPr>
        <xdr:cNvGrpSpPr/>
      </xdr:nvGrpSpPr>
      <xdr:grpSpPr>
        <a:xfrm>
          <a:off x="146049" y="496671"/>
          <a:ext cx="1351865" cy="1055817"/>
          <a:chOff x="146049" y="444499"/>
          <a:chExt cx="1352551" cy="1079500"/>
        </a:xfrm>
      </xdr:grpSpPr>
      <xdr:sp macro="" textlink="">
        <xdr:nvSpPr>
          <xdr:cNvPr id="3" name="Rectangle: Rounded Corners 2">
            <a:extLst>
              <a:ext uri="{FF2B5EF4-FFF2-40B4-BE49-F238E27FC236}">
                <a16:creationId xmlns:a16="http://schemas.microsoft.com/office/drawing/2014/main" id="{A8810760-6233-C6DE-BB6D-873B378BFF6E}"/>
              </a:ext>
            </a:extLst>
          </xdr:cNvPr>
          <xdr:cNvSpPr/>
        </xdr:nvSpPr>
        <xdr:spPr>
          <a:xfrm>
            <a:off x="158749" y="444499"/>
            <a:ext cx="1339851" cy="184151"/>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latin typeface="+mn-lt"/>
                <a:ea typeface="+mj-ea"/>
              </a:rPr>
              <a:t>SALES</a:t>
            </a:r>
          </a:p>
        </xdr:txBody>
      </xdr:sp>
      <xdr:sp macro="" textlink="">
        <xdr:nvSpPr>
          <xdr:cNvPr id="4" name="Rectangle: Rounded Corners 3">
            <a:extLst>
              <a:ext uri="{FF2B5EF4-FFF2-40B4-BE49-F238E27FC236}">
                <a16:creationId xmlns:a16="http://schemas.microsoft.com/office/drawing/2014/main" id="{47AD174E-22EC-481B-9C8F-282A06EEBCD6}"/>
              </a:ext>
            </a:extLst>
          </xdr:cNvPr>
          <xdr:cNvSpPr/>
        </xdr:nvSpPr>
        <xdr:spPr>
          <a:xfrm>
            <a:off x="146049" y="678808"/>
            <a:ext cx="1352551" cy="845191"/>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kpi!B17">
        <xdr:nvSpPr>
          <xdr:cNvPr id="6" name="Rectangle: Rounded Corners 5">
            <a:extLst>
              <a:ext uri="{FF2B5EF4-FFF2-40B4-BE49-F238E27FC236}">
                <a16:creationId xmlns:a16="http://schemas.microsoft.com/office/drawing/2014/main" id="{D3195A5D-F9C3-B10E-11EA-29972947299E}"/>
              </a:ext>
            </a:extLst>
          </xdr:cNvPr>
          <xdr:cNvSpPr/>
        </xdr:nvSpPr>
        <xdr:spPr>
          <a:xfrm>
            <a:off x="222250" y="704850"/>
            <a:ext cx="1174750" cy="234950"/>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0F5B977-60BC-428A-84BC-21C1326A309A}" type="TxLink">
              <a:rPr lang="en-US" sz="1000" b="1" i="0" u="none" strike="noStrike">
                <a:solidFill>
                  <a:schemeClr val="bg1"/>
                </a:solidFill>
                <a:latin typeface="Calibri"/>
                <a:ea typeface="Calibri"/>
                <a:cs typeface="Calibri"/>
              </a:rPr>
              <a:pPr algn="ctr"/>
              <a:t> $429,653.15 </a:t>
            </a:fld>
            <a:endParaRPr lang="en-AU" sz="1000" b="1">
              <a:solidFill>
                <a:schemeClr val="bg1"/>
              </a:solidFill>
            </a:endParaRPr>
          </a:p>
        </xdr:txBody>
      </xdr:sp>
      <xdr:sp macro="" textlink="">
        <xdr:nvSpPr>
          <xdr:cNvPr id="9" name="Rectangle: Rounded Corners 8">
            <a:extLst>
              <a:ext uri="{FF2B5EF4-FFF2-40B4-BE49-F238E27FC236}">
                <a16:creationId xmlns:a16="http://schemas.microsoft.com/office/drawing/2014/main" id="{329D9426-1175-4018-B291-ED603B6F0D80}"/>
              </a:ext>
            </a:extLst>
          </xdr:cNvPr>
          <xdr:cNvSpPr/>
        </xdr:nvSpPr>
        <xdr:spPr>
          <a:xfrm>
            <a:off x="215900" y="1238250"/>
            <a:ext cx="1193800" cy="203200"/>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700" b="1" i="0" u="none" strike="noStrike">
                <a:solidFill>
                  <a:schemeClr val="bg1"/>
                </a:solidFill>
                <a:latin typeface="Calibri"/>
                <a:ea typeface="Calibri"/>
                <a:cs typeface="Calibri"/>
              </a:rPr>
              <a:t>YOY</a:t>
            </a:r>
            <a:r>
              <a:rPr lang="en-US" sz="700" b="1" i="0" u="none" strike="noStrike" baseline="0">
                <a:solidFill>
                  <a:schemeClr val="bg1"/>
                </a:solidFill>
                <a:latin typeface="Calibri"/>
                <a:ea typeface="Calibri"/>
                <a:cs typeface="Calibri"/>
              </a:rPr>
              <a:t> GROWTH</a:t>
            </a:r>
            <a:endParaRPr lang="en-US" sz="800" b="1" i="0" u="none" strike="noStrike">
              <a:solidFill>
                <a:schemeClr val="bg1"/>
              </a:solidFill>
              <a:latin typeface="Calibri"/>
              <a:ea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1</xdr:col>
          <xdr:colOff>272042</xdr:colOff>
          <xdr:row>7</xdr:row>
          <xdr:rowOff>25913</xdr:rowOff>
        </xdr:from>
        <xdr:to>
          <xdr:col>2</xdr:col>
          <xdr:colOff>190843</xdr:colOff>
          <xdr:row>8</xdr:row>
          <xdr:rowOff>10982</xdr:rowOff>
        </xdr:to>
        <xdr:pic>
          <xdr:nvPicPr>
            <xdr:cNvPr id="11" name="Picture 10">
              <a:extLst>
                <a:ext uri="{FF2B5EF4-FFF2-40B4-BE49-F238E27FC236}">
                  <a16:creationId xmlns:a16="http://schemas.microsoft.com/office/drawing/2014/main" id="{CC21197E-B4B8-6C41-6EF8-0484540E8215}"/>
                </a:ext>
              </a:extLst>
            </xdr:cNvPr>
            <xdr:cNvPicPr>
              <a:picLocks noChangeAspect="1" noChangeArrowheads="1"/>
              <a:extLst>
                <a:ext uri="{84589F7E-364E-4C9E-8A38-B11213B215E9}">
                  <a14:cameraTool cellRange="yoy_kpi!$B$9" spid="_x0000_s11301"/>
                </a:ext>
              </a:extLst>
            </xdr:cNvPicPr>
          </xdr:nvPicPr>
          <xdr:blipFill>
            <a:blip xmlns:r="http://schemas.openxmlformats.org/officeDocument/2006/relationships" r:embed="rId2"/>
            <a:srcRect/>
            <a:stretch>
              <a:fillRect/>
            </a:stretch>
          </xdr:blipFill>
          <xdr:spPr bwMode="auto">
            <a:xfrm>
              <a:off x="881299" y="1287332"/>
              <a:ext cx="528058" cy="16527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2</xdr:col>
      <xdr:colOff>450850</xdr:colOff>
      <xdr:row>2</xdr:row>
      <xdr:rowOff>107950</xdr:rowOff>
    </xdr:from>
    <xdr:to>
      <xdr:col>4</xdr:col>
      <xdr:colOff>584201</xdr:colOff>
      <xdr:row>8</xdr:row>
      <xdr:rowOff>82550</xdr:rowOff>
    </xdr:to>
    <xdr:grpSp>
      <xdr:nvGrpSpPr>
        <xdr:cNvPr id="13" name="Group 12">
          <a:extLst>
            <a:ext uri="{FF2B5EF4-FFF2-40B4-BE49-F238E27FC236}">
              <a16:creationId xmlns:a16="http://schemas.microsoft.com/office/drawing/2014/main" id="{B8D7E697-3C9C-49A4-AB77-180E5ABFC7CD}"/>
            </a:ext>
          </a:extLst>
        </xdr:cNvPr>
        <xdr:cNvGrpSpPr/>
      </xdr:nvGrpSpPr>
      <xdr:grpSpPr>
        <a:xfrm>
          <a:off x="1669364" y="468355"/>
          <a:ext cx="1351864" cy="1055817"/>
          <a:chOff x="146049" y="444499"/>
          <a:chExt cx="1352551" cy="1079500"/>
        </a:xfrm>
      </xdr:grpSpPr>
      <xdr:sp macro="" textlink="">
        <xdr:nvSpPr>
          <xdr:cNvPr id="14" name="Rectangle: Rounded Corners 13">
            <a:extLst>
              <a:ext uri="{FF2B5EF4-FFF2-40B4-BE49-F238E27FC236}">
                <a16:creationId xmlns:a16="http://schemas.microsoft.com/office/drawing/2014/main" id="{034BB1BE-1093-714E-58F3-4C3750EEB4D5}"/>
              </a:ext>
            </a:extLst>
          </xdr:cNvPr>
          <xdr:cNvSpPr/>
        </xdr:nvSpPr>
        <xdr:spPr>
          <a:xfrm>
            <a:off x="158749" y="444499"/>
            <a:ext cx="1339851" cy="184151"/>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latin typeface="+mn-lt"/>
                <a:ea typeface="+mj-ea"/>
              </a:rPr>
              <a:t>PROFIT</a:t>
            </a:r>
          </a:p>
        </xdr:txBody>
      </xdr:sp>
      <xdr:sp macro="" textlink="">
        <xdr:nvSpPr>
          <xdr:cNvPr id="15" name="Rectangle: Rounded Corners 14">
            <a:extLst>
              <a:ext uri="{FF2B5EF4-FFF2-40B4-BE49-F238E27FC236}">
                <a16:creationId xmlns:a16="http://schemas.microsoft.com/office/drawing/2014/main" id="{E11E7F97-6233-F1B6-DD2B-8F41E6F3860F}"/>
              </a:ext>
            </a:extLst>
          </xdr:cNvPr>
          <xdr:cNvSpPr/>
        </xdr:nvSpPr>
        <xdr:spPr>
          <a:xfrm>
            <a:off x="146049" y="678808"/>
            <a:ext cx="1352551" cy="845191"/>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kpi!$E$17">
        <xdr:nvSpPr>
          <xdr:cNvPr id="16" name="Rectangle: Rounded Corners 15">
            <a:extLst>
              <a:ext uri="{FF2B5EF4-FFF2-40B4-BE49-F238E27FC236}">
                <a16:creationId xmlns:a16="http://schemas.microsoft.com/office/drawing/2014/main" id="{264B78B5-E9A4-2342-9BF5-85BD6AF85146}"/>
              </a:ext>
            </a:extLst>
          </xdr:cNvPr>
          <xdr:cNvSpPr/>
        </xdr:nvSpPr>
        <xdr:spPr>
          <a:xfrm>
            <a:off x="273050" y="762000"/>
            <a:ext cx="1174750" cy="234950"/>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370AF19-D2A4-4B83-BCAD-0918F1D72E81}" type="TxLink">
              <a:rPr lang="en-US" sz="1100" b="1" i="0" u="none" strike="noStrike">
                <a:solidFill>
                  <a:schemeClr val="bg1"/>
                </a:solidFill>
                <a:latin typeface="Calibri"/>
                <a:ea typeface="Calibri"/>
                <a:cs typeface="Calibri"/>
              </a:rPr>
              <a:pPr algn="ctr"/>
              <a:t> $60,298.68 </a:t>
            </a:fld>
            <a:endParaRPr lang="en-US" b="1">
              <a:solidFill>
                <a:schemeClr val="bg1"/>
              </a:solidFill>
            </a:endParaRPr>
          </a:p>
        </xdr:txBody>
      </xdr:sp>
      <xdr:sp macro="" textlink="">
        <xdr:nvSpPr>
          <xdr:cNvPr id="17" name="Rectangle: Rounded Corners 16">
            <a:extLst>
              <a:ext uri="{FF2B5EF4-FFF2-40B4-BE49-F238E27FC236}">
                <a16:creationId xmlns:a16="http://schemas.microsoft.com/office/drawing/2014/main" id="{49C4BA90-E4FE-F2C0-8208-1DA126B4D371}"/>
              </a:ext>
            </a:extLst>
          </xdr:cNvPr>
          <xdr:cNvSpPr/>
        </xdr:nvSpPr>
        <xdr:spPr>
          <a:xfrm>
            <a:off x="215900" y="1238250"/>
            <a:ext cx="1193800" cy="203200"/>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700" b="1" i="0" u="none" strike="noStrike">
                <a:solidFill>
                  <a:schemeClr val="bg1"/>
                </a:solidFill>
                <a:latin typeface="Calibri"/>
                <a:ea typeface="Calibri"/>
                <a:cs typeface="Calibri"/>
              </a:rPr>
              <a:t>YOY</a:t>
            </a:r>
            <a:r>
              <a:rPr lang="en-US" sz="700" b="1" i="0" u="none" strike="noStrike" baseline="0">
                <a:solidFill>
                  <a:schemeClr val="bg1"/>
                </a:solidFill>
                <a:latin typeface="Calibri"/>
                <a:ea typeface="Calibri"/>
                <a:cs typeface="Calibri"/>
              </a:rPr>
              <a:t> GROWTH</a:t>
            </a:r>
            <a:endParaRPr lang="en-US" sz="800" b="1" i="0" u="none" strike="noStrike">
              <a:solidFill>
                <a:schemeClr val="bg1"/>
              </a:solidFill>
              <a:latin typeface="Calibri"/>
              <a:ea typeface="Calibri"/>
              <a:cs typeface="Calibri"/>
            </a:endParaRPr>
          </a:p>
        </xdr:txBody>
      </xdr:sp>
    </xdr:grpSp>
    <xdr:clientData/>
  </xdr:twoCellAnchor>
  <xdr:twoCellAnchor>
    <xdr:from>
      <xdr:col>5</xdr:col>
      <xdr:colOff>120650</xdr:colOff>
      <xdr:row>2</xdr:row>
      <xdr:rowOff>101600</xdr:rowOff>
    </xdr:from>
    <xdr:to>
      <xdr:col>7</xdr:col>
      <xdr:colOff>254001</xdr:colOff>
      <xdr:row>8</xdr:row>
      <xdr:rowOff>76200</xdr:rowOff>
    </xdr:to>
    <xdr:grpSp>
      <xdr:nvGrpSpPr>
        <xdr:cNvPr id="18" name="Group 17">
          <a:extLst>
            <a:ext uri="{FF2B5EF4-FFF2-40B4-BE49-F238E27FC236}">
              <a16:creationId xmlns:a16="http://schemas.microsoft.com/office/drawing/2014/main" id="{D70C2E43-C371-4411-AA6F-B58739D39BAB}"/>
            </a:ext>
          </a:extLst>
        </xdr:cNvPr>
        <xdr:cNvGrpSpPr/>
      </xdr:nvGrpSpPr>
      <xdr:grpSpPr>
        <a:xfrm>
          <a:off x="3166934" y="462005"/>
          <a:ext cx="1351864" cy="1055817"/>
          <a:chOff x="146049" y="444499"/>
          <a:chExt cx="1352551" cy="1079500"/>
        </a:xfrm>
      </xdr:grpSpPr>
      <xdr:sp macro="" textlink="">
        <xdr:nvSpPr>
          <xdr:cNvPr id="19" name="Rectangle: Rounded Corners 18">
            <a:extLst>
              <a:ext uri="{FF2B5EF4-FFF2-40B4-BE49-F238E27FC236}">
                <a16:creationId xmlns:a16="http://schemas.microsoft.com/office/drawing/2014/main" id="{DC6D17B8-FC0B-CB41-8B6C-A3D2B82ED8BB}"/>
              </a:ext>
            </a:extLst>
          </xdr:cNvPr>
          <xdr:cNvSpPr/>
        </xdr:nvSpPr>
        <xdr:spPr>
          <a:xfrm>
            <a:off x="158749" y="444499"/>
            <a:ext cx="1339851" cy="184151"/>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latin typeface="+mn-lt"/>
                <a:ea typeface="+mj-ea"/>
              </a:rPr>
              <a:t>QUANTITY</a:t>
            </a:r>
          </a:p>
        </xdr:txBody>
      </xdr:sp>
      <xdr:sp macro="" textlink="">
        <xdr:nvSpPr>
          <xdr:cNvPr id="20" name="Rectangle: Rounded Corners 19">
            <a:extLst>
              <a:ext uri="{FF2B5EF4-FFF2-40B4-BE49-F238E27FC236}">
                <a16:creationId xmlns:a16="http://schemas.microsoft.com/office/drawing/2014/main" id="{445EBEFA-A1B4-3622-E0E5-B6445DBE6C56}"/>
              </a:ext>
            </a:extLst>
          </xdr:cNvPr>
          <xdr:cNvSpPr/>
        </xdr:nvSpPr>
        <xdr:spPr>
          <a:xfrm>
            <a:off x="146049" y="678808"/>
            <a:ext cx="1352551" cy="845191"/>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kpi!$H$17">
        <xdr:nvSpPr>
          <xdr:cNvPr id="21" name="Rectangle: Rounded Corners 20">
            <a:extLst>
              <a:ext uri="{FF2B5EF4-FFF2-40B4-BE49-F238E27FC236}">
                <a16:creationId xmlns:a16="http://schemas.microsoft.com/office/drawing/2014/main" id="{C874A699-A83E-792D-B90D-6B6AE0AA0DD2}"/>
              </a:ext>
            </a:extLst>
          </xdr:cNvPr>
          <xdr:cNvSpPr/>
        </xdr:nvSpPr>
        <xdr:spPr>
          <a:xfrm>
            <a:off x="222250" y="704850"/>
            <a:ext cx="1174750" cy="234950"/>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B6C88C5-C3EE-437C-B438-23F165402C69}" type="TxLink">
              <a:rPr lang="en-US" sz="1100" b="1" i="0" u="none" strike="noStrike">
                <a:solidFill>
                  <a:schemeClr val="bg1"/>
                </a:solidFill>
                <a:latin typeface="Calibri"/>
                <a:ea typeface="Calibri"/>
                <a:cs typeface="Calibri"/>
              </a:rPr>
              <a:pPr algn="ctr"/>
              <a:t># 6744</a:t>
            </a:fld>
            <a:endParaRPr lang="en-AU" sz="1000" b="1">
              <a:solidFill>
                <a:schemeClr val="bg1"/>
              </a:solidFill>
            </a:endParaRPr>
          </a:p>
        </xdr:txBody>
      </xdr:sp>
      <xdr:sp macro="" textlink="">
        <xdr:nvSpPr>
          <xdr:cNvPr id="22" name="Rectangle: Rounded Corners 21">
            <a:extLst>
              <a:ext uri="{FF2B5EF4-FFF2-40B4-BE49-F238E27FC236}">
                <a16:creationId xmlns:a16="http://schemas.microsoft.com/office/drawing/2014/main" id="{457755D6-F611-D972-EA61-97C4C9A174F4}"/>
              </a:ext>
            </a:extLst>
          </xdr:cNvPr>
          <xdr:cNvSpPr/>
        </xdr:nvSpPr>
        <xdr:spPr>
          <a:xfrm>
            <a:off x="215900" y="1238250"/>
            <a:ext cx="1193800" cy="203200"/>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700" b="1" i="0" u="none" strike="noStrike">
                <a:solidFill>
                  <a:schemeClr val="bg1"/>
                </a:solidFill>
                <a:latin typeface="Calibri"/>
                <a:ea typeface="Calibri"/>
                <a:cs typeface="Calibri"/>
              </a:rPr>
              <a:t>YOY</a:t>
            </a:r>
            <a:r>
              <a:rPr lang="en-US" sz="700" b="1" i="0" u="none" strike="noStrike" baseline="0">
                <a:solidFill>
                  <a:schemeClr val="bg1"/>
                </a:solidFill>
                <a:latin typeface="Calibri"/>
                <a:ea typeface="Calibri"/>
                <a:cs typeface="Calibri"/>
              </a:rPr>
              <a:t> GROWTH</a:t>
            </a:r>
            <a:endParaRPr lang="en-US" sz="800" b="1" i="0" u="none" strike="noStrike">
              <a:solidFill>
                <a:schemeClr val="bg1"/>
              </a:solidFill>
              <a:latin typeface="Calibri"/>
              <a:ea typeface="Calibri"/>
              <a:cs typeface="Calibri"/>
            </a:endParaRPr>
          </a:p>
        </xdr:txBody>
      </xdr:sp>
    </xdr:grpSp>
    <xdr:clientData/>
  </xdr:twoCellAnchor>
  <xdr:twoCellAnchor>
    <xdr:from>
      <xdr:col>7</xdr:col>
      <xdr:colOff>387350</xdr:colOff>
      <xdr:row>2</xdr:row>
      <xdr:rowOff>120650</xdr:rowOff>
    </xdr:from>
    <xdr:to>
      <xdr:col>9</xdr:col>
      <xdr:colOff>520701</xdr:colOff>
      <xdr:row>8</xdr:row>
      <xdr:rowOff>95250</xdr:rowOff>
    </xdr:to>
    <xdr:grpSp>
      <xdr:nvGrpSpPr>
        <xdr:cNvPr id="23" name="Group 22">
          <a:extLst>
            <a:ext uri="{FF2B5EF4-FFF2-40B4-BE49-F238E27FC236}">
              <a16:creationId xmlns:a16="http://schemas.microsoft.com/office/drawing/2014/main" id="{49CE1A23-A831-4176-ABD9-2F4417C27E55}"/>
            </a:ext>
          </a:extLst>
        </xdr:cNvPr>
        <xdr:cNvGrpSpPr/>
      </xdr:nvGrpSpPr>
      <xdr:grpSpPr>
        <a:xfrm>
          <a:off x="4652147" y="481055"/>
          <a:ext cx="1351865" cy="1055817"/>
          <a:chOff x="146049" y="444499"/>
          <a:chExt cx="1352551" cy="1079500"/>
        </a:xfrm>
      </xdr:grpSpPr>
      <xdr:sp macro="" textlink="">
        <xdr:nvSpPr>
          <xdr:cNvPr id="24" name="Rectangle: Rounded Corners 23">
            <a:extLst>
              <a:ext uri="{FF2B5EF4-FFF2-40B4-BE49-F238E27FC236}">
                <a16:creationId xmlns:a16="http://schemas.microsoft.com/office/drawing/2014/main" id="{D164E18E-771D-344C-6726-49866800E1D6}"/>
              </a:ext>
            </a:extLst>
          </xdr:cNvPr>
          <xdr:cNvSpPr/>
        </xdr:nvSpPr>
        <xdr:spPr>
          <a:xfrm>
            <a:off x="158749" y="444499"/>
            <a:ext cx="1339851" cy="184151"/>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latin typeface="+mn-lt"/>
                <a:ea typeface="+mj-ea"/>
              </a:rPr>
              <a:t>NO</a:t>
            </a:r>
            <a:r>
              <a:rPr lang="en-AU" sz="1100" b="1" baseline="0">
                <a:latin typeface="+mn-lt"/>
                <a:ea typeface="+mj-ea"/>
              </a:rPr>
              <a:t> OF ORDERS</a:t>
            </a:r>
            <a:endParaRPr lang="en-AU" sz="1100" b="1">
              <a:latin typeface="+mn-lt"/>
              <a:ea typeface="+mj-ea"/>
            </a:endParaRPr>
          </a:p>
        </xdr:txBody>
      </xdr:sp>
      <xdr:sp macro="" textlink="">
        <xdr:nvSpPr>
          <xdr:cNvPr id="25" name="Rectangle: Rounded Corners 24">
            <a:extLst>
              <a:ext uri="{FF2B5EF4-FFF2-40B4-BE49-F238E27FC236}">
                <a16:creationId xmlns:a16="http://schemas.microsoft.com/office/drawing/2014/main" id="{BC6422CB-E8EE-6121-20A1-7DF9DC067CCD}"/>
              </a:ext>
            </a:extLst>
          </xdr:cNvPr>
          <xdr:cNvSpPr/>
        </xdr:nvSpPr>
        <xdr:spPr>
          <a:xfrm>
            <a:off x="146049" y="678808"/>
            <a:ext cx="1352551" cy="845191"/>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kpi!$K$17">
        <xdr:nvSpPr>
          <xdr:cNvPr id="26" name="Rectangle: Rounded Corners 25">
            <a:extLst>
              <a:ext uri="{FF2B5EF4-FFF2-40B4-BE49-F238E27FC236}">
                <a16:creationId xmlns:a16="http://schemas.microsoft.com/office/drawing/2014/main" id="{7B4656DD-B8C6-DB7F-D823-0E6E6EE804F1}"/>
              </a:ext>
            </a:extLst>
          </xdr:cNvPr>
          <xdr:cNvSpPr/>
        </xdr:nvSpPr>
        <xdr:spPr>
          <a:xfrm>
            <a:off x="222250" y="704850"/>
            <a:ext cx="1174750" cy="234950"/>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09E017-A589-4398-9F18-3128EB2B9C88}" type="TxLink">
              <a:rPr lang="en-US" sz="1100" b="1" i="0" u="none" strike="noStrike">
                <a:solidFill>
                  <a:schemeClr val="bg1"/>
                </a:solidFill>
                <a:latin typeface="Calibri"/>
                <a:ea typeface="Calibri"/>
                <a:cs typeface="Calibri"/>
              </a:rPr>
              <a:pPr algn="ctr"/>
              <a:t># 1783</a:t>
            </a:fld>
            <a:endParaRPr lang="en-AU" sz="1000" b="1">
              <a:solidFill>
                <a:schemeClr val="bg1"/>
              </a:solidFill>
            </a:endParaRPr>
          </a:p>
        </xdr:txBody>
      </xdr:sp>
      <xdr:sp macro="" textlink="">
        <xdr:nvSpPr>
          <xdr:cNvPr id="27" name="Rectangle: Rounded Corners 26">
            <a:extLst>
              <a:ext uri="{FF2B5EF4-FFF2-40B4-BE49-F238E27FC236}">
                <a16:creationId xmlns:a16="http://schemas.microsoft.com/office/drawing/2014/main" id="{C97D6908-0A15-CC42-D339-2C806AFE5522}"/>
              </a:ext>
            </a:extLst>
          </xdr:cNvPr>
          <xdr:cNvSpPr/>
        </xdr:nvSpPr>
        <xdr:spPr>
          <a:xfrm>
            <a:off x="215900" y="1238250"/>
            <a:ext cx="1193800" cy="203200"/>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700" b="1" i="0" u="none" strike="noStrike">
                <a:solidFill>
                  <a:schemeClr val="bg1"/>
                </a:solidFill>
                <a:latin typeface="Calibri"/>
                <a:ea typeface="Calibri"/>
                <a:cs typeface="Calibri"/>
              </a:rPr>
              <a:t>YOY</a:t>
            </a:r>
            <a:r>
              <a:rPr lang="en-US" sz="700" b="1" i="0" u="none" strike="noStrike" baseline="0">
                <a:solidFill>
                  <a:schemeClr val="bg1"/>
                </a:solidFill>
                <a:latin typeface="Calibri"/>
                <a:ea typeface="Calibri"/>
                <a:cs typeface="Calibri"/>
              </a:rPr>
              <a:t> GROWTH</a:t>
            </a:r>
            <a:endParaRPr lang="en-US" sz="800" b="1" i="0" u="none" strike="noStrike">
              <a:solidFill>
                <a:schemeClr val="bg1"/>
              </a:solidFill>
              <a:latin typeface="Calibri"/>
              <a:ea typeface="Calibri"/>
              <a:cs typeface="Calibri"/>
            </a:endParaRPr>
          </a:p>
        </xdr:txBody>
      </xdr:sp>
    </xdr:grpSp>
    <xdr:clientData/>
  </xdr:twoCellAnchor>
  <xdr:twoCellAnchor>
    <xdr:from>
      <xdr:col>10</xdr:col>
      <xdr:colOff>25400</xdr:colOff>
      <xdr:row>2</xdr:row>
      <xdr:rowOff>127000</xdr:rowOff>
    </xdr:from>
    <xdr:to>
      <xdr:col>12</xdr:col>
      <xdr:colOff>158751</xdr:colOff>
      <xdr:row>8</xdr:row>
      <xdr:rowOff>101600</xdr:rowOff>
    </xdr:to>
    <xdr:grpSp>
      <xdr:nvGrpSpPr>
        <xdr:cNvPr id="28" name="Group 27">
          <a:extLst>
            <a:ext uri="{FF2B5EF4-FFF2-40B4-BE49-F238E27FC236}">
              <a16:creationId xmlns:a16="http://schemas.microsoft.com/office/drawing/2014/main" id="{FE730B02-B8FA-427D-9ED0-E08B39339263}"/>
            </a:ext>
          </a:extLst>
        </xdr:cNvPr>
        <xdr:cNvGrpSpPr/>
      </xdr:nvGrpSpPr>
      <xdr:grpSpPr>
        <a:xfrm>
          <a:off x="6117968" y="487405"/>
          <a:ext cx="1351864" cy="1055817"/>
          <a:chOff x="146049" y="444499"/>
          <a:chExt cx="1352551" cy="1079500"/>
        </a:xfrm>
      </xdr:grpSpPr>
      <xdr:sp macro="" textlink="">
        <xdr:nvSpPr>
          <xdr:cNvPr id="29" name="Rectangle: Rounded Corners 28">
            <a:extLst>
              <a:ext uri="{FF2B5EF4-FFF2-40B4-BE49-F238E27FC236}">
                <a16:creationId xmlns:a16="http://schemas.microsoft.com/office/drawing/2014/main" id="{60177873-9A43-622B-EA84-E31235E698D7}"/>
              </a:ext>
            </a:extLst>
          </xdr:cNvPr>
          <xdr:cNvSpPr/>
        </xdr:nvSpPr>
        <xdr:spPr>
          <a:xfrm>
            <a:off x="158749" y="444499"/>
            <a:ext cx="1339851" cy="184151"/>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latin typeface="+mn-lt"/>
                <a:ea typeface="+mj-ea"/>
              </a:rPr>
              <a:t>PROFIT MARGIN</a:t>
            </a:r>
          </a:p>
        </xdr:txBody>
      </xdr:sp>
      <xdr:sp macro="" textlink="">
        <xdr:nvSpPr>
          <xdr:cNvPr id="30" name="Rectangle: Rounded Corners 29">
            <a:extLst>
              <a:ext uri="{FF2B5EF4-FFF2-40B4-BE49-F238E27FC236}">
                <a16:creationId xmlns:a16="http://schemas.microsoft.com/office/drawing/2014/main" id="{B4FD2C22-B13C-C641-F3AD-0715E8CC1B76}"/>
              </a:ext>
            </a:extLst>
          </xdr:cNvPr>
          <xdr:cNvSpPr/>
        </xdr:nvSpPr>
        <xdr:spPr>
          <a:xfrm>
            <a:off x="146049" y="678808"/>
            <a:ext cx="1352551" cy="845191"/>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kpi!$N$17">
        <xdr:nvSpPr>
          <xdr:cNvPr id="31" name="Rectangle: Rounded Corners 30">
            <a:extLst>
              <a:ext uri="{FF2B5EF4-FFF2-40B4-BE49-F238E27FC236}">
                <a16:creationId xmlns:a16="http://schemas.microsoft.com/office/drawing/2014/main" id="{A9906076-95A0-71E9-AF3C-703DF9BA23C2}"/>
              </a:ext>
            </a:extLst>
          </xdr:cNvPr>
          <xdr:cNvSpPr/>
        </xdr:nvSpPr>
        <xdr:spPr>
          <a:xfrm>
            <a:off x="222250" y="704850"/>
            <a:ext cx="1174750" cy="234950"/>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DE7B9B-5C55-4DBD-B1BA-1AA62268A65B}" type="TxLink">
              <a:rPr lang="en-US" sz="1100" b="1" i="0" u="none" strike="noStrike">
                <a:solidFill>
                  <a:schemeClr val="bg1"/>
                </a:solidFill>
                <a:latin typeface="Calibri"/>
                <a:ea typeface="Calibri"/>
                <a:cs typeface="Calibri"/>
              </a:rPr>
              <a:pPr algn="ctr"/>
              <a:t>14.03%</a:t>
            </a:fld>
            <a:endParaRPr lang="en-AU" sz="1000" b="1">
              <a:solidFill>
                <a:schemeClr val="bg1"/>
              </a:solidFill>
            </a:endParaRPr>
          </a:p>
        </xdr:txBody>
      </xdr:sp>
      <xdr:sp macro="" textlink="">
        <xdr:nvSpPr>
          <xdr:cNvPr id="32" name="Rectangle: Rounded Corners 31">
            <a:extLst>
              <a:ext uri="{FF2B5EF4-FFF2-40B4-BE49-F238E27FC236}">
                <a16:creationId xmlns:a16="http://schemas.microsoft.com/office/drawing/2014/main" id="{621D4516-BEAF-BF16-24C2-ED2CA1F2B604}"/>
              </a:ext>
            </a:extLst>
          </xdr:cNvPr>
          <xdr:cNvSpPr/>
        </xdr:nvSpPr>
        <xdr:spPr>
          <a:xfrm>
            <a:off x="215900" y="1238250"/>
            <a:ext cx="1193800" cy="203200"/>
          </a:xfrm>
          <a:prstGeom prst="roundRect">
            <a:avLst/>
          </a:prstGeom>
          <a:gradFill>
            <a:gsLst>
              <a:gs pos="0">
                <a:schemeClr val="tx1">
                  <a:alpha val="80000"/>
                </a:schemeClr>
              </a:gs>
              <a:gs pos="100000">
                <a:schemeClr val="tx2">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700" b="1" i="0" u="none" strike="noStrike">
                <a:solidFill>
                  <a:schemeClr val="bg1"/>
                </a:solidFill>
                <a:latin typeface="Calibri"/>
                <a:ea typeface="Calibri"/>
                <a:cs typeface="Calibri"/>
              </a:rPr>
              <a:t>YOY</a:t>
            </a:r>
            <a:r>
              <a:rPr lang="en-US" sz="700" b="1" i="0" u="none" strike="noStrike" baseline="0">
                <a:solidFill>
                  <a:schemeClr val="bg1"/>
                </a:solidFill>
                <a:latin typeface="Calibri"/>
                <a:ea typeface="Calibri"/>
                <a:cs typeface="Calibri"/>
              </a:rPr>
              <a:t> GROWTH</a:t>
            </a:r>
            <a:endParaRPr lang="en-US" sz="800" b="1" i="0" u="none" strike="noStrike">
              <a:solidFill>
                <a:schemeClr val="bg1"/>
              </a:solidFill>
              <a:latin typeface="Calibri"/>
              <a:ea typeface="Calibri"/>
              <a:cs typeface="Calibri"/>
            </a:endParaRPr>
          </a:p>
        </xdr:txBody>
      </xdr:sp>
    </xdr:grpSp>
    <xdr:clientData/>
  </xdr:twoCellAnchor>
  <xdr:twoCellAnchor>
    <xdr:from>
      <xdr:col>3</xdr:col>
      <xdr:colOff>19050</xdr:colOff>
      <xdr:row>5</xdr:row>
      <xdr:rowOff>127000</xdr:rowOff>
    </xdr:from>
    <xdr:to>
      <xdr:col>4</xdr:col>
      <xdr:colOff>476250</xdr:colOff>
      <xdr:row>6</xdr:row>
      <xdr:rowOff>171450</xdr:rowOff>
    </xdr:to>
    <xdr:graphicFrame macro="">
      <xdr:nvGraphicFramePr>
        <xdr:cNvPr id="33" name="Chart 32">
          <a:extLst>
            <a:ext uri="{FF2B5EF4-FFF2-40B4-BE49-F238E27FC236}">
              <a16:creationId xmlns:a16="http://schemas.microsoft.com/office/drawing/2014/main" id="{96C9F50B-89C6-4716-86D4-2B14A8FB6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349250</xdr:colOff>
      <xdr:row>5</xdr:row>
      <xdr:rowOff>95250</xdr:rowOff>
    </xdr:from>
    <xdr:to>
      <xdr:col>7</xdr:col>
      <xdr:colOff>107950</xdr:colOff>
      <xdr:row>6</xdr:row>
      <xdr:rowOff>158750</xdr:rowOff>
    </xdr:to>
    <xdr:graphicFrame macro="">
      <xdr:nvGraphicFramePr>
        <xdr:cNvPr id="34" name="Chart 33">
          <a:extLst>
            <a:ext uri="{FF2B5EF4-FFF2-40B4-BE49-F238E27FC236}">
              <a16:creationId xmlns:a16="http://schemas.microsoft.com/office/drawing/2014/main" id="{49A54BDB-39B9-4E3C-AB8F-1F45563C2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539750</xdr:colOff>
      <xdr:row>5</xdr:row>
      <xdr:rowOff>95250</xdr:rowOff>
    </xdr:from>
    <xdr:to>
      <xdr:col>9</xdr:col>
      <xdr:colOff>450850</xdr:colOff>
      <xdr:row>6</xdr:row>
      <xdr:rowOff>165100</xdr:rowOff>
    </xdr:to>
    <xdr:graphicFrame macro="">
      <xdr:nvGraphicFramePr>
        <xdr:cNvPr id="35" name="Chart 34">
          <a:extLst>
            <a:ext uri="{FF2B5EF4-FFF2-40B4-BE49-F238E27FC236}">
              <a16:creationId xmlns:a16="http://schemas.microsoft.com/office/drawing/2014/main" id="{BA9CD1DA-49E4-45BE-8B0F-B0D0124A9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127000</xdr:colOff>
      <xdr:row>5</xdr:row>
      <xdr:rowOff>127000</xdr:rowOff>
    </xdr:from>
    <xdr:to>
      <xdr:col>12</xdr:col>
      <xdr:colOff>101600</xdr:colOff>
      <xdr:row>6</xdr:row>
      <xdr:rowOff>170329</xdr:rowOff>
    </xdr:to>
    <xdr:graphicFrame macro="">
      <xdr:nvGraphicFramePr>
        <xdr:cNvPr id="37" name="Chart 36">
          <a:extLst>
            <a:ext uri="{FF2B5EF4-FFF2-40B4-BE49-F238E27FC236}">
              <a16:creationId xmlns:a16="http://schemas.microsoft.com/office/drawing/2014/main" id="{CF1A252F-160E-405B-9183-5E969C2CE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575620</xdr:colOff>
          <xdr:row>7</xdr:row>
          <xdr:rowOff>40576</xdr:rowOff>
        </xdr:from>
        <xdr:to>
          <xdr:col>4</xdr:col>
          <xdr:colOff>480370</xdr:colOff>
          <xdr:row>8</xdr:row>
          <xdr:rowOff>6349</xdr:rowOff>
        </xdr:to>
        <xdr:pic>
          <xdr:nvPicPr>
            <xdr:cNvPr id="41" name="Picture 40">
              <a:extLst>
                <a:ext uri="{FF2B5EF4-FFF2-40B4-BE49-F238E27FC236}">
                  <a16:creationId xmlns:a16="http://schemas.microsoft.com/office/drawing/2014/main" id="{8ADB4A89-BCED-7E75-DD12-A340EFBD1978}"/>
                </a:ext>
              </a:extLst>
            </xdr:cNvPr>
            <xdr:cNvPicPr>
              <a:picLocks noChangeAspect="1" noChangeArrowheads="1"/>
              <a:extLst>
                <a:ext uri="{84589F7E-364E-4C9E-8A38-B11213B215E9}">
                  <a14:cameraTool cellRange="yoy_kpi!$C$9" spid="_x0000_s11302"/>
                </a:ext>
              </a:extLst>
            </xdr:cNvPicPr>
          </xdr:nvPicPr>
          <xdr:blipFill>
            <a:blip xmlns:r="http://schemas.openxmlformats.org/officeDocument/2006/relationships" r:embed="rId7"/>
            <a:srcRect/>
            <a:stretch>
              <a:fillRect/>
            </a:stretch>
          </xdr:blipFill>
          <xdr:spPr bwMode="auto">
            <a:xfrm>
              <a:off x="2403390" y="1301995"/>
              <a:ext cx="514007" cy="1459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228601</xdr:colOff>
          <xdr:row>7</xdr:row>
          <xdr:rowOff>21281</xdr:rowOff>
        </xdr:from>
        <xdr:to>
          <xdr:col>7</xdr:col>
          <xdr:colOff>120651</xdr:colOff>
          <xdr:row>7</xdr:row>
          <xdr:rowOff>173681</xdr:rowOff>
        </xdr:to>
        <xdr:pic>
          <xdr:nvPicPr>
            <xdr:cNvPr id="45" name="Picture 44">
              <a:extLst>
                <a:ext uri="{FF2B5EF4-FFF2-40B4-BE49-F238E27FC236}">
                  <a16:creationId xmlns:a16="http://schemas.microsoft.com/office/drawing/2014/main" id="{048CD23D-D362-A0B1-1903-B2A5972F35BF}"/>
                </a:ext>
              </a:extLst>
            </xdr:cNvPr>
            <xdr:cNvPicPr>
              <a:picLocks noChangeAspect="1" noChangeArrowheads="1"/>
              <a:extLst>
                <a:ext uri="{84589F7E-364E-4C9E-8A38-B11213B215E9}">
                  <a14:cameraTool cellRange="yoy_kpi!$D$9" spid="_x0000_s11303"/>
                </a:ext>
              </a:extLst>
            </xdr:cNvPicPr>
          </xdr:nvPicPr>
          <xdr:blipFill>
            <a:blip xmlns:r="http://schemas.openxmlformats.org/officeDocument/2006/relationships" r:embed="rId8"/>
            <a:srcRect/>
            <a:stretch>
              <a:fillRect/>
            </a:stretch>
          </xdr:blipFill>
          <xdr:spPr bwMode="auto">
            <a:xfrm>
              <a:off x="3884142" y="1282700"/>
              <a:ext cx="501306" cy="1524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471498</xdr:colOff>
          <xdr:row>7</xdr:row>
          <xdr:rowOff>40331</xdr:rowOff>
        </xdr:from>
        <xdr:to>
          <xdr:col>9</xdr:col>
          <xdr:colOff>448801</xdr:colOff>
          <xdr:row>8</xdr:row>
          <xdr:rowOff>8581</xdr:rowOff>
        </xdr:to>
        <xdr:pic>
          <xdr:nvPicPr>
            <xdr:cNvPr id="47" name="Picture 46">
              <a:extLst>
                <a:ext uri="{FF2B5EF4-FFF2-40B4-BE49-F238E27FC236}">
                  <a16:creationId xmlns:a16="http://schemas.microsoft.com/office/drawing/2014/main" id="{2D38601D-8E76-6397-2C0C-C595E4FA0438}"/>
                </a:ext>
              </a:extLst>
            </xdr:cNvPr>
            <xdr:cNvPicPr>
              <a:picLocks noChangeAspect="1" noChangeArrowheads="1"/>
              <a:extLst>
                <a:ext uri="{84589F7E-364E-4C9E-8A38-B11213B215E9}">
                  <a14:cameraTool cellRange="yoy_kpi!$E$9" spid="_x0000_s11304"/>
                </a:ext>
              </a:extLst>
            </xdr:cNvPicPr>
          </xdr:nvPicPr>
          <xdr:blipFill>
            <a:blip xmlns:r="http://schemas.openxmlformats.org/officeDocument/2006/relationships" r:embed="rId9"/>
            <a:srcRect/>
            <a:stretch>
              <a:fillRect/>
            </a:stretch>
          </xdr:blipFill>
          <xdr:spPr bwMode="auto">
            <a:xfrm>
              <a:off x="5345552" y="1301750"/>
              <a:ext cx="586560" cy="14845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122351</xdr:colOff>
          <xdr:row>7</xdr:row>
          <xdr:rowOff>50801</xdr:rowOff>
        </xdr:from>
        <xdr:to>
          <xdr:col>12</xdr:col>
          <xdr:colOff>52936</xdr:colOff>
          <xdr:row>8</xdr:row>
          <xdr:rowOff>25743</xdr:rowOff>
        </xdr:to>
        <xdr:pic>
          <xdr:nvPicPr>
            <xdr:cNvPr id="49" name="Picture 48">
              <a:extLst>
                <a:ext uri="{FF2B5EF4-FFF2-40B4-BE49-F238E27FC236}">
                  <a16:creationId xmlns:a16="http://schemas.microsoft.com/office/drawing/2014/main" id="{4D684774-1121-5902-574E-AB975A00974E}"/>
                </a:ext>
              </a:extLst>
            </xdr:cNvPr>
            <xdr:cNvPicPr>
              <a:picLocks noChangeAspect="1" noChangeArrowheads="1"/>
              <a:extLst>
                <a:ext uri="{84589F7E-364E-4C9E-8A38-B11213B215E9}">
                  <a14:cameraTool cellRange="yoy_kpi!$F$9" spid="_x0000_s11305"/>
                </a:ext>
              </a:extLst>
            </xdr:cNvPicPr>
          </xdr:nvPicPr>
          <xdr:blipFill>
            <a:blip xmlns:r="http://schemas.openxmlformats.org/officeDocument/2006/relationships" r:embed="rId10"/>
            <a:srcRect/>
            <a:stretch>
              <a:fillRect/>
            </a:stretch>
          </xdr:blipFill>
          <xdr:spPr bwMode="auto">
            <a:xfrm>
              <a:off x="6824175" y="1312220"/>
              <a:ext cx="539842" cy="15514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283177</xdr:colOff>
      <xdr:row>21</xdr:row>
      <xdr:rowOff>8579</xdr:rowOff>
    </xdr:from>
    <xdr:to>
      <xdr:col>12</xdr:col>
      <xdr:colOff>351826</xdr:colOff>
      <xdr:row>32</xdr:row>
      <xdr:rowOff>0</xdr:rowOff>
    </xdr:to>
    <xdr:sp macro="" textlink="">
      <xdr:nvSpPr>
        <xdr:cNvPr id="55" name="Rectangle: Rounded Corners 54">
          <a:extLst>
            <a:ext uri="{FF2B5EF4-FFF2-40B4-BE49-F238E27FC236}">
              <a16:creationId xmlns:a16="http://schemas.microsoft.com/office/drawing/2014/main" id="{C52B91E9-AD33-470F-8A8C-8CB74D2ADDE9}"/>
            </a:ext>
          </a:extLst>
        </xdr:cNvPr>
        <xdr:cNvSpPr/>
      </xdr:nvSpPr>
      <xdr:spPr>
        <a:xfrm>
          <a:off x="5157231" y="3792836"/>
          <a:ext cx="2505676" cy="1973650"/>
        </a:xfrm>
        <a:prstGeom prst="roundRect">
          <a:avLst>
            <a:gd name="adj" fmla="val 5856"/>
          </a:avLst>
        </a:prstGeom>
        <a:gradFill>
          <a:gsLst>
            <a:gs pos="0">
              <a:schemeClr val="tx1">
                <a:lumMod val="95000"/>
                <a:lumOff val="5000"/>
              </a:schemeClr>
            </a:gs>
            <a:gs pos="100000">
              <a:schemeClr val="tx2">
                <a:lumMod val="65000"/>
                <a:lumOff val="35000"/>
                <a:alpha val="75000"/>
              </a:schemeClr>
            </a:gs>
          </a:gsLst>
          <a:lin ang="1200000" scaled="0"/>
        </a:gradFill>
        <a:ln>
          <a:gradFill>
            <a:gsLst>
              <a:gs pos="0">
                <a:schemeClr val="tx1">
                  <a:lumMod val="95000"/>
                  <a:lumOff val="5000"/>
                </a:schemeClr>
              </a:gs>
              <a:gs pos="100000">
                <a:schemeClr val="tx2">
                  <a:lumMod val="65000"/>
                  <a:lumOff val="35000"/>
                  <a:alpha val="75000"/>
                </a:schemeClr>
              </a:gs>
            </a:gsLst>
            <a:lin ang="1200000" scaled="0"/>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120136</xdr:colOff>
      <xdr:row>9</xdr:row>
      <xdr:rowOff>21627</xdr:rowOff>
    </xdr:from>
    <xdr:to>
      <xdr:col>12</xdr:col>
      <xdr:colOff>281119</xdr:colOff>
      <xdr:row>20</xdr:row>
      <xdr:rowOff>85811</xdr:rowOff>
    </xdr:to>
    <xdr:grpSp>
      <xdr:nvGrpSpPr>
        <xdr:cNvPr id="62" name="Group 61">
          <a:extLst>
            <a:ext uri="{FF2B5EF4-FFF2-40B4-BE49-F238E27FC236}">
              <a16:creationId xmlns:a16="http://schemas.microsoft.com/office/drawing/2014/main" id="{2F89E092-2ACA-D001-5417-8D2CDEA3734F}"/>
            </a:ext>
          </a:extLst>
        </xdr:cNvPr>
        <xdr:cNvGrpSpPr/>
      </xdr:nvGrpSpPr>
      <xdr:grpSpPr>
        <a:xfrm>
          <a:off x="120136" y="1643451"/>
          <a:ext cx="7472064" cy="2046414"/>
          <a:chOff x="120136" y="1643451"/>
          <a:chExt cx="7472064" cy="2046414"/>
        </a:xfrm>
      </xdr:grpSpPr>
      <xdr:sp macro="" textlink="">
        <xdr:nvSpPr>
          <xdr:cNvPr id="50" name="Rectangle: Rounded Corners 49">
            <a:extLst>
              <a:ext uri="{FF2B5EF4-FFF2-40B4-BE49-F238E27FC236}">
                <a16:creationId xmlns:a16="http://schemas.microsoft.com/office/drawing/2014/main" id="{6EFE0B23-CF88-D549-6C8B-D73B93ED873A}"/>
              </a:ext>
            </a:extLst>
          </xdr:cNvPr>
          <xdr:cNvSpPr/>
        </xdr:nvSpPr>
        <xdr:spPr>
          <a:xfrm>
            <a:off x="120136" y="1690472"/>
            <a:ext cx="2806013" cy="1990812"/>
          </a:xfrm>
          <a:prstGeom prst="roundRect">
            <a:avLst>
              <a:gd name="adj" fmla="val 5856"/>
            </a:avLst>
          </a:prstGeom>
          <a:gradFill>
            <a:gsLst>
              <a:gs pos="0">
                <a:schemeClr val="tx1">
                  <a:lumMod val="95000"/>
                  <a:lumOff val="5000"/>
                </a:schemeClr>
              </a:gs>
              <a:gs pos="100000">
                <a:schemeClr val="tx2">
                  <a:lumMod val="65000"/>
                  <a:lumOff val="35000"/>
                  <a:alpha val="75000"/>
                </a:schemeClr>
              </a:gs>
            </a:gsLst>
            <a:lin ang="1200000" scaled="0"/>
          </a:gradFill>
          <a:ln>
            <a:gradFill>
              <a:gsLst>
                <a:gs pos="0">
                  <a:schemeClr val="tx1">
                    <a:lumMod val="95000"/>
                    <a:lumOff val="5000"/>
                  </a:schemeClr>
                </a:gs>
                <a:gs pos="100000">
                  <a:schemeClr val="tx2">
                    <a:lumMod val="65000"/>
                    <a:lumOff val="35000"/>
                    <a:alpha val="75000"/>
                  </a:schemeClr>
                </a:gs>
              </a:gsLst>
              <a:lin ang="1200000" scaled="0"/>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51" name="Rectangle: Rounded Corners 50">
            <a:extLst>
              <a:ext uri="{FF2B5EF4-FFF2-40B4-BE49-F238E27FC236}">
                <a16:creationId xmlns:a16="http://schemas.microsoft.com/office/drawing/2014/main" id="{9EA10690-A42F-4CEB-B865-377A1144F5CB}"/>
              </a:ext>
            </a:extLst>
          </xdr:cNvPr>
          <xdr:cNvSpPr/>
        </xdr:nvSpPr>
        <xdr:spPr>
          <a:xfrm>
            <a:off x="5775070" y="1654092"/>
            <a:ext cx="1817130" cy="1932800"/>
          </a:xfrm>
          <a:prstGeom prst="roundRect">
            <a:avLst>
              <a:gd name="adj" fmla="val 5856"/>
            </a:avLst>
          </a:prstGeom>
          <a:gradFill>
            <a:gsLst>
              <a:gs pos="0">
                <a:schemeClr val="tx1">
                  <a:lumMod val="95000"/>
                  <a:lumOff val="5000"/>
                </a:schemeClr>
              </a:gs>
              <a:gs pos="100000">
                <a:schemeClr val="tx2">
                  <a:lumMod val="65000"/>
                  <a:lumOff val="35000"/>
                  <a:alpha val="75000"/>
                </a:schemeClr>
              </a:gs>
            </a:gsLst>
            <a:lin ang="1200000" scaled="0"/>
          </a:gradFill>
          <a:ln>
            <a:gradFill>
              <a:gsLst>
                <a:gs pos="0">
                  <a:schemeClr val="tx1">
                    <a:lumMod val="95000"/>
                    <a:lumOff val="5000"/>
                  </a:schemeClr>
                </a:gs>
                <a:gs pos="100000">
                  <a:schemeClr val="tx2">
                    <a:lumMod val="65000"/>
                    <a:lumOff val="35000"/>
                    <a:alpha val="75000"/>
                  </a:schemeClr>
                </a:gs>
              </a:gsLst>
              <a:lin ang="1200000" scaled="0"/>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52" name="Rectangle: Rounded Corners 51">
            <a:extLst>
              <a:ext uri="{FF2B5EF4-FFF2-40B4-BE49-F238E27FC236}">
                <a16:creationId xmlns:a16="http://schemas.microsoft.com/office/drawing/2014/main" id="{145A91FE-8DB2-4B3A-95F6-C7D2D5244271}"/>
              </a:ext>
            </a:extLst>
          </xdr:cNvPr>
          <xdr:cNvSpPr/>
        </xdr:nvSpPr>
        <xdr:spPr>
          <a:xfrm>
            <a:off x="3003378" y="1643451"/>
            <a:ext cx="2694460" cy="2046414"/>
          </a:xfrm>
          <a:prstGeom prst="roundRect">
            <a:avLst>
              <a:gd name="adj" fmla="val 5856"/>
            </a:avLst>
          </a:prstGeom>
          <a:gradFill>
            <a:gsLst>
              <a:gs pos="0">
                <a:schemeClr val="tx1">
                  <a:lumMod val="95000"/>
                  <a:lumOff val="5000"/>
                </a:schemeClr>
              </a:gs>
              <a:gs pos="100000">
                <a:schemeClr val="tx2">
                  <a:lumMod val="65000"/>
                  <a:lumOff val="35000"/>
                  <a:alpha val="75000"/>
                </a:schemeClr>
              </a:gs>
            </a:gsLst>
            <a:lin ang="1200000" scaled="0"/>
          </a:gradFill>
          <a:ln>
            <a:gradFill>
              <a:gsLst>
                <a:gs pos="0">
                  <a:schemeClr val="tx1">
                    <a:lumMod val="95000"/>
                    <a:lumOff val="5000"/>
                  </a:schemeClr>
                </a:gs>
                <a:gs pos="100000">
                  <a:schemeClr val="tx2">
                    <a:lumMod val="65000"/>
                    <a:lumOff val="35000"/>
                    <a:alpha val="75000"/>
                  </a:schemeClr>
                </a:gs>
              </a:gsLst>
              <a:lin ang="1200000" scaled="0"/>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56" name="Rectangle: Rounded Corners 55">
            <a:extLst>
              <a:ext uri="{FF2B5EF4-FFF2-40B4-BE49-F238E27FC236}">
                <a16:creationId xmlns:a16="http://schemas.microsoft.com/office/drawing/2014/main" id="{13AD8F44-2AA0-27F3-A173-B30A3F48D853}"/>
              </a:ext>
            </a:extLst>
          </xdr:cNvPr>
          <xdr:cNvSpPr/>
        </xdr:nvSpPr>
        <xdr:spPr>
          <a:xfrm>
            <a:off x="411892" y="1664731"/>
            <a:ext cx="2102365" cy="240269"/>
          </a:xfrm>
          <a:prstGeom prst="roundRect">
            <a:avLst/>
          </a:prstGeom>
          <a:gradFill>
            <a:gsLst>
              <a:gs pos="0">
                <a:schemeClr val="tx1">
                  <a:lumMod val="95000"/>
                  <a:lumOff val="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t>SALES AND PROFIT</a:t>
            </a:r>
            <a:r>
              <a:rPr lang="en-AU" sz="1100" b="1" baseline="0"/>
              <a:t> ANALYSIS</a:t>
            </a:r>
            <a:endParaRPr lang="en-AU" sz="1100" b="1"/>
          </a:p>
        </xdr:txBody>
      </xdr:sp>
      <xdr:sp macro="" textlink="">
        <xdr:nvSpPr>
          <xdr:cNvPr id="57" name="Rectangle: Rounded Corners 56">
            <a:extLst>
              <a:ext uri="{FF2B5EF4-FFF2-40B4-BE49-F238E27FC236}">
                <a16:creationId xmlns:a16="http://schemas.microsoft.com/office/drawing/2014/main" id="{D1A40D71-08B4-46F9-90E5-989A1B049ECA}"/>
              </a:ext>
            </a:extLst>
          </xdr:cNvPr>
          <xdr:cNvSpPr/>
        </xdr:nvSpPr>
        <xdr:spPr>
          <a:xfrm>
            <a:off x="3316761" y="1686356"/>
            <a:ext cx="2102365" cy="240269"/>
          </a:xfrm>
          <a:prstGeom prst="roundRect">
            <a:avLst/>
          </a:prstGeom>
          <a:gradFill>
            <a:gsLst>
              <a:gs pos="0">
                <a:schemeClr val="tx1">
                  <a:lumMod val="95000"/>
                  <a:lumOff val="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solidFill>
                  <a:schemeClr val="bg1"/>
                </a:solidFill>
              </a:rPr>
              <a:t>CATEGORY WISE PROFIT</a:t>
            </a:r>
          </a:p>
        </xdr:txBody>
      </xdr:sp>
      <xdr:sp macro="" textlink="">
        <xdr:nvSpPr>
          <xdr:cNvPr id="58" name="Rectangle: Rounded Corners 57">
            <a:extLst>
              <a:ext uri="{FF2B5EF4-FFF2-40B4-BE49-F238E27FC236}">
                <a16:creationId xmlns:a16="http://schemas.microsoft.com/office/drawing/2014/main" id="{F53C3124-6D94-497B-8907-9F26B94CD39D}"/>
              </a:ext>
            </a:extLst>
          </xdr:cNvPr>
          <xdr:cNvSpPr/>
        </xdr:nvSpPr>
        <xdr:spPr>
          <a:xfrm>
            <a:off x="5912368" y="1696997"/>
            <a:ext cx="1630405" cy="199422"/>
          </a:xfrm>
          <a:prstGeom prst="roundRect">
            <a:avLst/>
          </a:prstGeom>
          <a:gradFill>
            <a:gsLst>
              <a:gs pos="0">
                <a:schemeClr val="tx1">
                  <a:lumMod val="95000"/>
                  <a:lumOff val="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800" b="1">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AU" sz="800" b="1">
                <a:solidFill>
                  <a:schemeClr val="bg1"/>
                </a:solidFill>
                <a:latin typeface="+mj-lt"/>
                <a:cs typeface="Segoe UI Semibold" panose="020B0702040204020203" pitchFamily="34" charset="0"/>
              </a:rPr>
              <a:t> WISE SALES SHARE</a:t>
            </a:r>
            <a:r>
              <a:rPr lang="en-AU" sz="800" b="1" baseline="0">
                <a:solidFill>
                  <a:schemeClr val="bg1"/>
                </a:solidFill>
                <a:latin typeface="+mj-lt"/>
                <a:cs typeface="Segoe UI Semibold" panose="020B0702040204020203" pitchFamily="34" charset="0"/>
              </a:rPr>
              <a:t> %</a:t>
            </a:r>
            <a:endParaRPr lang="en-AU" sz="800" b="1">
              <a:solidFill>
                <a:schemeClr val="bg1"/>
              </a:solidFill>
              <a:latin typeface="+mj-lt"/>
              <a:cs typeface="Segoe UI Semibold" panose="020B0702040204020203" pitchFamily="34" charset="0"/>
            </a:endParaRPr>
          </a:p>
        </xdr:txBody>
      </xdr:sp>
    </xdr:grpSp>
    <xdr:clientData/>
  </xdr:twoCellAnchor>
  <xdr:twoCellAnchor>
    <xdr:from>
      <xdr:col>0</xdr:col>
      <xdr:colOff>126660</xdr:colOff>
      <xdr:row>20</xdr:row>
      <xdr:rowOff>94391</xdr:rowOff>
    </xdr:from>
    <xdr:to>
      <xdr:col>11</xdr:col>
      <xdr:colOff>574934</xdr:colOff>
      <xdr:row>32</xdr:row>
      <xdr:rowOff>34324</xdr:rowOff>
    </xdr:to>
    <xdr:grpSp>
      <xdr:nvGrpSpPr>
        <xdr:cNvPr id="63" name="Group 62">
          <a:extLst>
            <a:ext uri="{FF2B5EF4-FFF2-40B4-BE49-F238E27FC236}">
              <a16:creationId xmlns:a16="http://schemas.microsoft.com/office/drawing/2014/main" id="{1015598F-B8AC-D5B3-A984-E382E075B8A9}"/>
            </a:ext>
          </a:extLst>
        </xdr:cNvPr>
        <xdr:cNvGrpSpPr/>
      </xdr:nvGrpSpPr>
      <xdr:grpSpPr>
        <a:xfrm>
          <a:off x="126660" y="3698445"/>
          <a:ext cx="7150098" cy="2102365"/>
          <a:chOff x="126660" y="3698445"/>
          <a:chExt cx="7150098" cy="2102365"/>
        </a:xfrm>
      </xdr:grpSpPr>
      <xdr:sp macro="" textlink="">
        <xdr:nvSpPr>
          <xdr:cNvPr id="53" name="Rectangle: Rounded Corners 52">
            <a:extLst>
              <a:ext uri="{FF2B5EF4-FFF2-40B4-BE49-F238E27FC236}">
                <a16:creationId xmlns:a16="http://schemas.microsoft.com/office/drawing/2014/main" id="{82D97B9C-95F6-4A09-A36F-EEA298015137}"/>
              </a:ext>
            </a:extLst>
          </xdr:cNvPr>
          <xdr:cNvSpPr/>
        </xdr:nvSpPr>
        <xdr:spPr>
          <a:xfrm>
            <a:off x="126660" y="3698445"/>
            <a:ext cx="2499151" cy="2102365"/>
          </a:xfrm>
          <a:prstGeom prst="roundRect">
            <a:avLst>
              <a:gd name="adj" fmla="val 5856"/>
            </a:avLst>
          </a:prstGeom>
          <a:gradFill>
            <a:gsLst>
              <a:gs pos="0">
                <a:schemeClr val="tx1">
                  <a:lumMod val="95000"/>
                  <a:lumOff val="5000"/>
                </a:schemeClr>
              </a:gs>
              <a:gs pos="100000">
                <a:schemeClr val="tx2">
                  <a:lumMod val="65000"/>
                  <a:lumOff val="35000"/>
                  <a:alpha val="75000"/>
                </a:schemeClr>
              </a:gs>
            </a:gsLst>
            <a:lin ang="1200000" scaled="0"/>
          </a:gradFill>
          <a:ln>
            <a:gradFill>
              <a:gsLst>
                <a:gs pos="0">
                  <a:schemeClr val="tx1">
                    <a:lumMod val="95000"/>
                    <a:lumOff val="5000"/>
                  </a:schemeClr>
                </a:gs>
                <a:gs pos="100000">
                  <a:schemeClr val="tx2">
                    <a:lumMod val="65000"/>
                    <a:lumOff val="35000"/>
                    <a:alpha val="75000"/>
                  </a:schemeClr>
                </a:gs>
              </a:gsLst>
              <a:lin ang="1200000" scaled="0"/>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54" name="Rectangle: Rounded Corners 53">
            <a:extLst>
              <a:ext uri="{FF2B5EF4-FFF2-40B4-BE49-F238E27FC236}">
                <a16:creationId xmlns:a16="http://schemas.microsoft.com/office/drawing/2014/main" id="{0A40462D-3A50-4C49-B65E-EA0C634D751F}"/>
              </a:ext>
            </a:extLst>
          </xdr:cNvPr>
          <xdr:cNvSpPr/>
        </xdr:nvSpPr>
        <xdr:spPr>
          <a:xfrm>
            <a:off x="2728787" y="3741351"/>
            <a:ext cx="2385537" cy="1965068"/>
          </a:xfrm>
          <a:prstGeom prst="roundRect">
            <a:avLst>
              <a:gd name="adj" fmla="val 5856"/>
            </a:avLst>
          </a:prstGeom>
          <a:gradFill>
            <a:gsLst>
              <a:gs pos="0">
                <a:schemeClr val="tx1">
                  <a:lumMod val="95000"/>
                  <a:lumOff val="5000"/>
                </a:schemeClr>
              </a:gs>
              <a:gs pos="100000">
                <a:schemeClr val="tx2">
                  <a:lumMod val="65000"/>
                  <a:lumOff val="35000"/>
                  <a:alpha val="75000"/>
                </a:schemeClr>
              </a:gs>
            </a:gsLst>
            <a:lin ang="1200000" scaled="0"/>
          </a:gradFill>
          <a:ln>
            <a:gradFill>
              <a:gsLst>
                <a:gs pos="0">
                  <a:schemeClr val="tx1">
                    <a:lumMod val="95000"/>
                    <a:lumOff val="5000"/>
                  </a:schemeClr>
                </a:gs>
                <a:gs pos="100000">
                  <a:schemeClr val="tx2">
                    <a:lumMod val="65000"/>
                    <a:lumOff val="35000"/>
                    <a:alpha val="75000"/>
                  </a:schemeClr>
                </a:gs>
              </a:gsLst>
              <a:lin ang="1200000" scaled="0"/>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59" name="Rectangle: Rounded Corners 58">
            <a:extLst>
              <a:ext uri="{FF2B5EF4-FFF2-40B4-BE49-F238E27FC236}">
                <a16:creationId xmlns:a16="http://schemas.microsoft.com/office/drawing/2014/main" id="{8889FA26-3818-49C1-9138-26F00A46673A}"/>
              </a:ext>
            </a:extLst>
          </xdr:cNvPr>
          <xdr:cNvSpPr/>
        </xdr:nvSpPr>
        <xdr:spPr>
          <a:xfrm>
            <a:off x="358347" y="3749931"/>
            <a:ext cx="2102365" cy="240269"/>
          </a:xfrm>
          <a:prstGeom prst="roundRect">
            <a:avLst/>
          </a:prstGeom>
          <a:gradFill>
            <a:gsLst>
              <a:gs pos="0">
                <a:schemeClr val="tx1">
                  <a:lumMod val="95000"/>
                  <a:lumOff val="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60" name="Rectangle: Rounded Corners 59">
            <a:extLst>
              <a:ext uri="{FF2B5EF4-FFF2-40B4-BE49-F238E27FC236}">
                <a16:creationId xmlns:a16="http://schemas.microsoft.com/office/drawing/2014/main" id="{A5CD9EF6-1F3F-4CEC-9C71-8A25FD91DB02}"/>
              </a:ext>
            </a:extLst>
          </xdr:cNvPr>
          <xdr:cNvSpPr/>
        </xdr:nvSpPr>
        <xdr:spPr>
          <a:xfrm>
            <a:off x="2934730" y="3784257"/>
            <a:ext cx="2136689" cy="257432"/>
          </a:xfrm>
          <a:prstGeom prst="roundRect">
            <a:avLst/>
          </a:prstGeom>
          <a:gradFill>
            <a:gsLst>
              <a:gs pos="0">
                <a:schemeClr val="tx1">
                  <a:lumMod val="95000"/>
                  <a:lumOff val="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latin typeface="Lato Black" panose="020F0502020204030203" pitchFamily="34" charset="0"/>
                <a:ea typeface="Lato Black" panose="020F0502020204030203" pitchFamily="34" charset="0"/>
                <a:cs typeface="Lato Black" panose="020F0502020204030203" pitchFamily="34" charset="0"/>
              </a:rPr>
              <a:t>TOP FIVE SUB-CATEGORIES</a:t>
            </a:r>
          </a:p>
        </xdr:txBody>
      </xdr:sp>
      <xdr:sp macro="" textlink="">
        <xdr:nvSpPr>
          <xdr:cNvPr id="61" name="Rectangle: Rounded Corners 60">
            <a:extLst>
              <a:ext uri="{FF2B5EF4-FFF2-40B4-BE49-F238E27FC236}">
                <a16:creationId xmlns:a16="http://schemas.microsoft.com/office/drawing/2014/main" id="{E9D7C5F8-5C69-4916-A028-D09E86D72805}"/>
              </a:ext>
            </a:extLst>
          </xdr:cNvPr>
          <xdr:cNvSpPr/>
        </xdr:nvSpPr>
        <xdr:spPr>
          <a:xfrm>
            <a:off x="5285948" y="3844322"/>
            <a:ext cx="1990810" cy="231692"/>
          </a:xfrm>
          <a:prstGeom prst="roundRect">
            <a:avLst/>
          </a:prstGeom>
          <a:gradFill>
            <a:gsLst>
              <a:gs pos="0">
                <a:schemeClr val="tx1">
                  <a:lumMod val="95000"/>
                  <a:lumOff val="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68649</xdr:colOff>
      <xdr:row>10</xdr:row>
      <xdr:rowOff>154459</xdr:rowOff>
    </xdr:from>
    <xdr:to>
      <xdr:col>4</xdr:col>
      <xdr:colOff>437635</xdr:colOff>
      <xdr:row>20</xdr:row>
      <xdr:rowOff>25743</xdr:rowOff>
    </xdr:to>
    <xdr:graphicFrame macro="">
      <xdr:nvGraphicFramePr>
        <xdr:cNvPr id="64" name="Chart 63">
          <a:extLst>
            <a:ext uri="{FF2B5EF4-FFF2-40B4-BE49-F238E27FC236}">
              <a16:creationId xmlns:a16="http://schemas.microsoft.com/office/drawing/2014/main" id="{1EEC1B6C-67A0-4121-B15E-08508756A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566352</xdr:colOff>
      <xdr:row>10</xdr:row>
      <xdr:rowOff>163040</xdr:rowOff>
    </xdr:from>
    <xdr:to>
      <xdr:col>9</xdr:col>
      <xdr:colOff>240270</xdr:colOff>
      <xdr:row>20</xdr:row>
      <xdr:rowOff>68648</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4D06DEA6-05E2-46BB-96C7-92AD7EB8BE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003379" y="1965067"/>
              <a:ext cx="2720202" cy="1707635"/>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291757</xdr:colOff>
      <xdr:row>11</xdr:row>
      <xdr:rowOff>8580</xdr:rowOff>
    </xdr:from>
    <xdr:to>
      <xdr:col>12</xdr:col>
      <xdr:colOff>283172</xdr:colOff>
      <xdr:row>19</xdr:row>
      <xdr:rowOff>171622</xdr:rowOff>
    </xdr:to>
    <xdr:graphicFrame macro="">
      <xdr:nvGraphicFramePr>
        <xdr:cNvPr id="66" name="Chart 65">
          <a:extLst>
            <a:ext uri="{FF2B5EF4-FFF2-40B4-BE49-F238E27FC236}">
              <a16:creationId xmlns:a16="http://schemas.microsoft.com/office/drawing/2014/main" id="{00FD3FD1-F5ED-425D-8194-9A8562290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126661</xdr:colOff>
      <xdr:row>22</xdr:row>
      <xdr:rowOff>85811</xdr:rowOff>
    </xdr:from>
    <xdr:to>
      <xdr:col>4</xdr:col>
      <xdr:colOff>223107</xdr:colOff>
      <xdr:row>32</xdr:row>
      <xdr:rowOff>17162</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D357181B-B2C4-4640-A286-0041261347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6661" y="4050270"/>
              <a:ext cx="2533473" cy="1733378"/>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291757</xdr:colOff>
      <xdr:row>22</xdr:row>
      <xdr:rowOff>111555</xdr:rowOff>
    </xdr:from>
    <xdr:to>
      <xdr:col>8</xdr:col>
      <xdr:colOff>231689</xdr:colOff>
      <xdr:row>31</xdr:row>
      <xdr:rowOff>120135</xdr:rowOff>
    </xdr:to>
    <xdr:graphicFrame macro="">
      <xdr:nvGraphicFramePr>
        <xdr:cNvPr id="69" name="Chart 68">
          <a:extLst>
            <a:ext uri="{FF2B5EF4-FFF2-40B4-BE49-F238E27FC236}">
              <a16:creationId xmlns:a16="http://schemas.microsoft.com/office/drawing/2014/main" id="{09E31C4D-D464-4ED2-8FB4-5359B2CB3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9</xdr:col>
      <xdr:colOff>394731</xdr:colOff>
      <xdr:row>23</xdr:row>
      <xdr:rowOff>42903</xdr:rowOff>
    </xdr:from>
    <xdr:to>
      <xdr:col>10</xdr:col>
      <xdr:colOff>540607</xdr:colOff>
      <xdr:row>31</xdr:row>
      <xdr:rowOff>51486</xdr:rowOff>
    </xdr:to>
    <mc:AlternateContent xmlns:mc="http://schemas.openxmlformats.org/markup-compatibility/2006">
      <mc:Choice xmlns:a14="http://schemas.microsoft.com/office/drawing/2010/main" Requires="a14">
        <xdr:graphicFrame macro="">
          <xdr:nvGraphicFramePr>
            <xdr:cNvPr id="70" name="Region 1">
              <a:extLst>
                <a:ext uri="{FF2B5EF4-FFF2-40B4-BE49-F238E27FC236}">
                  <a16:creationId xmlns:a16="http://schemas.microsoft.com/office/drawing/2014/main" id="{8C9846FA-5002-42D4-B996-3899FA4E5B7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878042" y="4187565"/>
              <a:ext cx="755133" cy="145020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317503</xdr:colOff>
      <xdr:row>23</xdr:row>
      <xdr:rowOff>42902</xdr:rowOff>
    </xdr:from>
    <xdr:to>
      <xdr:col>9</xdr:col>
      <xdr:colOff>377570</xdr:colOff>
      <xdr:row>31</xdr:row>
      <xdr:rowOff>34324</xdr:rowOff>
    </xdr:to>
    <mc:AlternateContent xmlns:mc="http://schemas.openxmlformats.org/markup-compatibility/2006">
      <mc:Choice xmlns:a14="http://schemas.microsoft.com/office/drawing/2010/main" Requires="a14">
        <xdr:graphicFrame macro="">
          <xdr:nvGraphicFramePr>
            <xdr:cNvPr id="72" name="Year 1">
              <a:extLst>
                <a:ext uri="{FF2B5EF4-FFF2-40B4-BE49-F238E27FC236}">
                  <a16:creationId xmlns:a16="http://schemas.microsoft.com/office/drawing/2014/main" id="{E1BDB046-139A-4C6E-AD6B-AEFDB6CCD82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191557" y="4187564"/>
              <a:ext cx="669324" cy="1433044"/>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557768</xdr:colOff>
      <xdr:row>23</xdr:row>
      <xdr:rowOff>4303</xdr:rowOff>
    </xdr:from>
    <xdr:to>
      <xdr:col>12</xdr:col>
      <xdr:colOff>343242</xdr:colOff>
      <xdr:row>31</xdr:row>
      <xdr:rowOff>60066</xdr:rowOff>
    </xdr:to>
    <mc:AlternateContent xmlns:mc="http://schemas.openxmlformats.org/markup-compatibility/2006">
      <mc:Choice xmlns:a14="http://schemas.microsoft.com/office/drawing/2010/main" Requires="a14">
        <xdr:graphicFrame macro="">
          <xdr:nvGraphicFramePr>
            <xdr:cNvPr id="73" name="Segment 1">
              <a:extLst>
                <a:ext uri="{FF2B5EF4-FFF2-40B4-BE49-F238E27FC236}">
                  <a16:creationId xmlns:a16="http://schemas.microsoft.com/office/drawing/2014/main" id="{D56D58DA-75F3-4086-80C9-E781DFAE784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6650336" y="4148965"/>
              <a:ext cx="1003987" cy="149738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 karanam" refreshedDate="45468.698986226853" createdVersion="8" refreshedVersion="8" minRefreshableVersion="3" recordCount="9994" xr:uid="{7B25C92B-5115-4546-9F86-C8EC55449F3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4/01/2011"/>
          <s v="Jan"/>
          <s v="Feb"/>
          <s v="Mar"/>
          <s v="Apr"/>
          <s v="May"/>
          <s v="Jun"/>
          <s v="Jul"/>
          <s v="Aug"/>
          <s v="Sep"/>
          <s v="Oct"/>
          <s v="Nov"/>
          <s v="Dec"/>
          <s v="&gt;1/01/2015"/>
        </groupItems>
      </fieldGroup>
    </cacheField>
    <cacheField name="Quarters (Order Date)" numFmtId="0" databaseField="0">
      <fieldGroup base="3">
        <rangePr groupBy="quarters" startDate="2011-01-04T00:00:00" endDate="2015-01-01T00:00:00"/>
        <groupItems count="6">
          <s v="&lt;4/01/2011"/>
          <s v="Qtr1"/>
          <s v="Qtr2"/>
          <s v="Qtr3"/>
          <s v="Qtr4"/>
          <s v="&gt;1/01/2015"/>
        </groupItems>
      </fieldGroup>
    </cacheField>
    <cacheField name="Years (Order Date)" numFmtId="0" databaseField="0">
      <fieldGroup base="3">
        <rangePr groupBy="years" startDate="2011-01-04T00:00:00" endDate="2015-01-01T00:00:00"/>
        <groupItems count="7">
          <s v="&lt;4/01/2011"/>
          <s v="2011"/>
          <s v="2012"/>
          <s v="2013"/>
          <s v="2014"/>
          <s v="2015"/>
          <s v="&gt;1/01/2015"/>
        </groupItems>
      </fieldGroup>
    </cacheField>
    <cacheField name="PROFIT MARGIN" numFmtId="0" formula="Profit /Sales" databaseField="0"/>
  </cacheFields>
  <extLst>
    <ext xmlns:x14="http://schemas.microsoft.com/office/spreadsheetml/2009/9/main" uri="{725AE2AE-9491-48be-B2B4-4EB974FC3084}">
      <x14:pivotCacheDefinition pivotCacheId="14024169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F1D5D2-9A6B-45BE-BD5A-F97CA618780F}"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0797A1-D467-4486-8BC3-13C6099B2351}"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57AA9A-C751-4F3A-9667-22259A5F0BB9}"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97F1B5-0D4F-4FFF-A373-67F9484C549D}" name="PivotTable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BF2583-19BB-446C-B10E-D9667933FFE5}" name="PivotTable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11"/>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6DFE33-B217-48D4-8524-96423C527020}" name="PivotTable1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E4BF49-4D9B-4175-826B-148AF29AE4A2}" name="PivotTable1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D2AD1F-B6EC-40E0-9BBF-F159B7ABBDAD}" name="PivotTable1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470BCE-D243-4DBC-A817-3771E409AD88}" name="PivotTable1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F9ABB7-7EB4-44AE-984F-229760C40AC2}"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41E24A-700A-411E-B0EE-E2ED9CC765C7}" name="PivotTable15"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077E887-AFCE-4451-B04C-F2758718DDE4}" sourceName="Year">
  <pivotTables>
    <pivotTable tabId="4" name="PivotTable2"/>
    <pivotTable tabId="3" name="PivotTable1"/>
    <pivotTable tabId="5" name="PivotTable5"/>
    <pivotTable tabId="8" name="PivotTable10"/>
    <pivotTable tabId="8" name="PivotTable11"/>
    <pivotTable tabId="8" name="PivotTable12"/>
    <pivotTable tabId="8" name="PivotTable13"/>
    <pivotTable tabId="8" name="PivotTable14"/>
    <pivotTable tabId="6" name="PivotTable6"/>
    <pivotTable tabId="7" name="PivotTable9"/>
    <pivotTable tabId="10" name="PivotTable15"/>
  </pivotTables>
  <data>
    <tabular pivotCacheId="140241697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9CEA6DB-0A50-4B66-8D62-DE2BA7F224C6}" sourceName="Segment">
  <pivotTables>
    <pivotTable tabId="4" name="PivotTable2"/>
    <pivotTable tabId="3" name="PivotTable1"/>
    <pivotTable tabId="5" name="PivotTable5"/>
    <pivotTable tabId="8" name="PivotTable10"/>
    <pivotTable tabId="8" name="PivotTable11"/>
    <pivotTable tabId="8" name="PivotTable12"/>
    <pivotTable tabId="8" name="PivotTable13"/>
    <pivotTable tabId="8" name="PivotTable14"/>
    <pivotTable tabId="6" name="PivotTable6"/>
    <pivotTable tabId="7" name="PivotTable9"/>
    <pivotTable tabId="10" name="PivotTable15"/>
  </pivotTables>
  <data>
    <tabular pivotCacheId="1402416977">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7E7979D-7FF7-4831-BF44-27F6817736F7}" sourceName="Region">
  <pivotTables>
    <pivotTable tabId="4" name="PivotTable2"/>
    <pivotTable tabId="3" name="PivotTable1"/>
    <pivotTable tabId="5" name="PivotTable5"/>
    <pivotTable tabId="8" name="PivotTable10"/>
    <pivotTable tabId="8" name="PivotTable11"/>
    <pivotTable tabId="8" name="PivotTable12"/>
    <pivotTable tabId="8" name="PivotTable13"/>
    <pivotTable tabId="8" name="PivotTable14"/>
    <pivotTable tabId="6" name="PivotTable6"/>
    <pivotTable tabId="7" name="PivotTable9"/>
    <pivotTable tabId="10" name="PivotTable15"/>
  </pivotTables>
  <data>
    <tabular pivotCacheId="140241697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21829FF-4D58-4906-8427-6FB1A20F8CF2}" cache="Slicer_Year" caption="Year" rowHeight="241300"/>
  <slicer name="Segment" xr10:uid="{A2E83255-D7A2-447E-B5FF-6195D1824B82}" cache="Slicer_Segment" caption="Segment" rowHeight="241300"/>
  <slicer name="Region" xr10:uid="{ED4DC4F2-AB83-4FFB-983D-916693637E1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5122EE6-D07C-426B-9FFE-1C53DCD7EC5D}" cache="Slicer_Year" caption="Year" style="AB" rowHeight="241300"/>
  <slicer name="Segment 1" xr10:uid="{6EDACCB5-EA6A-42A0-BAF3-65670613168A}" cache="Slicer_Segment" caption="Segment" style="AB" rowHeight="241300"/>
  <slicer name="Region 1" xr10:uid="{31F569CC-3A18-4B8F-876D-82B56C94B74B}"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A8061-AEC0-4F66-AF26-290E9DBCF2EB}">
  <dimension ref="A3:C16"/>
  <sheetViews>
    <sheetView topLeftCell="B1" workbookViewId="0">
      <selection activeCell="B10" sqref="B10"/>
    </sheetView>
  </sheetViews>
  <sheetFormatPr defaultRowHeight="14.5"/>
  <cols>
    <col min="1" max="1" width="12.36328125" bestFit="1" customWidth="1"/>
    <col min="2" max="2" width="11.81640625" bestFit="1" customWidth="1"/>
    <col min="3" max="3" width="11.6328125" bestFit="1" customWidth="1"/>
  </cols>
  <sheetData>
    <row r="3" spans="1:3">
      <c r="A3" s="6" t="s">
        <v>10933</v>
      </c>
      <c r="B3" s="5" t="s">
        <v>10947</v>
      </c>
      <c r="C3" s="14" t="s">
        <v>10948</v>
      </c>
    </row>
    <row r="4" spans="1:3">
      <c r="A4" s="8" t="s">
        <v>10935</v>
      </c>
      <c r="B4" s="21">
        <v>17693.196999999996</v>
      </c>
      <c r="C4" s="22">
        <v>4605.7748000000001</v>
      </c>
    </row>
    <row r="5" spans="1:3">
      <c r="A5" s="10" t="s">
        <v>10936</v>
      </c>
      <c r="B5" s="23">
        <v>11350.008400000001</v>
      </c>
      <c r="C5" s="24">
        <v>1080.9362999999996</v>
      </c>
    </row>
    <row r="6" spans="1:3">
      <c r="A6" s="10" t="s">
        <v>10937</v>
      </c>
      <c r="B6" s="23">
        <v>56857.938600000001</v>
      </c>
      <c r="C6" s="24">
        <v>2490.5517999999975</v>
      </c>
    </row>
    <row r="7" spans="1:3">
      <c r="A7" s="10" t="s">
        <v>10938</v>
      </c>
      <c r="B7" s="23">
        <v>33905.891499999998</v>
      </c>
      <c r="C7" s="24">
        <v>665.96880000000112</v>
      </c>
    </row>
    <row r="8" spans="1:3">
      <c r="A8" s="10" t="s">
        <v>10939</v>
      </c>
      <c r="B8" s="23">
        <v>21317.879000000001</v>
      </c>
      <c r="C8" s="24">
        <v>3840.7277999999974</v>
      </c>
    </row>
    <row r="9" spans="1:3">
      <c r="A9" s="10" t="s">
        <v>10940</v>
      </c>
      <c r="B9" s="23">
        <v>27239.183999999997</v>
      </c>
      <c r="C9" s="24">
        <v>4685.9612999999963</v>
      </c>
    </row>
    <row r="10" spans="1:3">
      <c r="A10" s="10" t="s">
        <v>10941</v>
      </c>
      <c r="B10" s="23">
        <v>19345.971999999994</v>
      </c>
      <c r="C10" s="24">
        <v>2410.7010999999993</v>
      </c>
    </row>
    <row r="11" spans="1:3">
      <c r="A11" s="10" t="s">
        <v>10942</v>
      </c>
      <c r="B11" s="23">
        <v>19406.445000000003</v>
      </c>
      <c r="C11" s="24">
        <v>2323.2272999999996</v>
      </c>
    </row>
    <row r="12" spans="1:3">
      <c r="A12" s="10" t="s">
        <v>10943</v>
      </c>
      <c r="B12" s="23">
        <v>49104.466800000017</v>
      </c>
      <c r="C12" s="24">
        <v>6509.8352999999961</v>
      </c>
    </row>
    <row r="13" spans="1:3">
      <c r="A13" s="10" t="s">
        <v>10944</v>
      </c>
      <c r="B13" s="23">
        <v>55484.514999999992</v>
      </c>
      <c r="C13" s="24">
        <v>10611.664600000002</v>
      </c>
    </row>
    <row r="14" spans="1:3">
      <c r="A14" s="10" t="s">
        <v>10945</v>
      </c>
      <c r="B14" s="23">
        <v>59103.960999999974</v>
      </c>
      <c r="C14" s="24">
        <v>10287.235699999987</v>
      </c>
    </row>
    <row r="15" spans="1:3">
      <c r="A15" s="10" t="s">
        <v>10946</v>
      </c>
      <c r="B15" s="23">
        <v>58843.69019999999</v>
      </c>
      <c r="C15" s="24">
        <v>10786.093699999998</v>
      </c>
    </row>
    <row r="16" spans="1:3">
      <c r="A16" s="12" t="s">
        <v>10934</v>
      </c>
      <c r="B16" s="19">
        <v>429653.14850000001</v>
      </c>
      <c r="C16" s="20">
        <v>60298.678499999965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1D8EE-1354-4247-96A0-90F443F8CF51}">
  <dimension ref="A3:E7"/>
  <sheetViews>
    <sheetView workbookViewId="0">
      <selection activeCell="A5" sqref="A5"/>
    </sheetView>
  </sheetViews>
  <sheetFormatPr defaultRowHeight="14.5"/>
  <cols>
    <col min="1" max="1" width="13.1796875" bestFit="1" customWidth="1"/>
    <col min="2" max="2" width="11.6328125" bestFit="1" customWidth="1"/>
    <col min="4" max="4" width="13.1796875" bestFit="1" customWidth="1"/>
    <col min="5" max="5" width="13.453125" customWidth="1"/>
  </cols>
  <sheetData>
    <row r="3" spans="1:5">
      <c r="A3" s="6" t="s">
        <v>10933</v>
      </c>
      <c r="B3" s="7" t="s">
        <v>10948</v>
      </c>
      <c r="D3" s="25" t="s">
        <v>15</v>
      </c>
      <c r="E3" s="26" t="s">
        <v>21</v>
      </c>
    </row>
    <row r="4" spans="1:5">
      <c r="A4" s="8" t="s">
        <v>71</v>
      </c>
      <c r="B4" s="9">
        <v>30490.14049999998</v>
      </c>
      <c r="D4" t="str">
        <f>A4</f>
        <v>Technology</v>
      </c>
      <c r="E4" s="27">
        <f>GETPIVOTDATA("Profit",$A$3,"Category",A4)</f>
        <v>30490.14049999998</v>
      </c>
    </row>
    <row r="5" spans="1:5">
      <c r="A5" s="10" t="s">
        <v>46</v>
      </c>
      <c r="B5" s="11">
        <v>25933.159600000017</v>
      </c>
      <c r="D5" t="str">
        <f t="shared" ref="D5:D7" si="0">A5</f>
        <v>Office Supplies</v>
      </c>
      <c r="E5" s="27">
        <f t="shared" ref="E5:E7" si="1">GETPIVOTDATA("Profit",$A$3,"Category",A5)</f>
        <v>25933.159600000017</v>
      </c>
    </row>
    <row r="6" spans="1:5">
      <c r="A6" s="10" t="s">
        <v>32</v>
      </c>
      <c r="B6" s="11">
        <v>3875.378399999996</v>
      </c>
      <c r="D6" t="str">
        <f t="shared" si="0"/>
        <v>Furniture</v>
      </c>
      <c r="E6" s="27">
        <f t="shared" si="1"/>
        <v>3875.378399999996</v>
      </c>
    </row>
    <row r="7" spans="1:5">
      <c r="A7" s="12" t="s">
        <v>10934</v>
      </c>
      <c r="B7" s="13">
        <v>60298.678499999995</v>
      </c>
      <c r="D7" t="str">
        <f t="shared" si="0"/>
        <v>Grand Total</v>
      </c>
      <c r="E7" s="27">
        <f>GETPIVOTDATA("Profit",$A$3)</f>
        <v>60298.678499999995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9CBE-B067-42B8-9203-C5888A39293F}">
  <dimension ref="A3:B7"/>
  <sheetViews>
    <sheetView workbookViewId="0">
      <selection activeCell="A4" sqref="A4:B6"/>
    </sheetView>
  </sheetViews>
  <sheetFormatPr defaultRowHeight="14.5"/>
  <cols>
    <col min="1" max="1" width="13.1796875" bestFit="1" customWidth="1"/>
    <col min="2" max="2" width="11.26953125" bestFit="1" customWidth="1"/>
  </cols>
  <sheetData>
    <row r="3" spans="1:2">
      <c r="A3" s="6" t="s">
        <v>10933</v>
      </c>
      <c r="B3" s="7" t="s">
        <v>10947</v>
      </c>
    </row>
    <row r="4" spans="1:2">
      <c r="A4" s="8" t="s">
        <v>32</v>
      </c>
      <c r="B4" s="28">
        <v>0.28378867448238887</v>
      </c>
    </row>
    <row r="5" spans="1:2">
      <c r="A5" s="10" t="s">
        <v>46</v>
      </c>
      <c r="B5" s="29">
        <v>0.2895787786831498</v>
      </c>
    </row>
    <row r="6" spans="1:2">
      <c r="A6" s="10" t="s">
        <v>71</v>
      </c>
      <c r="B6" s="29">
        <v>0.42663254683446128</v>
      </c>
    </row>
    <row r="7" spans="1:2">
      <c r="A7" s="12"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76DC1-16CA-4B00-B4CC-D8AF39343FA9}">
  <dimension ref="A3:E52"/>
  <sheetViews>
    <sheetView topLeftCell="B33" workbookViewId="0">
      <selection activeCell="D3" sqref="D3:E52"/>
    </sheetView>
  </sheetViews>
  <sheetFormatPr defaultRowHeight="14.5"/>
  <cols>
    <col min="1" max="1" width="17.36328125" bestFit="1" customWidth="1"/>
    <col min="2" max="2" width="11.81640625" bestFit="1" customWidth="1"/>
  </cols>
  <sheetData>
    <row r="3" spans="1:5">
      <c r="A3" s="6" t="s">
        <v>10933</v>
      </c>
      <c r="B3" s="7" t="s">
        <v>10947</v>
      </c>
      <c r="D3" s="25" t="s">
        <v>11</v>
      </c>
      <c r="E3" s="26" t="s">
        <v>18</v>
      </c>
    </row>
    <row r="4" spans="1:5">
      <c r="A4" s="8" t="s">
        <v>358</v>
      </c>
      <c r="B4" s="9">
        <v>1003.72</v>
      </c>
      <c r="D4" t="str">
        <f>A4</f>
        <v>Alabama</v>
      </c>
      <c r="E4" s="27">
        <f>GETPIVOTDATA("Sales",$A$3,"State",A4)</f>
        <v>1003.72</v>
      </c>
    </row>
    <row r="5" spans="1:5">
      <c r="A5" s="10" t="s">
        <v>310</v>
      </c>
      <c r="B5" s="11">
        <v>7121.2570000000014</v>
      </c>
      <c r="D5" t="str">
        <f t="shared" ref="D5:D53" si="0">A5</f>
        <v>Arizona</v>
      </c>
      <c r="E5" s="27">
        <f t="shared" ref="E5:E53" si="1">GETPIVOTDATA("Sales",$A$3,"State",A5)</f>
        <v>7121.2570000000014</v>
      </c>
    </row>
    <row r="6" spans="1:5">
      <c r="A6" s="10" t="s">
        <v>1707</v>
      </c>
      <c r="B6" s="11">
        <v>412.34</v>
      </c>
      <c r="D6" t="str">
        <f t="shared" si="0"/>
        <v>Arkansas</v>
      </c>
      <c r="E6" s="27">
        <f t="shared" si="1"/>
        <v>412.34</v>
      </c>
    </row>
    <row r="7" spans="1:5">
      <c r="A7" s="10" t="s">
        <v>43</v>
      </c>
      <c r="B7" s="11">
        <v>80876.825000000041</v>
      </c>
      <c r="D7" t="str">
        <f t="shared" si="0"/>
        <v>California</v>
      </c>
      <c r="E7" s="27">
        <f t="shared" si="1"/>
        <v>80876.825000000041</v>
      </c>
    </row>
    <row r="8" spans="1:5">
      <c r="A8" s="10" t="s">
        <v>457</v>
      </c>
      <c r="B8" s="11">
        <v>6367.7139999999999</v>
      </c>
      <c r="D8" t="str">
        <f t="shared" si="0"/>
        <v>Colorado</v>
      </c>
      <c r="E8" s="27">
        <f t="shared" si="1"/>
        <v>6367.7139999999999</v>
      </c>
    </row>
    <row r="9" spans="1:5">
      <c r="A9" s="10" t="s">
        <v>747</v>
      </c>
      <c r="B9" s="11">
        <v>1735.19</v>
      </c>
      <c r="D9" t="str">
        <f t="shared" si="0"/>
        <v>Connecticut</v>
      </c>
      <c r="E9" s="27">
        <f t="shared" si="1"/>
        <v>1735.19</v>
      </c>
    </row>
    <row r="10" spans="1:5">
      <c r="A10" s="10" t="s">
        <v>245</v>
      </c>
      <c r="B10" s="11">
        <v>2177.65</v>
      </c>
      <c r="D10" t="str">
        <f t="shared" si="0"/>
        <v>Delaware</v>
      </c>
      <c r="E10" s="27">
        <f t="shared" si="1"/>
        <v>2177.65</v>
      </c>
    </row>
    <row r="11" spans="1:5">
      <c r="A11" s="10" t="s">
        <v>3034</v>
      </c>
      <c r="B11" s="11">
        <v>111.67999999999999</v>
      </c>
      <c r="D11" t="str">
        <f t="shared" si="0"/>
        <v>District of Columbia</v>
      </c>
      <c r="E11" s="27">
        <f t="shared" si="1"/>
        <v>111.67999999999999</v>
      </c>
    </row>
    <row r="12" spans="1:5">
      <c r="A12" s="10" t="s">
        <v>54</v>
      </c>
      <c r="B12" s="11">
        <v>34294.920500000007</v>
      </c>
      <c r="D12" t="str">
        <f t="shared" si="0"/>
        <v>Florida</v>
      </c>
      <c r="E12" s="27">
        <f t="shared" si="1"/>
        <v>34294.920500000007</v>
      </c>
    </row>
    <row r="13" spans="1:5">
      <c r="A13" s="10" t="s">
        <v>1272</v>
      </c>
      <c r="B13" s="11">
        <v>8666.4699999999975</v>
      </c>
      <c r="D13" t="str">
        <f t="shared" si="0"/>
        <v>Georgia</v>
      </c>
      <c r="E13" s="27">
        <f t="shared" si="1"/>
        <v>8666.4699999999975</v>
      </c>
    </row>
    <row r="14" spans="1:5">
      <c r="A14" s="10" t="s">
        <v>6260</v>
      </c>
      <c r="B14" s="11">
        <v>307.73999999999995</v>
      </c>
      <c r="D14" t="str">
        <f t="shared" si="0"/>
        <v>Idaho</v>
      </c>
      <c r="E14" s="27">
        <f t="shared" si="1"/>
        <v>307.73999999999995</v>
      </c>
    </row>
    <row r="15" spans="1:5">
      <c r="A15" s="10" t="s">
        <v>211</v>
      </c>
      <c r="B15" s="11">
        <v>18999.626000000004</v>
      </c>
      <c r="D15" t="str">
        <f t="shared" si="0"/>
        <v>Illinois</v>
      </c>
      <c r="E15" s="27">
        <f t="shared" si="1"/>
        <v>18999.626000000004</v>
      </c>
    </row>
    <row r="16" spans="1:5">
      <c r="A16" s="10" t="s">
        <v>254</v>
      </c>
      <c r="B16" s="11">
        <v>6779.6600000000008</v>
      </c>
      <c r="D16" t="str">
        <f t="shared" si="0"/>
        <v>Indiana</v>
      </c>
      <c r="E16" s="27">
        <f t="shared" si="1"/>
        <v>6779.6600000000008</v>
      </c>
    </row>
    <row r="17" spans="1:5">
      <c r="A17" s="10" t="s">
        <v>489</v>
      </c>
      <c r="B17" s="11">
        <v>1568.24</v>
      </c>
      <c r="D17" t="str">
        <f t="shared" si="0"/>
        <v>Iowa</v>
      </c>
      <c r="E17" s="27">
        <f t="shared" si="1"/>
        <v>1568.24</v>
      </c>
    </row>
    <row r="18" spans="1:5">
      <c r="A18" s="10" t="s">
        <v>4530</v>
      </c>
      <c r="B18" s="11">
        <v>1318.95</v>
      </c>
      <c r="D18" t="str">
        <f t="shared" si="0"/>
        <v>Kansas</v>
      </c>
      <c r="E18" s="27">
        <f t="shared" si="1"/>
        <v>1318.95</v>
      </c>
    </row>
    <row r="19" spans="1:5">
      <c r="A19" s="10" t="s">
        <v>29</v>
      </c>
      <c r="B19" s="11">
        <v>8233.1999999999989</v>
      </c>
      <c r="D19" t="str">
        <f t="shared" si="0"/>
        <v>Kentucky</v>
      </c>
      <c r="E19" s="27">
        <f t="shared" si="1"/>
        <v>8233.1999999999989</v>
      </c>
    </row>
    <row r="20" spans="1:5">
      <c r="A20" s="10" t="s">
        <v>736</v>
      </c>
      <c r="B20" s="11">
        <v>1160.42</v>
      </c>
      <c r="D20" t="str">
        <f t="shared" si="0"/>
        <v>Louisiana</v>
      </c>
      <c r="E20" s="27">
        <f t="shared" si="1"/>
        <v>1160.42</v>
      </c>
    </row>
    <row r="21" spans="1:5">
      <c r="A21" s="10" t="s">
        <v>5235</v>
      </c>
      <c r="B21" s="11">
        <v>106.08000000000001</v>
      </c>
      <c r="D21" t="str">
        <f t="shared" si="0"/>
        <v>Maine</v>
      </c>
      <c r="E21" s="27">
        <f t="shared" si="1"/>
        <v>106.08000000000001</v>
      </c>
    </row>
    <row r="22" spans="1:5">
      <c r="A22" s="10" t="s">
        <v>2735</v>
      </c>
      <c r="B22" s="11">
        <v>2265.38</v>
      </c>
      <c r="D22" t="str">
        <f t="shared" si="0"/>
        <v>Maryland</v>
      </c>
      <c r="E22" s="27">
        <f t="shared" si="1"/>
        <v>2265.38</v>
      </c>
    </row>
    <row r="23" spans="1:5">
      <c r="A23" s="10" t="s">
        <v>1245</v>
      </c>
      <c r="B23" s="11">
        <v>7843.2999999999993</v>
      </c>
      <c r="D23" t="str">
        <f t="shared" si="0"/>
        <v>Massachusetts</v>
      </c>
      <c r="E23" s="27">
        <f t="shared" si="1"/>
        <v>7843.2999999999993</v>
      </c>
    </row>
    <row r="24" spans="1:5">
      <c r="A24" s="10" t="s">
        <v>238</v>
      </c>
      <c r="B24" s="11">
        <v>16168.149999999998</v>
      </c>
      <c r="D24" t="str">
        <f t="shared" si="0"/>
        <v>Michigan</v>
      </c>
      <c r="E24" s="27">
        <f t="shared" si="1"/>
        <v>16168.149999999998</v>
      </c>
    </row>
    <row r="25" spans="1:5">
      <c r="A25" s="10" t="s">
        <v>229</v>
      </c>
      <c r="B25" s="11">
        <v>7516.86</v>
      </c>
      <c r="D25" t="str">
        <f t="shared" si="0"/>
        <v>Minnesota</v>
      </c>
      <c r="E25" s="27">
        <f t="shared" si="1"/>
        <v>7516.86</v>
      </c>
    </row>
    <row r="26" spans="1:5">
      <c r="A26" s="10" t="s">
        <v>1487</v>
      </c>
      <c r="B26" s="11">
        <v>1720.0399999999997</v>
      </c>
      <c r="D26" t="str">
        <f t="shared" si="0"/>
        <v>Mississippi</v>
      </c>
      <c r="E26" s="27">
        <f t="shared" si="1"/>
        <v>1720.0399999999997</v>
      </c>
    </row>
    <row r="27" spans="1:5">
      <c r="A27" s="10" t="s">
        <v>596</v>
      </c>
      <c r="B27" s="11">
        <v>6553.7999999999993</v>
      </c>
      <c r="D27" t="str">
        <f t="shared" si="0"/>
        <v>Missouri</v>
      </c>
      <c r="E27" s="27">
        <f t="shared" si="1"/>
        <v>6553.7999999999993</v>
      </c>
    </row>
    <row r="28" spans="1:5">
      <c r="A28" s="10" t="s">
        <v>1762</v>
      </c>
      <c r="B28" s="11">
        <v>4643.0759999999982</v>
      </c>
      <c r="D28" t="str">
        <f t="shared" si="0"/>
        <v>Montana</v>
      </c>
      <c r="E28" s="27">
        <f t="shared" si="1"/>
        <v>4643.0759999999982</v>
      </c>
    </row>
    <row r="29" spans="1:5">
      <c r="A29" s="10" t="s">
        <v>138</v>
      </c>
      <c r="B29" s="11">
        <v>936.93999999999983</v>
      </c>
      <c r="D29" t="str">
        <f t="shared" si="0"/>
        <v>Nebraska</v>
      </c>
      <c r="E29" s="27">
        <f t="shared" si="1"/>
        <v>936.93999999999983</v>
      </c>
    </row>
    <row r="30" spans="1:5">
      <c r="A30" s="10" t="s">
        <v>1392</v>
      </c>
      <c r="B30" s="11">
        <v>5342.2820000000011</v>
      </c>
      <c r="D30" t="str">
        <f t="shared" si="0"/>
        <v>Nevada</v>
      </c>
      <c r="E30" s="27">
        <f t="shared" si="1"/>
        <v>5342.2820000000011</v>
      </c>
    </row>
    <row r="31" spans="1:5">
      <c r="A31" s="10" t="s">
        <v>2694</v>
      </c>
      <c r="B31" s="11">
        <v>5414.9840000000004</v>
      </c>
      <c r="D31" t="str">
        <f t="shared" si="0"/>
        <v>New Hampshire</v>
      </c>
      <c r="E31" s="27">
        <f t="shared" si="1"/>
        <v>5414.9840000000004</v>
      </c>
    </row>
    <row r="32" spans="1:5">
      <c r="A32" s="10" t="s">
        <v>788</v>
      </c>
      <c r="B32" s="11">
        <v>4162.1399999999994</v>
      </c>
      <c r="D32" t="str">
        <f t="shared" si="0"/>
        <v>New Jersey</v>
      </c>
      <c r="E32" s="27">
        <f t="shared" si="1"/>
        <v>4162.1399999999994</v>
      </c>
    </row>
    <row r="33" spans="1:5">
      <c r="A33" s="10" t="s">
        <v>668</v>
      </c>
      <c r="B33" s="11">
        <v>1327.4220000000003</v>
      </c>
      <c r="D33" t="str">
        <f t="shared" si="0"/>
        <v>New Mexico</v>
      </c>
      <c r="E33" s="27">
        <f t="shared" si="1"/>
        <v>1327.4220000000003</v>
      </c>
    </row>
    <row r="34" spans="1:5">
      <c r="A34" s="10" t="s">
        <v>267</v>
      </c>
      <c r="B34" s="11">
        <v>57715.923000000032</v>
      </c>
      <c r="D34" t="str">
        <f t="shared" si="0"/>
        <v>New York</v>
      </c>
      <c r="E34" s="27">
        <f t="shared" si="1"/>
        <v>57715.923000000032</v>
      </c>
    </row>
    <row r="35" spans="1:5">
      <c r="A35" s="10" t="s">
        <v>88</v>
      </c>
      <c r="B35" s="11">
        <v>6949.1920000000009</v>
      </c>
      <c r="D35" t="str">
        <f t="shared" si="0"/>
        <v>North Carolina</v>
      </c>
      <c r="E35" s="27">
        <f t="shared" si="1"/>
        <v>6949.1920000000009</v>
      </c>
    </row>
    <row r="36" spans="1:5">
      <c r="A36" s="10" t="s">
        <v>7449</v>
      </c>
      <c r="B36" s="11">
        <v>28.38</v>
      </c>
      <c r="D36" t="str">
        <f t="shared" si="0"/>
        <v>North Dakota</v>
      </c>
      <c r="E36" s="27">
        <f t="shared" si="1"/>
        <v>28.38</v>
      </c>
    </row>
    <row r="37" spans="1:5">
      <c r="A37" s="10" t="s">
        <v>498</v>
      </c>
      <c r="B37" s="11">
        <v>10854.138999999997</v>
      </c>
      <c r="D37" t="str">
        <f t="shared" si="0"/>
        <v>Ohio</v>
      </c>
      <c r="E37" s="27">
        <f t="shared" si="1"/>
        <v>10854.138999999997</v>
      </c>
    </row>
    <row r="38" spans="1:5">
      <c r="A38" s="10" t="s">
        <v>649</v>
      </c>
      <c r="B38" s="11">
        <v>5551.87</v>
      </c>
      <c r="D38" t="str">
        <f t="shared" si="0"/>
        <v>Oklahoma</v>
      </c>
      <c r="E38" s="27">
        <f t="shared" si="1"/>
        <v>5551.87</v>
      </c>
    </row>
    <row r="39" spans="1:5">
      <c r="A39" s="10" t="s">
        <v>420</v>
      </c>
      <c r="B39" s="11">
        <v>1973.2470000000003</v>
      </c>
      <c r="D39" t="str">
        <f t="shared" si="0"/>
        <v>Oregon</v>
      </c>
      <c r="E39" s="27">
        <f t="shared" si="1"/>
        <v>1973.2470000000003</v>
      </c>
    </row>
    <row r="40" spans="1:5">
      <c r="A40" s="10" t="s">
        <v>147</v>
      </c>
      <c r="B40" s="11">
        <v>18482.559999999998</v>
      </c>
      <c r="D40" t="str">
        <f t="shared" si="0"/>
        <v>Pennsylvania</v>
      </c>
      <c r="E40" s="27">
        <f t="shared" si="1"/>
        <v>18482.559999999998</v>
      </c>
    </row>
    <row r="41" spans="1:5">
      <c r="A41" s="10" t="s">
        <v>1399</v>
      </c>
      <c r="B41" s="11">
        <v>14763.47</v>
      </c>
      <c r="D41" t="str">
        <f t="shared" si="0"/>
        <v>Rhode Island</v>
      </c>
      <c r="E41" s="27">
        <f t="shared" si="1"/>
        <v>14763.47</v>
      </c>
    </row>
    <row r="42" spans="1:5">
      <c r="A42" s="10" t="s">
        <v>383</v>
      </c>
      <c r="B42" s="11">
        <v>25.92</v>
      </c>
      <c r="D42" t="str">
        <f t="shared" si="0"/>
        <v>South Carolina</v>
      </c>
      <c r="E42" s="27">
        <f t="shared" si="1"/>
        <v>25.92</v>
      </c>
    </row>
    <row r="43" spans="1:5">
      <c r="A43" s="10" t="s">
        <v>335</v>
      </c>
      <c r="B43" s="11">
        <v>4337.1689999999999</v>
      </c>
      <c r="D43" t="str">
        <f t="shared" si="0"/>
        <v>Tennessee</v>
      </c>
      <c r="E43" s="27">
        <f t="shared" si="1"/>
        <v>4337.1689999999999</v>
      </c>
    </row>
    <row r="44" spans="1:5">
      <c r="A44" s="10" t="s">
        <v>104</v>
      </c>
      <c r="B44" s="11">
        <v>20303.548000000006</v>
      </c>
      <c r="D44" t="str">
        <f t="shared" si="0"/>
        <v>Texas</v>
      </c>
      <c r="E44" s="27">
        <f t="shared" si="1"/>
        <v>20303.548000000006</v>
      </c>
    </row>
    <row r="45" spans="1:5">
      <c r="A45" s="10" t="s">
        <v>121</v>
      </c>
      <c r="B45" s="11">
        <v>2111.4380000000001</v>
      </c>
      <c r="D45" t="str">
        <f t="shared" si="0"/>
        <v>Utah</v>
      </c>
      <c r="E45" s="27">
        <f t="shared" si="1"/>
        <v>2111.4380000000001</v>
      </c>
    </row>
    <row r="46" spans="1:5">
      <c r="A46" s="10" t="s">
        <v>5203</v>
      </c>
      <c r="B46" s="11">
        <v>1294.75</v>
      </c>
      <c r="D46" t="str">
        <f t="shared" si="0"/>
        <v>Vermont</v>
      </c>
      <c r="E46" s="27">
        <f t="shared" si="1"/>
        <v>1294.75</v>
      </c>
    </row>
    <row r="47" spans="1:5">
      <c r="A47" s="10" t="s">
        <v>319</v>
      </c>
      <c r="B47" s="11">
        <v>7451.6100000000006</v>
      </c>
      <c r="D47" t="str">
        <f t="shared" si="0"/>
        <v>Virginia</v>
      </c>
      <c r="E47" s="27">
        <f t="shared" si="1"/>
        <v>7451.6100000000006</v>
      </c>
    </row>
    <row r="48" spans="1:5">
      <c r="A48" s="10" t="s">
        <v>96</v>
      </c>
      <c r="B48" s="11">
        <v>25047.64</v>
      </c>
      <c r="D48" t="str">
        <f t="shared" si="0"/>
        <v>Washington</v>
      </c>
      <c r="E48" s="27">
        <f t="shared" si="1"/>
        <v>25047.64</v>
      </c>
    </row>
    <row r="49" spans="1:5">
      <c r="A49" s="10" t="s">
        <v>9726</v>
      </c>
      <c r="B49" s="11">
        <v>536.48</v>
      </c>
      <c r="D49" t="str">
        <f t="shared" si="0"/>
        <v>West Virginia</v>
      </c>
      <c r="E49" s="27">
        <f t="shared" si="1"/>
        <v>536.48</v>
      </c>
    </row>
    <row r="50" spans="1:5">
      <c r="A50" s="10" t="s">
        <v>114</v>
      </c>
      <c r="B50" s="11">
        <v>5486.6199999999981</v>
      </c>
      <c r="D50" t="str">
        <f t="shared" si="0"/>
        <v>Wisconsin</v>
      </c>
      <c r="E50" s="27">
        <f t="shared" si="1"/>
        <v>5486.6199999999981</v>
      </c>
    </row>
    <row r="51" spans="1:5">
      <c r="A51" s="10" t="s">
        <v>8542</v>
      </c>
      <c r="B51" s="11">
        <v>1603.1360000000002</v>
      </c>
      <c r="D51" t="str">
        <f t="shared" si="0"/>
        <v>Wyoming</v>
      </c>
      <c r="E51" s="27">
        <f t="shared" si="1"/>
        <v>1603.1360000000002</v>
      </c>
    </row>
    <row r="52" spans="1:5">
      <c r="A52" s="12" t="s">
        <v>10934</v>
      </c>
      <c r="B52" s="13">
        <v>429653.14849999995</v>
      </c>
      <c r="D52" t="str">
        <f t="shared" si="0"/>
        <v>Grand Total</v>
      </c>
      <c r="E52" s="27"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FDEDD-A9A7-4CB1-BD22-BE69EED79EE1}">
  <dimension ref="A3:B9"/>
  <sheetViews>
    <sheetView workbookViewId="0">
      <selection activeCell="E22" sqref="E22"/>
    </sheetView>
  </sheetViews>
  <sheetFormatPr defaultRowHeight="14.5"/>
  <cols>
    <col min="1" max="1" width="12.36328125" bestFit="1" customWidth="1"/>
    <col min="2" max="2" width="11.81640625" bestFit="1" customWidth="1"/>
  </cols>
  <sheetData>
    <row r="3" spans="1:2">
      <c r="A3" s="6" t="s">
        <v>10933</v>
      </c>
      <c r="B3" s="7" t="s">
        <v>10947</v>
      </c>
    </row>
    <row r="4" spans="1:2">
      <c r="A4" s="8" t="s">
        <v>56</v>
      </c>
      <c r="B4" s="9">
        <v>36160.019500000002</v>
      </c>
    </row>
    <row r="5" spans="1:2">
      <c r="A5" s="10" t="s">
        <v>59</v>
      </c>
      <c r="B5" s="11">
        <v>43560.208000000006</v>
      </c>
    </row>
    <row r="6" spans="1:2">
      <c r="A6" s="10" t="s">
        <v>682</v>
      </c>
      <c r="B6" s="11">
        <v>49419.051000000007</v>
      </c>
    </row>
    <row r="7" spans="1:2">
      <c r="A7" s="10" t="s">
        <v>36</v>
      </c>
      <c r="B7" s="11">
        <v>56445.483000000022</v>
      </c>
    </row>
    <row r="8" spans="1:2">
      <c r="A8" s="10" t="s">
        <v>72</v>
      </c>
      <c r="B8" s="11">
        <v>68920.875999999989</v>
      </c>
    </row>
    <row r="9" spans="1:2">
      <c r="A9" s="12" t="s">
        <v>10934</v>
      </c>
      <c r="B9" s="13">
        <v>254505.63750000004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16AB3-2A08-43E0-8F75-82EDD52796B8}">
  <dimension ref="A3:N17"/>
  <sheetViews>
    <sheetView zoomScale="51" zoomScaleNormal="51" workbookViewId="0">
      <selection activeCell="M24" sqref="M24"/>
    </sheetView>
  </sheetViews>
  <sheetFormatPr defaultRowHeight="14.5"/>
  <cols>
    <col min="1" max="1" width="16" bestFit="1" customWidth="1"/>
    <col min="2" max="2" width="12.90625" bestFit="1" customWidth="1"/>
    <col min="4" max="4" width="16" bestFit="1" customWidth="1"/>
    <col min="5" max="5" width="12.1796875" bestFit="1" customWidth="1"/>
    <col min="7" max="7" width="16" bestFit="1" customWidth="1"/>
    <col min="8" max="8" width="15.08984375" bestFit="1" customWidth="1"/>
    <col min="10" max="10" width="16" bestFit="1" customWidth="1"/>
    <col min="11" max="11" width="16.26953125" bestFit="1" customWidth="1"/>
    <col min="13" max="13" width="16" bestFit="1" customWidth="1"/>
    <col min="14" max="14" width="22" bestFit="1" customWidth="1"/>
  </cols>
  <sheetData>
    <row r="3" spans="1:14">
      <c r="A3" s="6" t="s">
        <v>10933</v>
      </c>
      <c r="B3" s="7" t="s">
        <v>10947</v>
      </c>
      <c r="D3" s="6" t="s">
        <v>10933</v>
      </c>
      <c r="E3" s="7" t="s">
        <v>10948</v>
      </c>
      <c r="G3" s="6" t="s">
        <v>10933</v>
      </c>
      <c r="H3" s="7" t="s">
        <v>10949</v>
      </c>
      <c r="J3" s="6" t="s">
        <v>10933</v>
      </c>
      <c r="K3" s="7" t="s">
        <v>10950</v>
      </c>
      <c r="M3" s="6" t="s">
        <v>10933</v>
      </c>
      <c r="N3" s="7" t="s">
        <v>10951</v>
      </c>
    </row>
    <row r="4" spans="1:14">
      <c r="A4" s="8" t="s">
        <v>10935</v>
      </c>
      <c r="B4" s="9">
        <v>17693.196999999996</v>
      </c>
      <c r="D4" s="8" t="s">
        <v>10935</v>
      </c>
      <c r="E4" s="9">
        <v>4605.7748000000001</v>
      </c>
      <c r="G4" s="8" t="s">
        <v>10935</v>
      </c>
      <c r="H4" s="9">
        <v>304</v>
      </c>
      <c r="J4" s="8" t="s">
        <v>10935</v>
      </c>
      <c r="K4" s="9">
        <v>81</v>
      </c>
      <c r="M4" s="8" t="s">
        <v>10935</v>
      </c>
      <c r="N4" s="9">
        <v>0.26031331703365995</v>
      </c>
    </row>
    <row r="5" spans="1:14">
      <c r="A5" s="10" t="s">
        <v>10936</v>
      </c>
      <c r="B5" s="11">
        <v>11350.008400000001</v>
      </c>
      <c r="D5" s="10" t="s">
        <v>10936</v>
      </c>
      <c r="E5" s="11">
        <v>1080.9362999999996</v>
      </c>
      <c r="G5" s="10" t="s">
        <v>10936</v>
      </c>
      <c r="H5" s="11">
        <v>210</v>
      </c>
      <c r="J5" s="10" t="s">
        <v>10936</v>
      </c>
      <c r="K5" s="11">
        <v>60</v>
      </c>
      <c r="M5" s="10" t="s">
        <v>10936</v>
      </c>
      <c r="N5" s="11">
        <v>9.5236607930616113E-2</v>
      </c>
    </row>
    <row r="6" spans="1:14">
      <c r="A6" s="10" t="s">
        <v>10937</v>
      </c>
      <c r="B6" s="11">
        <v>56857.938600000001</v>
      </c>
      <c r="D6" s="10" t="s">
        <v>10937</v>
      </c>
      <c r="E6" s="11">
        <v>2490.5517999999975</v>
      </c>
      <c r="G6" s="10" t="s">
        <v>10937</v>
      </c>
      <c r="H6" s="11">
        <v>486</v>
      </c>
      <c r="J6" s="10" t="s">
        <v>10937</v>
      </c>
      <c r="K6" s="11">
        <v>126</v>
      </c>
      <c r="M6" s="10" t="s">
        <v>10937</v>
      </c>
      <c r="N6" s="11">
        <v>4.3803061829610496E-2</v>
      </c>
    </row>
    <row r="7" spans="1:14">
      <c r="A7" s="10" t="s">
        <v>10938</v>
      </c>
      <c r="B7" s="11">
        <v>33905.891499999998</v>
      </c>
      <c r="D7" s="10" t="s">
        <v>10938</v>
      </c>
      <c r="E7" s="11">
        <v>665.96880000000112</v>
      </c>
      <c r="G7" s="10" t="s">
        <v>10938</v>
      </c>
      <c r="H7" s="11">
        <v>524</v>
      </c>
      <c r="J7" s="10" t="s">
        <v>10938</v>
      </c>
      <c r="K7" s="11">
        <v>151</v>
      </c>
      <c r="M7" s="10" t="s">
        <v>10938</v>
      </c>
      <c r="N7" s="11">
        <v>1.9641683805895538E-2</v>
      </c>
    </row>
    <row r="8" spans="1:14">
      <c r="A8" s="10" t="s">
        <v>10939</v>
      </c>
      <c r="B8" s="11">
        <v>21317.879000000001</v>
      </c>
      <c r="D8" s="10" t="s">
        <v>10939</v>
      </c>
      <c r="E8" s="11">
        <v>3840.7277999999974</v>
      </c>
      <c r="G8" s="10" t="s">
        <v>10939</v>
      </c>
      <c r="H8" s="11">
        <v>498</v>
      </c>
      <c r="J8" s="10" t="s">
        <v>10939</v>
      </c>
      <c r="K8" s="11">
        <v>123</v>
      </c>
      <c r="M8" s="10" t="s">
        <v>10939</v>
      </c>
      <c r="N8" s="11">
        <v>0.18016463082467057</v>
      </c>
    </row>
    <row r="9" spans="1:14">
      <c r="A9" s="10" t="s">
        <v>10940</v>
      </c>
      <c r="B9" s="11">
        <v>27239.183999999997</v>
      </c>
      <c r="D9" s="10" t="s">
        <v>10940</v>
      </c>
      <c r="E9" s="11">
        <v>4685.9612999999963</v>
      </c>
      <c r="G9" s="10" t="s">
        <v>10940</v>
      </c>
      <c r="H9" s="11">
        <v>494</v>
      </c>
      <c r="J9" s="10" t="s">
        <v>10940</v>
      </c>
      <c r="K9" s="11">
        <v>132</v>
      </c>
      <c r="M9" s="10" t="s">
        <v>10940</v>
      </c>
      <c r="N9" s="11">
        <v>0.17203016433972459</v>
      </c>
    </row>
    <row r="10" spans="1:14">
      <c r="A10" s="10" t="s">
        <v>10941</v>
      </c>
      <c r="B10" s="11">
        <v>19345.971999999994</v>
      </c>
      <c r="D10" s="10" t="s">
        <v>10941</v>
      </c>
      <c r="E10" s="11">
        <v>2410.7010999999993</v>
      </c>
      <c r="G10" s="10" t="s">
        <v>10941</v>
      </c>
      <c r="H10" s="11">
        <v>463</v>
      </c>
      <c r="J10" s="10" t="s">
        <v>10941</v>
      </c>
      <c r="K10" s="11">
        <v>112</v>
      </c>
      <c r="M10" s="10" t="s">
        <v>10941</v>
      </c>
      <c r="N10" s="11">
        <v>0.12460997565798193</v>
      </c>
    </row>
    <row r="11" spans="1:14">
      <c r="A11" s="10" t="s">
        <v>10942</v>
      </c>
      <c r="B11" s="11">
        <v>19406.445000000003</v>
      </c>
      <c r="D11" s="10" t="s">
        <v>10942</v>
      </c>
      <c r="E11" s="11">
        <v>2323.2272999999996</v>
      </c>
      <c r="G11" s="10" t="s">
        <v>10942</v>
      </c>
      <c r="H11" s="11">
        <v>458</v>
      </c>
      <c r="J11" s="10" t="s">
        <v>10942</v>
      </c>
      <c r="K11" s="11">
        <v>123</v>
      </c>
      <c r="M11" s="10" t="s">
        <v>10942</v>
      </c>
      <c r="N11" s="11">
        <v>0.1197142134996904</v>
      </c>
    </row>
    <row r="12" spans="1:14">
      <c r="A12" s="10" t="s">
        <v>10943</v>
      </c>
      <c r="B12" s="11">
        <v>49104.466800000017</v>
      </c>
      <c r="D12" s="10" t="s">
        <v>10943</v>
      </c>
      <c r="E12" s="11">
        <v>6509.8352999999961</v>
      </c>
      <c r="G12" s="10" t="s">
        <v>10943</v>
      </c>
      <c r="H12" s="11">
        <v>846</v>
      </c>
      <c r="J12" s="10" t="s">
        <v>10943</v>
      </c>
      <c r="K12" s="11">
        <v>242</v>
      </c>
      <c r="M12" s="10" t="s">
        <v>10943</v>
      </c>
      <c r="N12" s="11">
        <v>0.13257114320198654</v>
      </c>
    </row>
    <row r="13" spans="1:14">
      <c r="A13" s="10" t="s">
        <v>10944</v>
      </c>
      <c r="B13" s="11">
        <v>55484.514999999992</v>
      </c>
      <c r="D13" s="10" t="s">
        <v>10944</v>
      </c>
      <c r="E13" s="11">
        <v>10611.664600000002</v>
      </c>
      <c r="G13" s="10" t="s">
        <v>10944</v>
      </c>
      <c r="H13" s="11">
        <v>660</v>
      </c>
      <c r="J13" s="10" t="s">
        <v>10944</v>
      </c>
      <c r="K13" s="11">
        <v>162</v>
      </c>
      <c r="M13" s="10" t="s">
        <v>10944</v>
      </c>
      <c r="N13" s="11">
        <v>0.19125452569964796</v>
      </c>
    </row>
    <row r="14" spans="1:14">
      <c r="A14" s="10" t="s">
        <v>10945</v>
      </c>
      <c r="B14" s="11">
        <v>59103.960999999974</v>
      </c>
      <c r="D14" s="10" t="s">
        <v>10945</v>
      </c>
      <c r="E14" s="11">
        <v>10287.235699999987</v>
      </c>
      <c r="G14" s="10" t="s">
        <v>10945</v>
      </c>
      <c r="H14" s="11">
        <v>968</v>
      </c>
      <c r="J14" s="10" t="s">
        <v>10945</v>
      </c>
      <c r="K14" s="11">
        <v>262</v>
      </c>
      <c r="M14" s="10" t="s">
        <v>10945</v>
      </c>
      <c r="N14" s="11">
        <v>0.17405323646582657</v>
      </c>
    </row>
    <row r="15" spans="1:14">
      <c r="A15" s="10" t="s">
        <v>10946</v>
      </c>
      <c r="B15" s="11">
        <v>58843.69019999999</v>
      </c>
      <c r="D15" s="10" t="s">
        <v>10946</v>
      </c>
      <c r="E15" s="11">
        <v>10786.093699999998</v>
      </c>
      <c r="G15" s="10" t="s">
        <v>10946</v>
      </c>
      <c r="H15" s="11">
        <v>833</v>
      </c>
      <c r="J15" s="10" t="s">
        <v>10946</v>
      </c>
      <c r="K15" s="11">
        <v>209</v>
      </c>
      <c r="M15" s="10" t="s">
        <v>10946</v>
      </c>
      <c r="N15" s="11">
        <v>0.18330076960401098</v>
      </c>
    </row>
    <row r="16" spans="1:14">
      <c r="A16" s="12" t="s">
        <v>10934</v>
      </c>
      <c r="B16" s="13">
        <v>429653.14850000001</v>
      </c>
      <c r="D16" s="12" t="s">
        <v>10934</v>
      </c>
      <c r="E16" s="13">
        <v>60298.678499999965</v>
      </c>
      <c r="G16" s="12" t="s">
        <v>10934</v>
      </c>
      <c r="H16" s="13">
        <v>6744</v>
      </c>
      <c r="J16" s="12" t="s">
        <v>10934</v>
      </c>
      <c r="K16" s="13">
        <v>1783</v>
      </c>
      <c r="M16" s="12" t="s">
        <v>10934</v>
      </c>
      <c r="N16" s="13">
        <v>0.14034268970334363</v>
      </c>
    </row>
    <row r="17" spans="1:14">
      <c r="A17" s="31"/>
      <c r="B17" s="32">
        <f>GETPIVOTDATA("Sales",$A$3)</f>
        <v>429653.14850000001</v>
      </c>
      <c r="D17" s="31"/>
      <c r="E17" s="32">
        <f>GETPIVOTDATA("Profit",$D$3)</f>
        <v>60298.678499999965</v>
      </c>
      <c r="G17" s="31"/>
      <c r="H17" s="33">
        <f>GETPIVOTDATA("Quantity",$G$3)</f>
        <v>6744</v>
      </c>
      <c r="J17" s="31"/>
      <c r="K17" s="33">
        <f>GETPIVOTDATA("Order ID",$J$3)</f>
        <v>1783</v>
      </c>
      <c r="M17" s="31"/>
      <c r="N17" s="34">
        <f>GETPIVOTDATA("PROFIT MARGIN",$M$3)</f>
        <v>0.14034268970334363</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450AE-17CD-4381-9773-61B494B26FD9}">
  <dimension ref="A3:F9"/>
  <sheetViews>
    <sheetView zoomScale="74" zoomScaleNormal="74" workbookViewId="0">
      <selection activeCell="F9" sqref="F9"/>
    </sheetView>
  </sheetViews>
  <sheetFormatPr defaultRowHeight="14.5"/>
  <cols>
    <col min="1" max="1" width="13" bestFit="1" customWidth="1"/>
    <col min="2" max="2" width="11.81640625" bestFit="1" customWidth="1"/>
    <col min="3" max="3" width="11.6328125" bestFit="1" customWidth="1"/>
    <col min="4" max="4" width="14.36328125" bestFit="1" customWidth="1"/>
    <col min="5" max="5" width="15.7265625" bestFit="1" customWidth="1"/>
    <col min="6" max="6" width="20.7265625" bestFit="1" customWidth="1"/>
  </cols>
  <sheetData>
    <row r="3" spans="1:6">
      <c r="A3" s="6" t="s">
        <v>10933</v>
      </c>
      <c r="B3" s="5" t="s">
        <v>10947</v>
      </c>
      <c r="C3" s="35" t="s">
        <v>10948</v>
      </c>
      <c r="D3" s="35" t="s">
        <v>10949</v>
      </c>
      <c r="E3" s="35" t="s">
        <v>10950</v>
      </c>
      <c r="F3" s="14" t="s">
        <v>10951</v>
      </c>
    </row>
    <row r="4" spans="1:6">
      <c r="A4" s="8">
        <v>2011</v>
      </c>
      <c r="B4" s="15">
        <v>89715.811799999996</v>
      </c>
      <c r="C4" s="36">
        <v>11710.846799999998</v>
      </c>
      <c r="D4" s="36">
        <v>1197</v>
      </c>
      <c r="E4" s="36">
        <v>312</v>
      </c>
      <c r="F4" s="16">
        <v>0.13053269613283483</v>
      </c>
    </row>
    <row r="5" spans="1:6">
      <c r="A5" s="10">
        <v>2012</v>
      </c>
      <c r="B5" s="17">
        <v>75239.268800000063</v>
      </c>
      <c r="C5" s="37">
        <v>12470.112399999993</v>
      </c>
      <c r="D5" s="37">
        <v>1294</v>
      </c>
      <c r="E5" s="37">
        <v>341</v>
      </c>
      <c r="F5" s="18">
        <v>0.16573941505396425</v>
      </c>
    </row>
    <row r="6" spans="1:6">
      <c r="A6" s="10">
        <v>2013</v>
      </c>
      <c r="B6" s="17">
        <v>105235.33699999981</v>
      </c>
      <c r="C6" s="37">
        <v>15029.052099999994</v>
      </c>
      <c r="D6" s="37">
        <v>1817</v>
      </c>
      <c r="E6" s="37">
        <v>466</v>
      </c>
      <c r="F6" s="18">
        <v>0.14281374040736924</v>
      </c>
    </row>
    <row r="7" spans="1:6">
      <c r="A7" s="38">
        <v>2014</v>
      </c>
      <c r="B7" s="39">
        <v>159462.73090000011</v>
      </c>
      <c r="C7" s="40">
        <v>21088.667199999974</v>
      </c>
      <c r="D7" s="40">
        <v>2436</v>
      </c>
      <c r="E7" s="40">
        <v>664</v>
      </c>
      <c r="F7" s="41">
        <v>0.13224825061615672</v>
      </c>
    </row>
    <row r="9" spans="1:6">
      <c r="B9" s="42">
        <f>(GETPIVOTDATA("Sum of Sales",$A$3,"Year",2014)/GETPIVOTDATA("Sum of Sales",$A$3,"Year",2013))-1</f>
        <v>0.51529643412459825</v>
      </c>
      <c r="C9" s="42">
        <f>(GETPIVOTDATA("Sum of Profit",$A$3,"Year",2014)/GETPIVOTDATA("Sum of Profit",$A$3,"Year",2013))-1</f>
        <v>0.40319343227241755</v>
      </c>
      <c r="D9" s="42">
        <f>(GETPIVOTDATA("Sum of Quantity",$A$3,"Year",2014)/GETPIVOTDATA("Sum of Quantity",$A$3,"Year",2013))-1</f>
        <v>0.34067143643368181</v>
      </c>
      <c r="E9" s="42">
        <f>(GETPIVOTDATA("Count of Order ID",$A$3,"Year",2014)/GETPIVOTDATA("Count of Order ID",$A$3,"Year",2013))-1</f>
        <v>0.42489270386266087</v>
      </c>
      <c r="F9" s="42">
        <f>(GETPIVOTDATA("Sum of PROFIT MARGIN",$A$3,"Year",2014)/GETPIVOTDATA("Sum of PROFIT MARGIN",$A$3,"Year",2013))-1</f>
        <v>-7.3980905206144532E-2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53125" defaultRowHeight="15" customHeight="1"/>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48" zoomScaleNormal="48" workbookViewId="0">
      <selection activeCell="I26" sqref="I26"/>
    </sheetView>
  </sheetViews>
  <sheetFormatPr defaultColWidth="14.453125" defaultRowHeight="15" customHeight="1"/>
  <cols>
    <col min="1" max="26" width="8.7265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F30A7-CECC-47B6-990F-1C44930A796E}">
  <dimension ref="A1"/>
  <sheetViews>
    <sheetView showGridLines="0" showRowColHeaders="0" tabSelected="1" zoomScale="74" zoomScaleNormal="74" workbookViewId="0">
      <selection activeCell="M29" sqref="M29"/>
    </sheetView>
  </sheetViews>
  <sheetFormatPr defaultRowHeight="14.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Combo_Chart</vt:lpstr>
      <vt:lpstr>Waterfall_Chart</vt:lpstr>
      <vt:lpstr>doughnut_chart</vt:lpstr>
      <vt:lpstr>Map_Chart</vt:lpstr>
      <vt:lpstr>Top-5</vt:lpstr>
      <vt:lpstr>kpi</vt:lpstr>
      <vt:lpstr>yoy_kpi</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jaya karanam</cp:lastModifiedBy>
  <dcterms:created xsi:type="dcterms:W3CDTF">2015-06-05T18:17:20Z</dcterms:created>
  <dcterms:modified xsi:type="dcterms:W3CDTF">2024-06-26T11:14:27Z</dcterms:modified>
</cp:coreProperties>
</file>