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39" documentId="8_{4AEA1B04-10AD-435A-8A8B-AF917E57675C}" xr6:coauthVersionLast="47" xr6:coauthVersionMax="47" xr10:uidLastSave="{03436EFA-4378-42F1-8D7D-4CAFC7B3C8DE}"/>
  <bookViews>
    <workbookView xWindow="-108" yWindow="-108" windowWidth="23256" windowHeight="12456" xr2:uid="{755C981B-AACA-4AF7-902D-C91ED0873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V5" i="1"/>
  <c r="U5" i="1"/>
  <c r="T5" i="1"/>
  <c r="S5" i="1"/>
  <c r="R5" i="1"/>
  <c r="Q5" i="1"/>
  <c r="P5" i="1"/>
  <c r="O5" i="1"/>
  <c r="N5" i="1"/>
  <c r="J4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<sst xmlns="http://schemas.openxmlformats.org/spreadsheetml/2006/main" count="36" uniqueCount="26">
  <si>
    <t>SR. NO</t>
  </si>
  <si>
    <t>NAME</t>
  </si>
  <si>
    <t>EMPLOYEE CODE</t>
  </si>
  <si>
    <t>BA</t>
  </si>
  <si>
    <t>GROSS SALARY</t>
  </si>
  <si>
    <t>NET SALARY</t>
  </si>
  <si>
    <t>JAYANT</t>
  </si>
  <si>
    <t>RAVI</t>
  </si>
  <si>
    <t>DEVANSH</t>
  </si>
  <si>
    <t>LOCHAN</t>
  </si>
  <si>
    <t>MOHIT</t>
  </si>
  <si>
    <t>NITIN</t>
  </si>
  <si>
    <t>PRATIK</t>
  </si>
  <si>
    <t>KUSHAL</t>
  </si>
  <si>
    <t>E101</t>
  </si>
  <si>
    <t>E102</t>
  </si>
  <si>
    <t>E103</t>
  </si>
  <si>
    <t>E104</t>
  </si>
  <si>
    <t>E105</t>
  </si>
  <si>
    <t>E106</t>
  </si>
  <si>
    <t>E107</t>
  </si>
  <si>
    <t>E108</t>
  </si>
  <si>
    <t>TA %</t>
  </si>
  <si>
    <t>DA %</t>
  </si>
  <si>
    <t>PF %</t>
  </si>
  <si>
    <t>HRF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</si>
</sst>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8903-48A5-41AD-B91F-AAF1E5BE7F6F}">
  <dimension ref="A1:V11"/>
  <sheetViews>
    <sheetView tabSelected="1" topLeftCell="C1" zoomScale="102" zoomScaleNormal="102" workbookViewId="0">
      <selection activeCell="N10" sqref="N10"/>
    </sheetView>
  </sheetViews>
  <sheetFormatPr defaultRowHeight="14.4" x14ac:dyDescent="0.3"/>
  <cols>
    <col min="3" max="3" width="15.109375" customWidth="1"/>
    <col min="9" max="9" width="13.44140625" customWidth="1"/>
    <col min="10" max="10" width="10.88671875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23</v>
      </c>
      <c r="G1" s="2" t="s">
        <v>25</v>
      </c>
      <c r="H1" s="2" t="s">
        <v>24</v>
      </c>
      <c r="I1" s="2" t="s">
        <v>4</v>
      </c>
      <c r="J1" s="2" t="s">
        <v>5</v>
      </c>
    </row>
    <row r="2" spans="1:22" x14ac:dyDescent="0.3">
      <c r="A2" s="2"/>
      <c r="B2" s="2"/>
      <c r="C2" s="2"/>
      <c r="D2" s="2"/>
      <c r="E2" s="2"/>
      <c r="F2" s="2"/>
      <c r="G2" s="2"/>
      <c r="H2" s="2"/>
      <c r="I2" s="2"/>
      <c r="J2" s="2"/>
      <c r="M2" s="2" t="s">
        <v>0</v>
      </c>
      <c r="N2" s="2" t="s">
        <v>1</v>
      </c>
      <c r="O2" s="2" t="s">
        <v>2</v>
      </c>
      <c r="P2" s="2" t="s">
        <v>3</v>
      </c>
      <c r="Q2" s="2" t="s">
        <v>22</v>
      </c>
      <c r="R2" s="2" t="s">
        <v>23</v>
      </c>
      <c r="S2" s="2" t="s">
        <v>25</v>
      </c>
      <c r="T2" s="2" t="s">
        <v>24</v>
      </c>
      <c r="U2" s="2" t="s">
        <v>4</v>
      </c>
      <c r="V2" s="2" t="s">
        <v>5</v>
      </c>
    </row>
    <row r="3" spans="1:22" x14ac:dyDescent="0.3">
      <c r="A3" s="2"/>
      <c r="B3" s="2"/>
      <c r="C3" s="2"/>
      <c r="D3" s="2"/>
      <c r="E3" s="2"/>
      <c r="F3" s="2"/>
      <c r="G3" s="2"/>
      <c r="H3" s="2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1">
        <v>1</v>
      </c>
      <c r="B4" s="1" t="s">
        <v>6</v>
      </c>
      <c r="C4" s="1" t="s">
        <v>14</v>
      </c>
      <c r="D4" s="1">
        <v>14000</v>
      </c>
      <c r="E4" s="1">
        <v>6</v>
      </c>
      <c r="F4" s="1">
        <v>8</v>
      </c>
      <c r="G4" s="1">
        <v>7</v>
      </c>
      <c r="H4" s="1">
        <v>13</v>
      </c>
      <c r="I4" s="1">
        <f>D4+IF(OR(D4&gt;15000,D4&lt;15000),D4*6/100,D4*10/100)+IF(OR(D4&gt;15000,D4&lt;15000),D4*8/100,D4*16)+IF(OR(D4&gt;15000,D4&lt;15000),D4*7/100,D4*14/100)+IF(OR(D4&gt;15000,D4&lt;15000),D4*13/100,D4*20/100)</f>
        <v>18760</v>
      </c>
      <c r="J4" s="1">
        <f>I4*12</f>
        <v>225120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1">
        <v>2</v>
      </c>
      <c r="B5" s="1" t="s">
        <v>7</v>
      </c>
      <c r="C5" s="1" t="s">
        <v>15</v>
      </c>
      <c r="D5" s="1">
        <v>18000</v>
      </c>
      <c r="E5" s="1">
        <v>10</v>
      </c>
      <c r="F5" s="1">
        <v>16</v>
      </c>
      <c r="G5" s="1">
        <v>14</v>
      </c>
      <c r="H5" s="1">
        <v>20</v>
      </c>
      <c r="I5" s="1">
        <f t="shared" ref="I5:I11" si="0">D5+IF(OR(D5&gt;15000,D5&lt;15000),D5*6/100,D5*10/100)+IF(OR(D5&gt;15000,D5&lt;15000),D5*8/100,D5*16)+IF(OR(D5&gt;15000,D5&lt;15000),D5*7/100,D5*14/100)+IF(OR(D5&gt;15000,D5&lt;15000),D5*13/100,D5*20/100)</f>
        <v>24120</v>
      </c>
      <c r="J5" s="1">
        <f t="shared" ref="J5:J11" si="1">I5*12</f>
        <v>289440</v>
      </c>
      <c r="M5">
        <v>1</v>
      </c>
      <c r="N5" t="str">
        <f>VLOOKUP(M5,A4:J11,2,0)</f>
        <v>JAYANT</v>
      </c>
      <c r="O5" t="str">
        <f>VLOOKUP(M5,A4:J11,3,0)</f>
        <v>E101</v>
      </c>
      <c r="P5">
        <f>VLOOKUP(M5,A4:J11,4,0)</f>
        <v>14000</v>
      </c>
      <c r="Q5">
        <f>VLOOKUP(M5,A4:J11,5,0)</f>
        <v>6</v>
      </c>
      <c r="R5">
        <f>VLOOKUP(M5,A1:J11,6,0)</f>
        <v>8</v>
      </c>
      <c r="S5">
        <f>VLOOKUP(M5,A1:J11,7,0)</f>
        <v>7</v>
      </c>
      <c r="T5">
        <f>VLOOKUP(M5,A1:J11,8,0)</f>
        <v>13</v>
      </c>
      <c r="U5">
        <f>VLOOKUP(M5,A1:J11,9,0)</f>
        <v>18760</v>
      </c>
      <c r="V5">
        <f>VLOOKUP(M5,A1:J11,10,0)</f>
        <v>225120</v>
      </c>
    </row>
    <row r="6" spans="1:22" x14ac:dyDescent="0.3">
      <c r="A6" s="1">
        <v>3</v>
      </c>
      <c r="B6" s="1" t="s">
        <v>8</v>
      </c>
      <c r="C6" s="1" t="s">
        <v>16</v>
      </c>
      <c r="D6" s="1">
        <v>25000</v>
      </c>
      <c r="E6" s="1">
        <v>10</v>
      </c>
      <c r="F6" s="1">
        <v>16</v>
      </c>
      <c r="G6" s="1">
        <v>14</v>
      </c>
      <c r="H6" s="1">
        <v>20</v>
      </c>
      <c r="I6" s="1">
        <f t="shared" si="0"/>
        <v>33500</v>
      </c>
      <c r="J6" s="1">
        <f t="shared" si="1"/>
        <v>402000</v>
      </c>
    </row>
    <row r="7" spans="1:22" x14ac:dyDescent="0.3">
      <c r="A7" s="1">
        <v>4</v>
      </c>
      <c r="B7" s="1" t="s">
        <v>9</v>
      </c>
      <c r="C7" s="1" t="s">
        <v>17</v>
      </c>
      <c r="D7" s="1">
        <v>10000</v>
      </c>
      <c r="E7" s="1">
        <v>6</v>
      </c>
      <c r="F7" s="1">
        <v>8</v>
      </c>
      <c r="G7" s="1">
        <v>7</v>
      </c>
      <c r="H7" s="1">
        <v>13</v>
      </c>
      <c r="I7" s="1">
        <f t="shared" si="0"/>
        <v>13400</v>
      </c>
      <c r="J7" s="1">
        <f t="shared" si="1"/>
        <v>160800</v>
      </c>
    </row>
    <row r="8" spans="1:22" x14ac:dyDescent="0.3">
      <c r="A8" s="1">
        <v>5</v>
      </c>
      <c r="B8" s="1" t="s">
        <v>10</v>
      </c>
      <c r="C8" s="1" t="s">
        <v>18</v>
      </c>
      <c r="D8" s="1">
        <v>13500</v>
      </c>
      <c r="E8" s="1">
        <v>6</v>
      </c>
      <c r="F8" s="1">
        <v>8</v>
      </c>
      <c r="G8" s="1">
        <v>7</v>
      </c>
      <c r="H8" s="1">
        <v>13</v>
      </c>
      <c r="I8" s="1">
        <f t="shared" si="0"/>
        <v>18090</v>
      </c>
      <c r="J8" s="1">
        <f t="shared" si="1"/>
        <v>217080</v>
      </c>
    </row>
    <row r="9" spans="1:22" x14ac:dyDescent="0.3">
      <c r="A9" s="1">
        <v>6</v>
      </c>
      <c r="B9" s="1" t="s">
        <v>11</v>
      </c>
      <c r="C9" s="1" t="s">
        <v>19</v>
      </c>
      <c r="D9" s="1">
        <v>12000</v>
      </c>
      <c r="E9" s="1">
        <v>6</v>
      </c>
      <c r="F9" s="1">
        <v>8</v>
      </c>
      <c r="G9" s="1">
        <v>7</v>
      </c>
      <c r="H9" s="1">
        <v>13</v>
      </c>
      <c r="I9" s="1">
        <f t="shared" si="0"/>
        <v>16080</v>
      </c>
      <c r="J9" s="1">
        <f t="shared" si="1"/>
        <v>192960</v>
      </c>
    </row>
    <row r="10" spans="1:22" x14ac:dyDescent="0.3">
      <c r="A10" s="1">
        <v>7</v>
      </c>
      <c r="B10" s="1" t="s">
        <v>12</v>
      </c>
      <c r="C10" s="1" t="s">
        <v>20</v>
      </c>
      <c r="D10" s="1">
        <v>26000</v>
      </c>
      <c r="E10" s="1">
        <v>10</v>
      </c>
      <c r="F10" s="1">
        <v>16</v>
      </c>
      <c r="G10" s="1">
        <v>14</v>
      </c>
      <c r="H10" s="1">
        <v>20</v>
      </c>
      <c r="I10" s="1">
        <f t="shared" si="0"/>
        <v>34840</v>
      </c>
      <c r="J10" s="1">
        <f t="shared" si="1"/>
        <v>418080</v>
      </c>
    </row>
    <row r="11" spans="1:22" x14ac:dyDescent="0.3">
      <c r="A11" s="1">
        <v>8</v>
      </c>
      <c r="B11" s="1" t="s">
        <v>13</v>
      </c>
      <c r="C11" s="1" t="s">
        <v>21</v>
      </c>
      <c r="D11" s="1">
        <v>20000</v>
      </c>
      <c r="E11" s="1">
        <v>10</v>
      </c>
      <c r="F11" s="1">
        <v>16</v>
      </c>
      <c r="G11" s="1">
        <v>14</v>
      </c>
      <c r="H11" s="1">
        <v>20</v>
      </c>
      <c r="I11" s="1">
        <f t="shared" si="0"/>
        <v>26800</v>
      </c>
      <c r="J11" s="1">
        <f t="shared" si="1"/>
        <v>321600</v>
      </c>
    </row>
  </sheetData>
  <mergeCells count="20">
    <mergeCell ref="N2:N4"/>
    <mergeCell ref="J1:J3"/>
    <mergeCell ref="I1:I3"/>
    <mergeCell ref="H1:H3"/>
    <mergeCell ref="G1:G3"/>
    <mergeCell ref="D1:D3"/>
    <mergeCell ref="C1:C3"/>
    <mergeCell ref="B1:B3"/>
    <mergeCell ref="A1:A3"/>
    <mergeCell ref="M2:M4"/>
    <mergeCell ref="F1:F3"/>
    <mergeCell ref="E1:E3"/>
    <mergeCell ref="U2:U4"/>
    <mergeCell ref="V2:V4"/>
    <mergeCell ref="O2:O4"/>
    <mergeCell ref="P2:P4"/>
    <mergeCell ref="Q2:Q4"/>
    <mergeCell ref="R2:R4"/>
    <mergeCell ref="S2:S4"/>
    <mergeCell ref="T2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jayant gamot</cp:lastModifiedBy>
  <dcterms:created xsi:type="dcterms:W3CDTF">2023-04-10T10:19:37Z</dcterms:created>
  <dcterms:modified xsi:type="dcterms:W3CDTF">2023-04-10T11:25:53Z</dcterms:modified>
</cp:coreProperties>
</file>