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Jayanth\Downloads\Assignment 2_PSA_Jayanth\"/>
    </mc:Choice>
  </mc:AlternateContent>
  <xr:revisionPtr revIDLastSave="0" documentId="13_ncr:1_{B4B145CA-6C65-4DA1-84E8-4297EABE59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6" i="1" l="1"/>
  <c r="D46" i="1"/>
  <c r="F45" i="1"/>
  <c r="D45" i="1"/>
  <c r="F44" i="1"/>
  <c r="D44" i="1"/>
  <c r="F43" i="1"/>
  <c r="D43" i="1"/>
  <c r="F42" i="1"/>
  <c r="D42" i="1"/>
  <c r="B42" i="1"/>
  <c r="E42" i="1" s="1"/>
  <c r="F41" i="1"/>
  <c r="E41" i="1"/>
  <c r="F34" i="1"/>
  <c r="D34" i="1"/>
  <c r="F33" i="1"/>
  <c r="D33" i="1"/>
  <c r="F32" i="1"/>
  <c r="D32" i="1"/>
  <c r="F31" i="1"/>
  <c r="D31" i="1"/>
  <c r="F30" i="1"/>
  <c r="D30" i="1"/>
  <c r="B30" i="1"/>
  <c r="E30" i="1" s="1"/>
  <c r="F29" i="1"/>
  <c r="E29" i="1"/>
  <c r="F22" i="1"/>
  <c r="D22" i="1"/>
  <c r="F21" i="1"/>
  <c r="D21" i="1"/>
  <c r="F20" i="1"/>
  <c r="D20" i="1"/>
  <c r="F19" i="1"/>
  <c r="D19" i="1"/>
  <c r="F18" i="1"/>
  <c r="D18" i="1"/>
  <c r="B18" i="1"/>
  <c r="E18" i="1" s="1"/>
  <c r="F17" i="1"/>
  <c r="E17" i="1"/>
  <c r="F10" i="1"/>
  <c r="D10" i="1"/>
  <c r="F9" i="1"/>
  <c r="D9" i="1"/>
  <c r="F8" i="1"/>
  <c r="D8" i="1"/>
  <c r="F7" i="1"/>
  <c r="D7" i="1"/>
  <c r="F6" i="1"/>
  <c r="D6" i="1"/>
  <c r="B6" i="1"/>
  <c r="E6" i="1" s="1"/>
  <c r="F5" i="1"/>
  <c r="E5" i="1"/>
  <c r="H30" i="1" l="1"/>
  <c r="H6" i="1"/>
  <c r="H42" i="1"/>
  <c r="H18" i="1"/>
  <c r="B31" i="1"/>
  <c r="B32" i="1" s="1"/>
  <c r="B33" i="1" s="1"/>
  <c r="B19" i="1"/>
  <c r="B20" i="1" s="1"/>
  <c r="B21" i="1" s="1"/>
  <c r="B7" i="1"/>
  <c r="B8" i="1" s="1"/>
  <c r="B9" i="1" s="1"/>
  <c r="G30" i="1"/>
  <c r="B43" i="1"/>
  <c r="B44" i="1" s="1"/>
  <c r="B45" i="1" s="1"/>
  <c r="G41" i="1"/>
  <c r="G42" i="1"/>
  <c r="G29" i="1"/>
  <c r="G18" i="1"/>
  <c r="G17" i="1"/>
  <c r="G6" i="1"/>
  <c r="G5" i="1"/>
  <c r="E32" i="1" l="1"/>
  <c r="G32" i="1" s="1"/>
  <c r="E7" i="1"/>
  <c r="H7" i="1" s="1"/>
  <c r="E44" i="1"/>
  <c r="G44" i="1" s="1"/>
  <c r="E20" i="1"/>
  <c r="G20" i="1" s="1"/>
  <c r="E19" i="1"/>
  <c r="G19" i="1" s="1"/>
  <c r="E31" i="1"/>
  <c r="E8" i="1"/>
  <c r="G8" i="1" s="1"/>
  <c r="E43" i="1"/>
  <c r="E9" i="1"/>
  <c r="G9" i="1" s="1"/>
  <c r="B10" i="1"/>
  <c r="E10" i="1" s="1"/>
  <c r="E45" i="1"/>
  <c r="B46" i="1"/>
  <c r="E46" i="1" s="1"/>
  <c r="E33" i="1"/>
  <c r="B34" i="1"/>
  <c r="E34" i="1" s="1"/>
  <c r="E21" i="1"/>
  <c r="B22" i="1"/>
  <c r="E22" i="1" s="1"/>
  <c r="G7" i="1"/>
  <c r="H32" i="1" l="1"/>
  <c r="H20" i="1"/>
  <c r="H44" i="1"/>
  <c r="H31" i="1"/>
  <c r="G31" i="1"/>
  <c r="H19" i="1"/>
  <c r="G43" i="1"/>
  <c r="H8" i="1"/>
  <c r="H43" i="1"/>
  <c r="H9" i="1"/>
  <c r="G10" i="1"/>
  <c r="H10" i="1"/>
  <c r="G45" i="1"/>
  <c r="H45" i="1"/>
  <c r="H46" i="1"/>
  <c r="G46" i="1"/>
  <c r="G34" i="1"/>
  <c r="H34" i="1"/>
  <c r="G33" i="1"/>
  <c r="H33" i="1"/>
  <c r="G21" i="1"/>
  <c r="H21" i="1"/>
  <c r="G22" i="1"/>
  <c r="H22" i="1"/>
  <c r="H47" i="1" l="1"/>
  <c r="H23" i="1"/>
  <c r="H11" i="1"/>
  <c r="H35" i="1"/>
</calcChain>
</file>

<file path=xl/sharedStrings.xml><?xml version="1.0" encoding="utf-8"?>
<sst xmlns="http://schemas.openxmlformats.org/spreadsheetml/2006/main" count="37" uniqueCount="13">
  <si>
    <t>Time</t>
  </si>
  <si>
    <t>Ratio (Time/Previous Time)</t>
  </si>
  <si>
    <t>lg(Time)</t>
  </si>
  <si>
    <t>Slope</t>
  </si>
  <si>
    <t>Array Size</t>
  </si>
  <si>
    <t>lg(Array Size)</t>
  </si>
  <si>
    <t>Log Ratio</t>
  </si>
  <si>
    <t>Randomly Ordered Array</t>
  </si>
  <si>
    <t>Ordered Array</t>
  </si>
  <si>
    <t>Partially Ordered Array</t>
  </si>
  <si>
    <t>Reverse Ordered Array</t>
  </si>
  <si>
    <t>-</t>
  </si>
  <si>
    <t>Avg 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</si>
</sst>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theme="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0" fillId="3" borderId="1" xfId="0" applyNumberFormat="1" applyFont="1" applyFill="1" applyBorder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1" xfId="0" applyFont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2" fontId="1" fillId="6" borderId="2" xfId="0" applyNumberFormat="1" applyFont="1" applyFill="1" applyBorder="1" applyAlignment="1">
      <alignment horizontal="right"/>
    </xf>
    <xf numFmtId="2" fontId="1" fillId="6" borderId="3" xfId="0" applyNumberFormat="1" applyFont="1" applyFill="1" applyBorder="1" applyAlignment="1">
      <alignment horizontal="right"/>
    </xf>
    <xf numFmtId="2" fontId="1" fillId="6" borderId="4" xfId="0" applyNumberFormat="1" applyFont="1" applyFill="1" applyBorder="1" applyAlignment="1">
      <alignment horizontal="right"/>
    </xf>
    <xf numFmtId="0" fontId="1" fillId="5" borderId="1" xfId="0" applyFont="1" applyFill="1" applyBorder="1" applyAlignment="1">
      <alignment horizontal="center"/>
    </xf>
    <xf numFmtId="2" fontId="1" fillId="6" borderId="1" xfId="0" applyNumberFormat="1" applyFont="1" applyFill="1" applyBorder="1" applyAlignment="1">
      <alignment horizontal="right"/>
    </xf>
    <xf numFmtId="2" fontId="0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Random Ordered Array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Sheet1!$B$5:$B$10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Sheet1!$C$5:$C$10</c:f>
              <c:numCache>
                <c:formatCode>General</c:formatCode>
                <c:ptCount val="6"/>
                <c:pt idx="0">
                  <c:v>1.84</c:v>
                </c:pt>
                <c:pt idx="1">
                  <c:v>7.99</c:v>
                </c:pt>
                <c:pt idx="2">
                  <c:v>24.35</c:v>
                </c:pt>
                <c:pt idx="3">
                  <c:v>57.85</c:v>
                </c:pt>
                <c:pt idx="4">
                  <c:v>237.68</c:v>
                </c:pt>
                <c:pt idx="5">
                  <c:v>1171.6300000000001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14A-4596-9DD9-183AC178C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8033679"/>
        <c:axId val="1218034095"/>
      </c:scatterChart>
      <c:valAx>
        <c:axId val="1218033679"/>
        <c:scaling>
          <c:orientation val="minMax"/>
          <c:max val="35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8034095"/>
        <c:crosses val="autoZero"/>
        <c:crossBetween val="midCat"/>
      </c:valAx>
      <c:valAx>
        <c:axId val="1218034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80336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Random Ordered Array (Log-Log)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Sheet1!$F$4</c:f>
              <c:strCache>
                <c:ptCount val="1"/>
                <c:pt idx="0">
                  <c:v>lg(Time)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Sheet1!$E$5:$E$10</c:f>
              <c:numCache>
                <c:formatCode>0.00</c:formatCode>
                <c:ptCount val="6"/>
                <c:pt idx="0">
                  <c:v>9.965784284662087</c:v>
                </c:pt>
                <c:pt idx="1">
                  <c:v>10.965784284662087</c:v>
                </c:pt>
                <c:pt idx="2">
                  <c:v>11.965784284662087</c:v>
                </c:pt>
                <c:pt idx="3">
                  <c:v>12.965784284662087</c:v>
                </c:pt>
                <c:pt idx="4">
                  <c:v>13.965784284662087</c:v>
                </c:pt>
                <c:pt idx="5">
                  <c:v>14.965784284662087</c:v>
                </c:pt>
              </c:numCache>
            </c:numRef>
          </c:xVal>
          <c:yVal>
            <c:numRef>
              <c:f>Sheet1!$F$5:$F$10</c:f>
              <c:numCache>
                <c:formatCode>0.00</c:formatCode>
                <c:ptCount val="6"/>
                <c:pt idx="0">
                  <c:v>0.87970576628228825</c:v>
                </c:pt>
                <c:pt idx="1">
                  <c:v>2.9981955031532519</c:v>
                </c:pt>
                <c:pt idx="2">
                  <c:v>4.6058498671949799</c:v>
                </c:pt>
                <c:pt idx="3">
                  <c:v>5.8542450542201276</c:v>
                </c:pt>
                <c:pt idx="4">
                  <c:v>7.8928767000606896</c:v>
                </c:pt>
                <c:pt idx="5">
                  <c:v>10.194301324181072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18B-474B-8E22-B07711EADB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3895103"/>
        <c:axId val="573895935"/>
      </c:scatterChart>
      <c:valAx>
        <c:axId val="573895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895935"/>
        <c:crosses val="autoZero"/>
        <c:crossBetween val="midCat"/>
      </c:valAx>
      <c:valAx>
        <c:axId val="57389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8951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Ordered Array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Sheet1!$C$16</c:f>
              <c:strCache>
                <c:ptCount val="1"/>
                <c:pt idx="0">
                  <c:v>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Sheet1!$B$17:$B$22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Sheet1!$C$17:$C$22</c:f>
              <c:numCache>
                <c:formatCode>General</c:formatCode>
                <c:ptCount val="6"/>
                <c:pt idx="0">
                  <c:v>5.4000000000000003E-3</c:v>
                </c:pt>
                <c:pt idx="1">
                  <c:v>7.7000000000000002E-3</c:v>
                </c:pt>
                <c:pt idx="2">
                  <c:v>1.46E-2</c:v>
                </c:pt>
                <c:pt idx="3">
                  <c:v>3.9899999999999998E-2</c:v>
                </c:pt>
                <c:pt idx="4">
                  <c:v>6.3700000000000007E-2</c:v>
                </c:pt>
                <c:pt idx="5">
                  <c:v>0.1318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5CA-4D14-A010-17D4E816FF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5038159"/>
        <c:axId val="1695041487"/>
      </c:scatterChart>
      <c:valAx>
        <c:axId val="1695038159"/>
        <c:scaling>
          <c:orientation val="minMax"/>
          <c:max val="35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5041487"/>
        <c:crosses val="autoZero"/>
        <c:crossBetween val="midCat"/>
      </c:valAx>
      <c:valAx>
        <c:axId val="1695041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5038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+mn-lt"/>
                <a:ea typeface="+mn-ea"/>
                <a:cs typeface="+mn-cs"/>
              </a:rPr>
              <a:t>Ordered Array (Log-Log)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Sheet1!$F$16</c:f>
              <c:strCache>
                <c:ptCount val="1"/>
                <c:pt idx="0">
                  <c:v>lg(Time)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Sheet1!$E$17:$E$22</c:f>
              <c:numCache>
                <c:formatCode>0.00</c:formatCode>
                <c:ptCount val="6"/>
                <c:pt idx="0">
                  <c:v>9.965784284662087</c:v>
                </c:pt>
                <c:pt idx="1">
                  <c:v>10.965784284662087</c:v>
                </c:pt>
                <c:pt idx="2">
                  <c:v>11.965784284662087</c:v>
                </c:pt>
                <c:pt idx="3">
                  <c:v>12.965784284662087</c:v>
                </c:pt>
                <c:pt idx="4">
                  <c:v>13.965784284662087</c:v>
                </c:pt>
                <c:pt idx="5">
                  <c:v>14.965784284662087</c:v>
                </c:pt>
              </c:numCache>
            </c:numRef>
          </c:xVal>
          <c:yVal>
            <c:numRef>
              <c:f>Sheet1!$F$17:$F$22</c:f>
              <c:numCache>
                <c:formatCode>0.00</c:formatCode>
                <c:ptCount val="6"/>
                <c:pt idx="0">
                  <c:v>-7.5328248773859805</c:v>
                </c:pt>
                <c:pt idx="1">
                  <c:v>-7.0209258388545477</c:v>
                </c:pt>
                <c:pt idx="2">
                  <c:v>-6.097887820669432</c:v>
                </c:pt>
                <c:pt idx="3">
                  <c:v>-4.6474674433271037</c:v>
                </c:pt>
                <c:pt idx="4">
                  <c:v>-3.9725628172931486</c:v>
                </c:pt>
                <c:pt idx="5">
                  <c:v>-2.9235777245413979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F65-44E9-9D5D-4E10C8EEEB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959199"/>
        <c:axId val="988960031"/>
      </c:scatterChart>
      <c:valAx>
        <c:axId val="988959199"/>
        <c:scaling>
          <c:orientation val="minMax"/>
          <c:max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960031"/>
        <c:crosses val="autoZero"/>
        <c:crossBetween val="midCat"/>
      </c:valAx>
      <c:valAx>
        <c:axId val="988960031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9591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Partially Ordered Array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Sheet1!$C$28</c:f>
              <c:strCache>
                <c:ptCount val="1"/>
                <c:pt idx="0">
                  <c:v>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Sheet1!$B$29:$B$34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Sheet1!$C$29:$C$34</c:f>
              <c:numCache>
                <c:formatCode>General</c:formatCode>
                <c:ptCount val="6"/>
                <c:pt idx="0">
                  <c:v>0.49</c:v>
                </c:pt>
                <c:pt idx="1">
                  <c:v>1.83</c:v>
                </c:pt>
                <c:pt idx="2">
                  <c:v>7.16</c:v>
                </c:pt>
                <c:pt idx="3">
                  <c:v>27.97</c:v>
                </c:pt>
                <c:pt idx="4">
                  <c:v>114.85</c:v>
                </c:pt>
                <c:pt idx="5">
                  <c:v>497.21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616-4B1D-B667-2E9AD8A3D7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2859759"/>
        <c:axId val="1692859343"/>
      </c:scatterChart>
      <c:valAx>
        <c:axId val="1692859759"/>
        <c:scaling>
          <c:orientation val="minMax"/>
          <c:max val="35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2859343"/>
        <c:crosses val="autoZero"/>
        <c:crossBetween val="midCat"/>
      </c:valAx>
      <c:valAx>
        <c:axId val="169285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2859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Partially Ordered Array </a:t>
            </a:r>
            <a:r>
              <a:rPr lang="en-US" sz="1400" b="0" i="0" u="none" strike="noStrike" baseline="0">
                <a:effectLst/>
              </a:rPr>
              <a:t>(Log-Log)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Sheet1!$F$28</c:f>
              <c:strCache>
                <c:ptCount val="1"/>
                <c:pt idx="0">
                  <c:v>lg(Time)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Sheet1!$E$29:$E$34</c:f>
              <c:numCache>
                <c:formatCode>0.00</c:formatCode>
                <c:ptCount val="6"/>
                <c:pt idx="0">
                  <c:v>9.965784284662087</c:v>
                </c:pt>
                <c:pt idx="1">
                  <c:v>10.965784284662087</c:v>
                </c:pt>
                <c:pt idx="2">
                  <c:v>11.965784284662087</c:v>
                </c:pt>
                <c:pt idx="3">
                  <c:v>12.965784284662087</c:v>
                </c:pt>
                <c:pt idx="4">
                  <c:v>13.965784284662087</c:v>
                </c:pt>
                <c:pt idx="5">
                  <c:v>14.965784284662087</c:v>
                </c:pt>
              </c:numCache>
            </c:numRef>
          </c:xVal>
          <c:yVal>
            <c:numRef>
              <c:f>Sheet1!$F$29:$F$34</c:f>
              <c:numCache>
                <c:formatCode>0.00</c:formatCode>
                <c:ptCount val="6"/>
                <c:pt idx="0">
                  <c:v>-1.0291463456595165</c:v>
                </c:pt>
                <c:pt idx="1">
                  <c:v>0.87184364850931773</c:v>
                </c:pt>
                <c:pt idx="2">
                  <c:v>2.839959587489532</c:v>
                </c:pt>
                <c:pt idx="3">
                  <c:v>4.8058083487014676</c:v>
                </c:pt>
                <c:pt idx="4">
                  <c:v>6.8436070464905621</c:v>
                </c:pt>
                <c:pt idx="5">
                  <c:v>8.9577115022659459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9E3-4F7B-AEB9-AA68FE24D9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6284047"/>
        <c:axId val="1697404863"/>
      </c:scatterChart>
      <c:valAx>
        <c:axId val="946284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7404863"/>
        <c:crosses val="autoZero"/>
        <c:crossBetween val="midCat"/>
      </c:valAx>
      <c:valAx>
        <c:axId val="1697404863"/>
        <c:scaling>
          <c:orientation val="minMax"/>
          <c:min val="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2840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Reverse Ordered Array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Sheet1!$C$40</c:f>
              <c:strCache>
                <c:ptCount val="1"/>
                <c:pt idx="0">
                  <c:v>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Sheet1!$B$41:$B$46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Sheet1!$C$41:$C$46</c:f>
              <c:numCache>
                <c:formatCode>General</c:formatCode>
                <c:ptCount val="6"/>
                <c:pt idx="0">
                  <c:v>1.67</c:v>
                </c:pt>
                <c:pt idx="1">
                  <c:v>7.58</c:v>
                </c:pt>
                <c:pt idx="2">
                  <c:v>28.86</c:v>
                </c:pt>
                <c:pt idx="3">
                  <c:v>115.39</c:v>
                </c:pt>
                <c:pt idx="4">
                  <c:v>485.59</c:v>
                </c:pt>
                <c:pt idx="5">
                  <c:v>2202.9499999999998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A3C-40A7-89C5-EC012A404C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2976111"/>
        <c:axId val="1512976527"/>
      </c:scatterChart>
      <c:valAx>
        <c:axId val="1512976111"/>
        <c:scaling>
          <c:orientation val="minMax"/>
          <c:max val="35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2976527"/>
        <c:crosses val="autoZero"/>
        <c:crossBetween val="midCat"/>
      </c:valAx>
      <c:valAx>
        <c:axId val="151297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29761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Reverse Ordered Array</a:t>
            </a:r>
            <a:r>
              <a:rPr lang="en-US" baseline="0"/>
              <a:t> </a:t>
            </a:r>
            <a:r>
              <a:rPr lang="en-US" sz="1400" b="0" i="0" u="none" strike="noStrike" baseline="0">
                <a:effectLst/>
              </a:rPr>
              <a:t>(Log-Log)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Sheet1!$F$40</c:f>
              <c:strCache>
                <c:ptCount val="1"/>
                <c:pt idx="0">
                  <c:v>lg(Time)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Sheet1!$E$41:$E$46</c:f>
              <c:numCache>
                <c:formatCode>0.00</c:formatCode>
                <c:ptCount val="6"/>
                <c:pt idx="0">
                  <c:v>9.965784284662087</c:v>
                </c:pt>
                <c:pt idx="1">
                  <c:v>10.965784284662087</c:v>
                </c:pt>
                <c:pt idx="2">
                  <c:v>11.965784284662087</c:v>
                </c:pt>
                <c:pt idx="3">
                  <c:v>12.965784284662087</c:v>
                </c:pt>
                <c:pt idx="4">
                  <c:v>13.965784284662087</c:v>
                </c:pt>
                <c:pt idx="5">
                  <c:v>14.965784284662087</c:v>
                </c:pt>
              </c:numCache>
            </c:numRef>
          </c:xVal>
          <c:yVal>
            <c:numRef>
              <c:f>Sheet1!$F$41:$F$46</c:f>
              <c:numCache>
                <c:formatCode>0.00</c:formatCode>
                <c:ptCount val="6"/>
                <c:pt idx="0">
                  <c:v>0.73984810269932755</c:v>
                </c:pt>
                <c:pt idx="1">
                  <c:v>2.9221978483963671</c:v>
                </c:pt>
                <c:pt idx="2">
                  <c:v>4.8509993947164736</c:v>
                </c:pt>
                <c:pt idx="3">
                  <c:v>6.8503743914398401</c:v>
                </c:pt>
                <c:pt idx="4">
                  <c:v>8.9235949015269718</c:v>
                </c:pt>
                <c:pt idx="5">
                  <c:v>11.105221035456374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CD-46F4-B58E-EE839F47A9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7403615"/>
        <c:axId val="1697404031"/>
      </c:scatterChart>
      <c:valAx>
        <c:axId val="1697403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7404031"/>
        <c:crosses val="autoZero"/>
        <c:crossBetween val="midCat"/>
      </c:valAx>
      <c:valAx>
        <c:axId val="1697404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74036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205740</xdr:colOff>
      <xdr:row>1</xdr:row>
      <xdr:rowOff>160020</xdr:rowOff>
    </xdr:from>
    <xdr:to>
      <xdr:col>13</xdr:col>
      <xdr:colOff>198120</xdr:colOff>
      <xdr:row>11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5A3649-BEDE-4C8F-BF8A-F96E66CDEA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1</xdr:row>
      <xdr:rowOff>175260</xdr:rowOff>
    </xdr:from>
    <xdr:to>
      <xdr:col>18</xdr:col>
      <xdr:colOff>541020</xdr:colOff>
      <xdr:row>11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432E703-7A60-45C3-82C7-7960E3167F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213360</xdr:colOff>
      <xdr:row>13</xdr:row>
      <xdr:rowOff>175260</xdr:rowOff>
    </xdr:from>
    <xdr:to>
      <xdr:col>13</xdr:col>
      <xdr:colOff>190500</xdr:colOff>
      <xdr:row>23</xdr:row>
      <xdr:rowOff>99060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5686CE6-C45A-4FFD-9665-BE6816E66D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13</xdr:row>
      <xdr:rowOff>167640</xdr:rowOff>
    </xdr:from>
    <xdr:to>
      <xdr:col>18</xdr:col>
      <xdr:colOff>586740</xdr:colOff>
      <xdr:row>23</xdr:row>
      <xdr:rowOff>91440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C46C5C2-9B6B-40BE-B45C-DE4368F31A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228600</xdr:colOff>
      <xdr:row>25</xdr:row>
      <xdr:rowOff>175260</xdr:rowOff>
    </xdr:from>
    <xdr:to>
      <xdr:col>13</xdr:col>
      <xdr:colOff>220980</xdr:colOff>
      <xdr:row>35</xdr:row>
      <xdr:rowOff>30480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A39870B-E205-4380-A89D-981EF08385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579120</xdr:colOff>
      <xdr:row>25</xdr:row>
      <xdr:rowOff>167640</xdr:rowOff>
    </xdr:from>
    <xdr:to>
      <xdr:col>18</xdr:col>
      <xdr:colOff>601980</xdr:colOff>
      <xdr:row>35</xdr:row>
      <xdr:rowOff>38100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65CEC6E-DACB-422E-9E9B-EA43560BF7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205740</xdr:colOff>
      <xdr:row>37</xdr:row>
      <xdr:rowOff>144780</xdr:rowOff>
    </xdr:from>
    <xdr:to>
      <xdr:col>13</xdr:col>
      <xdr:colOff>243840</xdr:colOff>
      <xdr:row>47</xdr:row>
      <xdr:rowOff>38100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0DAA718-8E7A-4186-8846-EC6924F387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563880</xdr:colOff>
      <xdr:row>37</xdr:row>
      <xdr:rowOff>137160</xdr:rowOff>
    </xdr:from>
    <xdr:to>
      <xdr:col>19</xdr:col>
      <xdr:colOff>0</xdr:colOff>
      <xdr:row>47</xdr:row>
      <xdr:rowOff>53340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55CCD5D7-4E17-4A82-B1F7-A350948480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47"/>
  <sheetViews>
    <sheetView tabSelected="1" zoomScaleNormal="100" workbookViewId="0">
      <selection activeCell="T14" sqref="T14"/>
    </sheetView>
  </sheetViews>
  <sheetFormatPr defaultRowHeight="14.4" x14ac:dyDescent="0.3"/>
  <cols>
    <col min="1" max="1" width="4.88671875" style="7" customWidth="1"/>
    <col min="2" max="2" width="20.5546875" style="7" bestFit="1" customWidth="1"/>
    <col min="3" max="3" width="8.21875" style="7" bestFit="1" customWidth="1"/>
    <col min="4" max="4" width="25.5546875" style="15" bestFit="1" customWidth="1"/>
    <col min="5" max="5" width="12.6640625" style="15" bestFit="1" customWidth="1"/>
    <col min="6" max="6" width="8.109375" style="15" bestFit="1" customWidth="1"/>
    <col min="7" max="7" width="9.21875" style="15" bestFit="1" customWidth="1"/>
    <col min="8" max="8" width="5.88671875" style="15" bestFit="1" customWidth="1"/>
    <col min="9" max="16384" width="8.88671875" style="7"/>
  </cols>
  <sheetData>
    <row r="3" spans="2:8" x14ac:dyDescent="0.3">
      <c r="B3" s="1" t="s">
        <v>7</v>
      </c>
      <c r="C3" s="2"/>
      <c r="D3" s="2"/>
      <c r="E3" s="2"/>
      <c r="F3" s="2"/>
      <c r="G3" s="2"/>
      <c r="H3" s="3"/>
    </row>
    <row r="4" spans="2:8" x14ac:dyDescent="0.3">
      <c r="B4" s="4" t="s">
        <v>4</v>
      </c>
      <c r="C4" s="4" t="s">
        <v>0</v>
      </c>
      <c r="D4" s="5" t="s">
        <v>1</v>
      </c>
      <c r="E4" s="5" t="s">
        <v>5</v>
      </c>
      <c r="F4" s="5" t="s">
        <v>2</v>
      </c>
      <c r="G4" s="5" t="s">
        <v>6</v>
      </c>
      <c r="H4" s="5" t="s">
        <v>3</v>
      </c>
    </row>
    <row r="5" spans="2:8" x14ac:dyDescent="0.3">
      <c r="B5" s="8">
        <v>1000</v>
      </c>
      <c r="C5" s="8">
        <v>1.84</v>
      </c>
      <c r="D5" s="9" t="s">
        <v>11</v>
      </c>
      <c r="E5" s="9">
        <f>LOG(B5,2)</f>
        <v>9.965784284662087</v>
      </c>
      <c r="F5" s="9">
        <f>LOG(C5,2)</f>
        <v>0.87970576628228825</v>
      </c>
      <c r="G5" s="9">
        <f>E5/F5</f>
        <v>11.328542640772202</v>
      </c>
      <c r="H5" s="6"/>
    </row>
    <row r="6" spans="2:8" x14ac:dyDescent="0.3">
      <c r="B6" s="8">
        <f>B5*2</f>
        <v>2000</v>
      </c>
      <c r="C6" s="8">
        <v>7.99</v>
      </c>
      <c r="D6" s="9">
        <f>C6/C5</f>
        <v>4.3423913043478262</v>
      </c>
      <c r="E6" s="9">
        <f t="shared" ref="E6:E9" si="0">LOG(B6,2)</f>
        <v>10.965784284662087</v>
      </c>
      <c r="F6" s="9">
        <f t="shared" ref="F6:F9" si="1">LOG(C6,2)</f>
        <v>2.9981955031532519</v>
      </c>
      <c r="G6" s="9">
        <f t="shared" ref="G6:G9" si="2">E6/F6</f>
        <v>3.6574613874009181</v>
      </c>
      <c r="H6" s="6">
        <f>((F6-F5)/(E6-E5))</f>
        <v>2.1184897368709636</v>
      </c>
    </row>
    <row r="7" spans="2:8" x14ac:dyDescent="0.3">
      <c r="B7" s="8">
        <f t="shared" ref="B7:B10" si="3">B6*2</f>
        <v>4000</v>
      </c>
      <c r="C7" s="8">
        <v>24.35</v>
      </c>
      <c r="D7" s="9">
        <f t="shared" ref="D7:D10" si="4">C7/C6</f>
        <v>3.0475594493116396</v>
      </c>
      <c r="E7" s="9">
        <f t="shared" si="0"/>
        <v>11.965784284662087</v>
      </c>
      <c r="F7" s="9">
        <f t="shared" si="1"/>
        <v>4.6058498671949799</v>
      </c>
      <c r="G7" s="9">
        <f t="shared" si="2"/>
        <v>2.597953608928508</v>
      </c>
      <c r="H7" s="6">
        <f>((F7-F6)/(E7-E6))</f>
        <v>1.607654364041728</v>
      </c>
    </row>
    <row r="8" spans="2:8" x14ac:dyDescent="0.3">
      <c r="B8" s="8">
        <f t="shared" si="3"/>
        <v>8000</v>
      </c>
      <c r="C8" s="8">
        <v>57.85</v>
      </c>
      <c r="D8" s="9">
        <f t="shared" si="4"/>
        <v>2.375770020533881</v>
      </c>
      <c r="E8" s="9">
        <f t="shared" si="0"/>
        <v>12.965784284662087</v>
      </c>
      <c r="F8" s="9">
        <f t="shared" si="1"/>
        <v>5.8542450542201276</v>
      </c>
      <c r="G8" s="9">
        <f t="shared" si="2"/>
        <v>2.2147662362229763</v>
      </c>
      <c r="H8" s="6">
        <f t="shared" ref="H8:H9" si="5">((F8-F7)/(E8-E7))</f>
        <v>1.2483951870251477</v>
      </c>
    </row>
    <row r="9" spans="2:8" x14ac:dyDescent="0.3">
      <c r="B9" s="8">
        <f t="shared" si="3"/>
        <v>16000</v>
      </c>
      <c r="C9" s="8">
        <v>237.68</v>
      </c>
      <c r="D9" s="9">
        <f t="shared" si="4"/>
        <v>4.1085566119273986</v>
      </c>
      <c r="E9" s="9">
        <f t="shared" si="0"/>
        <v>13.965784284662087</v>
      </c>
      <c r="F9" s="9">
        <f t="shared" si="1"/>
        <v>7.8928767000606896</v>
      </c>
      <c r="G9" s="9">
        <f t="shared" si="2"/>
        <v>1.7694162490280256</v>
      </c>
      <c r="H9" s="6">
        <f t="shared" si="5"/>
        <v>2.038631645840562</v>
      </c>
    </row>
    <row r="10" spans="2:8" x14ac:dyDescent="0.3">
      <c r="B10" s="8">
        <f t="shared" si="3"/>
        <v>32000</v>
      </c>
      <c r="C10" s="8">
        <v>1171.6300000000001</v>
      </c>
      <c r="D10" s="9">
        <f t="shared" si="4"/>
        <v>4.9294429485021878</v>
      </c>
      <c r="E10" s="9">
        <f t="shared" ref="E10" si="6">LOG(B10,2)</f>
        <v>14.965784284662087</v>
      </c>
      <c r="F10" s="9">
        <f t="shared" ref="F10" si="7">LOG(C10,2)</f>
        <v>10.194301324181072</v>
      </c>
      <c r="G10" s="9">
        <f t="shared" ref="G10" si="8">E10/F10</f>
        <v>1.4680539459004383</v>
      </c>
      <c r="H10" s="6">
        <f t="shared" ref="H10" si="9">((F10-F9)/(E10-E9))</f>
        <v>2.3014246241203828</v>
      </c>
    </row>
    <row r="11" spans="2:8" x14ac:dyDescent="0.3">
      <c r="B11" s="10" t="s">
        <v>12</v>
      </c>
      <c r="C11" s="11"/>
      <c r="D11" s="11"/>
      <c r="E11" s="11"/>
      <c r="F11" s="11"/>
      <c r="G11" s="12"/>
      <c r="H11" s="6">
        <f>MEDIAN(H6:H10)</f>
        <v>2.038631645840562</v>
      </c>
    </row>
    <row r="15" spans="2:8" x14ac:dyDescent="0.3">
      <c r="B15" s="13" t="s">
        <v>8</v>
      </c>
      <c r="C15" s="13"/>
      <c r="D15" s="13"/>
      <c r="E15" s="13"/>
      <c r="F15" s="13"/>
      <c r="G15" s="13"/>
      <c r="H15" s="13"/>
    </row>
    <row r="16" spans="2:8" x14ac:dyDescent="0.3">
      <c r="B16" s="4" t="s">
        <v>4</v>
      </c>
      <c r="C16" s="4" t="s">
        <v>0</v>
      </c>
      <c r="D16" s="5" t="s">
        <v>1</v>
      </c>
      <c r="E16" s="5" t="s">
        <v>5</v>
      </c>
      <c r="F16" s="5" t="s">
        <v>2</v>
      </c>
      <c r="G16" s="5" t="s">
        <v>6</v>
      </c>
      <c r="H16" s="5" t="s">
        <v>3</v>
      </c>
    </row>
    <row r="17" spans="2:8" x14ac:dyDescent="0.3">
      <c r="B17" s="8">
        <v>1000</v>
      </c>
      <c r="C17" s="8">
        <v>5.4000000000000003E-3</v>
      </c>
      <c r="D17" s="9"/>
      <c r="E17" s="9">
        <f>LOG(B17,2)</f>
        <v>9.965784284662087</v>
      </c>
      <c r="F17" s="9">
        <f>LOG(C17,2)</f>
        <v>-7.5328248773859805</v>
      </c>
      <c r="G17" s="9">
        <f>E17/F17</f>
        <v>-1.3229810126848967</v>
      </c>
      <c r="H17" s="6"/>
    </row>
    <row r="18" spans="2:8" x14ac:dyDescent="0.3">
      <c r="B18" s="8">
        <f>B17*2</f>
        <v>2000</v>
      </c>
      <c r="C18" s="8">
        <v>7.7000000000000002E-3</v>
      </c>
      <c r="D18" s="9">
        <f>C18/C17</f>
        <v>1.4259259259259258</v>
      </c>
      <c r="E18" s="9">
        <f t="shared" ref="E18:E22" si="10">LOG(B18,2)</f>
        <v>10.965784284662087</v>
      </c>
      <c r="F18" s="9">
        <f t="shared" ref="F18:F22" si="11">LOG(C18,2)</f>
        <v>-7.0209258388545477</v>
      </c>
      <c r="G18" s="9">
        <f t="shared" ref="G18:G22" si="12">E18/F18</f>
        <v>-1.5618715446296663</v>
      </c>
      <c r="H18" s="6">
        <f>((F18-F17)/(E18-E17))</f>
        <v>0.51189903853143282</v>
      </c>
    </row>
    <row r="19" spans="2:8" x14ac:dyDescent="0.3">
      <c r="B19" s="8">
        <f t="shared" ref="B19:B22" si="13">B18*2</f>
        <v>4000</v>
      </c>
      <c r="C19" s="8">
        <v>1.46E-2</v>
      </c>
      <c r="D19" s="9">
        <f t="shared" ref="D19:D22" si="14">C19/C18</f>
        <v>1.8961038961038961</v>
      </c>
      <c r="E19" s="9">
        <f t="shared" si="10"/>
        <v>11.965784284662087</v>
      </c>
      <c r="F19" s="9">
        <f t="shared" si="11"/>
        <v>-6.097887820669432</v>
      </c>
      <c r="G19" s="9">
        <f t="shared" si="12"/>
        <v>-1.9622834392103448</v>
      </c>
      <c r="H19" s="6">
        <f>((F19-F18)/(E19-E18))</f>
        <v>0.92303801818511566</v>
      </c>
    </row>
    <row r="20" spans="2:8" x14ac:dyDescent="0.3">
      <c r="B20" s="8">
        <f t="shared" si="13"/>
        <v>8000</v>
      </c>
      <c r="C20" s="8">
        <v>3.9899999999999998E-2</v>
      </c>
      <c r="D20" s="9">
        <f t="shared" si="14"/>
        <v>2.7328767123287672</v>
      </c>
      <c r="E20" s="9">
        <f t="shared" si="10"/>
        <v>12.965784284662087</v>
      </c>
      <c r="F20" s="9">
        <f t="shared" si="11"/>
        <v>-4.6474674433271037</v>
      </c>
      <c r="G20" s="9">
        <f t="shared" si="12"/>
        <v>-2.7898601642231049</v>
      </c>
      <c r="H20" s="6">
        <f t="shared" ref="H20:H22" si="15">((F20-F19)/(E20-E19))</f>
        <v>1.4504203773423283</v>
      </c>
    </row>
    <row r="21" spans="2:8" x14ac:dyDescent="0.3">
      <c r="B21" s="8">
        <f t="shared" si="13"/>
        <v>16000</v>
      </c>
      <c r="C21" s="8">
        <v>6.3700000000000007E-2</v>
      </c>
      <c r="D21" s="9">
        <f t="shared" si="14"/>
        <v>1.5964912280701757</v>
      </c>
      <c r="E21" s="9">
        <f t="shared" si="10"/>
        <v>13.965784284662087</v>
      </c>
      <c r="F21" s="9">
        <f t="shared" si="11"/>
        <v>-3.9725628172931486</v>
      </c>
      <c r="G21" s="9">
        <f t="shared" si="12"/>
        <v>-3.5155603390000478</v>
      </c>
      <c r="H21" s="6">
        <f t="shared" si="15"/>
        <v>0.67490462603395507</v>
      </c>
    </row>
    <row r="22" spans="2:8" x14ac:dyDescent="0.3">
      <c r="B22" s="8">
        <f t="shared" si="13"/>
        <v>32000</v>
      </c>
      <c r="C22" s="8">
        <v>0.1318</v>
      </c>
      <c r="D22" s="9">
        <f t="shared" si="14"/>
        <v>2.0690737833594977</v>
      </c>
      <c r="E22" s="9">
        <f t="shared" si="10"/>
        <v>14.965784284662087</v>
      </c>
      <c r="F22" s="9">
        <f t="shared" si="11"/>
        <v>-2.9235777245413979</v>
      </c>
      <c r="G22" s="9">
        <f t="shared" si="12"/>
        <v>-5.1189965496845717</v>
      </c>
      <c r="H22" s="6">
        <f t="shared" si="15"/>
        <v>1.0489850927517508</v>
      </c>
    </row>
    <row r="23" spans="2:8" x14ac:dyDescent="0.3">
      <c r="B23" s="14" t="s">
        <v>12</v>
      </c>
      <c r="C23" s="14"/>
      <c r="D23" s="14"/>
      <c r="E23" s="14"/>
      <c r="F23" s="14"/>
      <c r="G23" s="14"/>
      <c r="H23" s="6">
        <f>MEDIAN(H18:H22)</f>
        <v>0.92303801818511566</v>
      </c>
    </row>
    <row r="27" spans="2:8" x14ac:dyDescent="0.3">
      <c r="B27" s="13" t="s">
        <v>9</v>
      </c>
      <c r="C27" s="13"/>
      <c r="D27" s="13"/>
      <c r="E27" s="13"/>
      <c r="F27" s="13"/>
      <c r="G27" s="13"/>
      <c r="H27" s="13"/>
    </row>
    <row r="28" spans="2:8" x14ac:dyDescent="0.3">
      <c r="B28" s="4" t="s">
        <v>4</v>
      </c>
      <c r="C28" s="4" t="s">
        <v>0</v>
      </c>
      <c r="D28" s="5" t="s">
        <v>1</v>
      </c>
      <c r="E28" s="5" t="s">
        <v>5</v>
      </c>
      <c r="F28" s="5" t="s">
        <v>2</v>
      </c>
      <c r="G28" s="5" t="s">
        <v>6</v>
      </c>
      <c r="H28" s="5" t="s">
        <v>3</v>
      </c>
    </row>
    <row r="29" spans="2:8" x14ac:dyDescent="0.3">
      <c r="B29" s="8">
        <v>1000</v>
      </c>
      <c r="C29" s="8">
        <v>0.49</v>
      </c>
      <c r="D29" s="9"/>
      <c r="E29" s="9">
        <f>LOG(B29,2)</f>
        <v>9.965784284662087</v>
      </c>
      <c r="F29" s="9">
        <f>LOG(C29,2)</f>
        <v>-1.0291463456595165</v>
      </c>
      <c r="G29" s="9">
        <f>E29/F29</f>
        <v>-9.6835443537193253</v>
      </c>
      <c r="H29" s="9"/>
    </row>
    <row r="30" spans="2:8" x14ac:dyDescent="0.3">
      <c r="B30" s="8">
        <f>B29*2</f>
        <v>2000</v>
      </c>
      <c r="C30" s="8">
        <v>1.83</v>
      </c>
      <c r="D30" s="9">
        <f>C30/C29</f>
        <v>3.7346938775510208</v>
      </c>
      <c r="E30" s="9">
        <f t="shared" ref="E30:E34" si="16">LOG(B30,2)</f>
        <v>10.965784284662087</v>
      </c>
      <c r="F30" s="9">
        <f t="shared" ref="F30:F34" si="17">LOG(C30,2)</f>
        <v>0.87184364850931773</v>
      </c>
      <c r="G30" s="9">
        <f t="shared" ref="G30:G34" si="18">E30/F30</f>
        <v>12.577695901566107</v>
      </c>
      <c r="H30" s="6">
        <f>((F30-F29)/(E30-E29))</f>
        <v>1.9009899941688342</v>
      </c>
    </row>
    <row r="31" spans="2:8" x14ac:dyDescent="0.3">
      <c r="B31" s="8">
        <f t="shared" ref="B31:B34" si="19">B30*2</f>
        <v>4000</v>
      </c>
      <c r="C31" s="8">
        <v>7.16</v>
      </c>
      <c r="D31" s="9">
        <f t="shared" ref="D31:D34" si="20">C31/C30</f>
        <v>3.9125683060109289</v>
      </c>
      <c r="E31" s="9">
        <f t="shared" si="16"/>
        <v>11.965784284662087</v>
      </c>
      <c r="F31" s="9">
        <f t="shared" si="17"/>
        <v>2.839959587489532</v>
      </c>
      <c r="G31" s="9">
        <f t="shared" si="18"/>
        <v>4.2133642807359815</v>
      </c>
      <c r="H31" s="6">
        <f>((F31-F30)/(E31-E30))</f>
        <v>1.9681159389802143</v>
      </c>
    </row>
    <row r="32" spans="2:8" x14ac:dyDescent="0.3">
      <c r="B32" s="8">
        <f t="shared" si="19"/>
        <v>8000</v>
      </c>
      <c r="C32" s="8">
        <v>27.97</v>
      </c>
      <c r="D32" s="9">
        <f t="shared" si="20"/>
        <v>3.9064245810055862</v>
      </c>
      <c r="E32" s="9">
        <f t="shared" si="16"/>
        <v>12.965784284662087</v>
      </c>
      <c r="F32" s="9">
        <f t="shared" si="17"/>
        <v>4.8058083487014676</v>
      </c>
      <c r="G32" s="9">
        <f t="shared" si="18"/>
        <v>2.6979403554795209</v>
      </c>
      <c r="H32" s="6">
        <f t="shared" ref="H32:H34" si="21">((F32-F31)/(E32-E31))</f>
        <v>1.9658487612119355</v>
      </c>
    </row>
    <row r="33" spans="2:8" x14ac:dyDescent="0.3">
      <c r="B33" s="8">
        <f t="shared" si="19"/>
        <v>16000</v>
      </c>
      <c r="C33" s="8">
        <v>114.85</v>
      </c>
      <c r="D33" s="9">
        <f t="shared" si="20"/>
        <v>4.1061851984268856</v>
      </c>
      <c r="E33" s="9">
        <f t="shared" si="16"/>
        <v>13.965784284662087</v>
      </c>
      <c r="F33" s="9">
        <f t="shared" si="17"/>
        <v>6.8436070464905621</v>
      </c>
      <c r="G33" s="9">
        <f t="shared" si="18"/>
        <v>2.0407051705027124</v>
      </c>
      <c r="H33" s="6">
        <f t="shared" si="21"/>
        <v>2.0377986977890945</v>
      </c>
    </row>
    <row r="34" spans="2:8" x14ac:dyDescent="0.3">
      <c r="B34" s="8">
        <f t="shared" si="19"/>
        <v>32000</v>
      </c>
      <c r="C34" s="8">
        <v>497.21</v>
      </c>
      <c r="D34" s="9">
        <f t="shared" si="20"/>
        <v>4.3292120156726162</v>
      </c>
      <c r="E34" s="9">
        <f t="shared" si="16"/>
        <v>14.965784284662087</v>
      </c>
      <c r="F34" s="9">
        <f t="shared" si="17"/>
        <v>8.9577115022659459</v>
      </c>
      <c r="G34" s="9">
        <f t="shared" si="18"/>
        <v>1.6707151464831544</v>
      </c>
      <c r="H34" s="6">
        <f t="shared" si="21"/>
        <v>2.1141044557753839</v>
      </c>
    </row>
    <row r="35" spans="2:8" x14ac:dyDescent="0.3">
      <c r="B35" s="14" t="s">
        <v>12</v>
      </c>
      <c r="C35" s="14"/>
      <c r="D35" s="14"/>
      <c r="E35" s="14"/>
      <c r="F35" s="14"/>
      <c r="G35" s="14"/>
      <c r="H35" s="6">
        <f>MEDIAN(H30:H34)</f>
        <v>1.9681159389802143</v>
      </c>
    </row>
    <row r="39" spans="2:8" x14ac:dyDescent="0.3">
      <c r="B39" s="13" t="s">
        <v>10</v>
      </c>
      <c r="C39" s="13"/>
      <c r="D39" s="13"/>
      <c r="E39" s="13"/>
      <c r="F39" s="13"/>
      <c r="G39" s="13"/>
      <c r="H39" s="13"/>
    </row>
    <row r="40" spans="2:8" x14ac:dyDescent="0.3">
      <c r="B40" s="4" t="s">
        <v>4</v>
      </c>
      <c r="C40" s="4" t="s">
        <v>0</v>
      </c>
      <c r="D40" s="5" t="s">
        <v>1</v>
      </c>
      <c r="E40" s="5" t="s">
        <v>5</v>
      </c>
      <c r="F40" s="5" t="s">
        <v>2</v>
      </c>
      <c r="G40" s="5" t="s">
        <v>6</v>
      </c>
      <c r="H40" s="5" t="s">
        <v>3</v>
      </c>
    </row>
    <row r="41" spans="2:8" x14ac:dyDescent="0.3">
      <c r="B41" s="8">
        <v>1000</v>
      </c>
      <c r="C41" s="8">
        <v>1.67</v>
      </c>
      <c r="D41" s="9"/>
      <c r="E41" s="9">
        <f>LOG(B41,2)</f>
        <v>9.965784284662087</v>
      </c>
      <c r="F41" s="9">
        <f>LOG(C41,2)</f>
        <v>0.73984810269932755</v>
      </c>
      <c r="G41" s="9">
        <f>E41/F41</f>
        <v>13.470041010177676</v>
      </c>
      <c r="H41" s="9"/>
    </row>
    <row r="42" spans="2:8" x14ac:dyDescent="0.3">
      <c r="B42" s="8">
        <f>B41*2</f>
        <v>2000</v>
      </c>
      <c r="C42" s="8">
        <v>7.58</v>
      </c>
      <c r="D42" s="9">
        <f>C42/C41</f>
        <v>4.5389221556886232</v>
      </c>
      <c r="E42" s="9">
        <f t="shared" ref="E42:E46" si="22">LOG(B42,2)</f>
        <v>10.965784284662087</v>
      </c>
      <c r="F42" s="9">
        <f t="shared" ref="F42:F46" si="23">LOG(C42,2)</f>
        <v>2.9221978483963671</v>
      </c>
      <c r="G42" s="9">
        <f t="shared" ref="G42:G46" si="24">E42/F42</f>
        <v>3.7525810549343364</v>
      </c>
      <c r="H42" s="6">
        <f>((F42-F41)/(E42-E41))</f>
        <v>2.1823497456970395</v>
      </c>
    </row>
    <row r="43" spans="2:8" x14ac:dyDescent="0.3">
      <c r="B43" s="8">
        <f t="shared" ref="B43:B46" si="25">B42*2</f>
        <v>4000</v>
      </c>
      <c r="C43" s="8">
        <v>28.86</v>
      </c>
      <c r="D43" s="9">
        <f t="shared" ref="D43:D46" si="26">C43/C42</f>
        <v>3.8073878627968338</v>
      </c>
      <c r="E43" s="9">
        <f t="shared" si="22"/>
        <v>11.965784284662087</v>
      </c>
      <c r="F43" s="9">
        <f t="shared" si="23"/>
        <v>4.8509993947164736</v>
      </c>
      <c r="G43" s="9">
        <f t="shared" si="24"/>
        <v>2.4666637348367368</v>
      </c>
      <c r="H43" s="6">
        <f>((F43-F42)/(E43-E42))</f>
        <v>1.9288015463201065</v>
      </c>
    </row>
    <row r="44" spans="2:8" x14ac:dyDescent="0.3">
      <c r="B44" s="8">
        <f t="shared" si="25"/>
        <v>8000</v>
      </c>
      <c r="C44" s="8">
        <v>115.39</v>
      </c>
      <c r="D44" s="9">
        <f t="shared" si="26"/>
        <v>3.9982674982674982</v>
      </c>
      <c r="E44" s="9">
        <f t="shared" si="22"/>
        <v>12.965784284662087</v>
      </c>
      <c r="F44" s="9">
        <f t="shared" si="23"/>
        <v>6.8503743914398401</v>
      </c>
      <c r="G44" s="9">
        <f t="shared" si="24"/>
        <v>1.8927117765802701</v>
      </c>
      <c r="H44" s="6">
        <f t="shared" ref="H44:H46" si="27">((F44-F43)/(E44-E43))</f>
        <v>1.9993749967233665</v>
      </c>
    </row>
    <row r="45" spans="2:8" x14ac:dyDescent="0.3">
      <c r="B45" s="8">
        <f t="shared" si="25"/>
        <v>16000</v>
      </c>
      <c r="C45" s="8">
        <v>485.59</v>
      </c>
      <c r="D45" s="9">
        <f t="shared" si="26"/>
        <v>4.2082502816535223</v>
      </c>
      <c r="E45" s="9">
        <f t="shared" si="22"/>
        <v>13.965784284662087</v>
      </c>
      <c r="F45" s="9">
        <f t="shared" si="23"/>
        <v>8.9235949015269718</v>
      </c>
      <c r="G45" s="9">
        <f t="shared" si="24"/>
        <v>1.5650401479197935</v>
      </c>
      <c r="H45" s="6">
        <f t="shared" si="27"/>
        <v>2.0732205100871317</v>
      </c>
    </row>
    <row r="46" spans="2:8" x14ac:dyDescent="0.3">
      <c r="B46" s="8">
        <f t="shared" si="25"/>
        <v>32000</v>
      </c>
      <c r="C46" s="8">
        <v>2202.9499999999998</v>
      </c>
      <c r="D46" s="9">
        <f t="shared" si="26"/>
        <v>4.536646141806874</v>
      </c>
      <c r="E46" s="9">
        <f t="shared" si="22"/>
        <v>14.965784284662087</v>
      </c>
      <c r="F46" s="9">
        <f t="shared" si="23"/>
        <v>11.105221035456374</v>
      </c>
      <c r="G46" s="9">
        <f t="shared" si="24"/>
        <v>1.3476349760963637</v>
      </c>
      <c r="H46" s="6">
        <f t="shared" si="27"/>
        <v>2.1816261339294023</v>
      </c>
    </row>
    <row r="47" spans="2:8" x14ac:dyDescent="0.3">
      <c r="B47" s="14" t="s">
        <v>12</v>
      </c>
      <c r="C47" s="14"/>
      <c r="D47" s="14"/>
      <c r="E47" s="14"/>
      <c r="F47" s="14"/>
      <c r="G47" s="14"/>
      <c r="H47" s="6">
        <f>MEDIAN(H42:H46)</f>
        <v>2.0732205100871317</v>
      </c>
    </row>
  </sheetData>
  <mergeCells count="8">
    <mergeCell ref="B3:H3"/>
    <mergeCell ref="B11:G11"/>
    <mergeCell ref="B23:G23"/>
    <mergeCell ref="B35:G35"/>
    <mergeCell ref="B47:G47"/>
    <mergeCell ref="B15:H15"/>
    <mergeCell ref="B27:H27"/>
    <mergeCell ref="B39:H3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Jayanth</dc:creator>
  <cp:lastModifiedBy>Jayanth</cp:lastModifiedBy>
  <dcterms:created xsi:type="dcterms:W3CDTF">2015-06-05T18:17:20Z</dcterms:created>
  <dcterms:modified xsi:type="dcterms:W3CDTF">2022-02-13T04:03:45Z</dcterms:modified>
</cp:coreProperties>
</file>