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ayanto Debnath\Desktop\"/>
    </mc:Choice>
  </mc:AlternateContent>
  <xr:revisionPtr revIDLastSave="0" documentId="13_ncr:1_{760ECF66-586C-4320-9ABA-A4989CC94F17}" xr6:coauthVersionLast="47" xr6:coauthVersionMax="47" xr10:uidLastSave="{00000000-0000-0000-0000-000000000000}"/>
  <workbookProtection lockStructure="1"/>
  <bookViews>
    <workbookView xWindow="-120" yWindow="-120" windowWidth="20730" windowHeight="1104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7" l="1"/>
  <c r="I8" i="7"/>
  <c r="I9" i="7"/>
  <c r="I10" i="7"/>
  <c r="I11" i="7"/>
  <c r="I12" i="7"/>
  <c r="I13" i="7"/>
  <c r="I14" i="7"/>
  <c r="I15" i="7"/>
  <c r="I16" i="7"/>
  <c r="I6" i="7"/>
  <c r="H7" i="7"/>
  <c r="H8" i="7"/>
  <c r="H9" i="7"/>
  <c r="H10" i="7"/>
  <c r="H11" i="7"/>
  <c r="H12" i="7"/>
  <c r="H13" i="7"/>
  <c r="H14" i="7"/>
  <c r="H15" i="7"/>
  <c r="H16" i="7"/>
  <c r="H6" i="7"/>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M3" i="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alcChain>
</file>

<file path=xl/sharedStrings.xml><?xml version="1.0" encoding="utf-8"?>
<sst xmlns="http://schemas.openxmlformats.org/spreadsheetml/2006/main" count="1639" uniqueCount="640">
  <si>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</si>
  <si>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</si>
  <si>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</si>
  <si>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</si>
  <si>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</si>
  <si>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</si>
  <si>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</si>
  <si>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</si>
  <si>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</si>
  <si>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</si>
  <si>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</si>
  <si>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</si>
  <si>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</si>
  <si>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</si>
  <si>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</si>
  <si>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</si>
  <si>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</si>
  <si>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</si>
  <si>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</si>
  <si>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</si>
  <si>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</si>
  <si>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</si>
  <si>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</si>
  <si>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</si>
  <si>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</si>
  <si>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</si>
  <si>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</si>
  <si>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</si>
  <si>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</si>
  <si>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</si>
  <si>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</si>
  <si>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</si>
  <si>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</si>
  <si>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</si>
  <si>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</si>
  <si>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</si>
  <si>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</si>
  <si>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</si>
  <si>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</si>
  <si>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</si>
  <si>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</si>
  <si>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</si>
  <si>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</si>
  <si>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</si>
  <si>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</si>
  <si>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</si>
  <si>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</si>
  <si>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</si>
  <si>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</si>
  <si>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</si>
  <si>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</si>
  <si>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</si>
  <si>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</si>
  <si>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</si>
  <si>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</si>
  <si>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</si>
  <si>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</si>
  <si>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</si>
  <si>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</si>
  <si>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</si>
  <si>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</si>
  <si>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</si>
  <si>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</si>
  <si>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</si>
  <si>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</si>
  <si>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</si>
  <si>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</si>
  <si>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</si>
  <si>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</si>
  <si>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</si>
  <si>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</si>
  <si>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</si>
  <si>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</si>
  <si>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</si>
  <si>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</si>
  <si>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</si>
  <si>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</si>
  <si>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</si>
  <si>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</si>
  <si>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</si>
  <si>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</si>
  <si>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</si>
  <si>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</si>
  <si>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</si>
  <si>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</si>
  <si>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</si>
  <si>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</si>
  <si>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</si>
  <si>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</si>
  <si>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</si>
  <si>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</si>
  <si>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</si>
  <si>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</si>
  <si>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</si>
  <si>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</si>
  <si>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</si>
  <si>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</si>
  <si>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</si>
  <si>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</si>
  <si>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</si>
  <si>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</si>
  <si>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</si>
  <si>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</si>
  <si>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</si>
  <si>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</si>
  <si>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</si>
  <si>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</si>
  <si>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</si>
  <si>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</si>
  <si>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</si>
  <si>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</si>
  <si>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</si>
  <si>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</si>
  <si>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</si>
  <si>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</si>
  <si>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</si>
  <si>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</si>
  <si>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</si>
  <si>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</si>
  <si>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</si>
  <si>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</si>
  <si>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</si>
  <si>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</si>
  <si>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</si>
  <si>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</si>
  <si>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</si>
  <si>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</si>
  <si>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</si>
  <si>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</si>
  <si>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</si>
  <si>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</si>
  <si>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</si>
  <si>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</si>
  <si>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</si>
  <si>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</si>
  <si>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</si>
  <si>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</si>
  <si>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</si>
  <si>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</si>
  <si>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</si>
  <si>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</si>
  <si>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</si>
  <si>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</si>
  <si>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</si>
  <si>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</si>
  <si>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</si>
  <si>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</si>
  <si>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</si>
  <si>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</si>
  <si>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</si>
  <si>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</si>
  <si>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</si>
  <si>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</si>
  <si>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</si>
  <si>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</si>
  <si>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</si>
  <si>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</si>
  <si>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</si>
  <si>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</si>
  <si>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</si>
  <si>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</si>
  <si>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</si>
  <si>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</si>
  <si>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</si>
  <si>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</si>
  <si>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</si>
  <si>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</si>
  <si>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</si>
  <si>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</si>
  <si>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</si>
  <si>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</si>
  <si>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</si>
  <si>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</si>
  <si>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</si>
  <si>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</si>
  <si>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</si>
  <si>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</si>
  <si>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</si>
  <si>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</si>
  <si>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</si>
  <si>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</si>
  <si>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</si>
  <si>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</si>
  <si>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</si>
  <si>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</si>
  <si>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</si>
  <si>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</si>
  <si>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</si>
  <si>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</si>
  <si>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</si>
  <si>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</si>
  <si>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</si>
  <si>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</si>
  <si>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</si>
  <si>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</si>
  <si>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</si>
  <si>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</si>
  <si>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</si>
  <si>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</si>
  <si>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</si>
  <si>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</si>
  <si>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</si>
  <si>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</si>
  <si>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</si>
  <si>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</si>
  <si>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</si>
  <si>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</si>
  <si>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</si>
  <si>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</si>
  <si>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</si>
  <si>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</si>
  <si>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</si>
  <si>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</si>
  <si>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</si>
  <si>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</si>
  <si>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</si>
  <si>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</si>
  <si>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</si>
  <si>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</si>
  <si>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</si>
  <si>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</si>
  <si>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</si>
  <si>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</si>
  <si>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</si>
  <si>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</si>
  <si>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</si>
  <si>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</si>
  <si>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</si>
  <si>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</si>
  <si>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</si>
  <si>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</si>
  <si>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</si>
  <si>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</si>
  <si>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</si>
  <si>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</si>
  <si>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</si>
  <si>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</si>
  <si>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</si>
  <si>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</si>
  <si>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</si>
  <si>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</si>
  <si>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</si>
  <si>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</si>
  <si>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</si>
  <si>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</si>
  <si>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</si>
  <si>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</si>
  <si>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</si>
  <si>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</si>
  <si>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</si>
  <si>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</si>
  <si>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</si>
  <si>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</si>
  <si>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</si>
  <si>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</si>
  <si>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</si>
  <si>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</si>
  <si>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</si>
  <si>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</si>
  <si>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</si>
  <si>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</si>
  <si>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</si>
  <si>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</si>
  <si>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</si>
  <si>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</si>
  <si>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</si>
  <si>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</si>
  <si>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</si>
  <si>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</si>
  <si>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</si>
  <si>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</si>
  <si>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</si>
  <si>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</si>
  <si>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</si>
  <si>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</si>
  <si>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</si>
  <si>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</si>
  <si>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</si>
  <si>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</si>
  <si>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</si>
  <si>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</si>
  <si>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</si>
  <si>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</si>
  <si>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</si>
  <si>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</si>
  <si>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COUNTRYCODE</t>
  </si>
  <si>
    <t>ADRIANO SOBRINHO</t>
  </si>
  <si>
    <t>AINHOA GARZA</t>
  </si>
  <si>
    <t>AMELIA STEVENS</t>
  </si>
  <si>
    <t>AMIYA EICHMANN</t>
  </si>
  <si>
    <t>ANNABELL OLSON</t>
  </si>
  <si>
    <t>ANNIE ABBOTT</t>
  </si>
  <si>
    <t>ANTOINE MAILLARD</t>
  </si>
  <si>
    <t>ARTHUR LENOIR</t>
  </si>
  <si>
    <t>ASHLEY WOOD</t>
  </si>
  <si>
    <t>AURELIE LIESUCHKE</t>
  </si>
  <si>
    <t>BARNEY WESACK</t>
  </si>
  <si>
    <t>BARUCH KADE</t>
  </si>
  <si>
    <t>BENJAMIN LEBRUN-BRUN</t>
  </si>
  <si>
    <t>BERNARD HOARAU-GUYON</t>
  </si>
  <si>
    <t>BERNDT PALSSON</t>
  </si>
  <si>
    <t>CAROLOTA MATEOS</t>
  </si>
  <si>
    <t>CLAUDE TOUSSAINT</t>
  </si>
  <si>
    <t>DARBY CRUICKSHANK</t>
  </si>
  <si>
    <t>EARNESTINE RAYNOR</t>
  </si>
  <si>
    <t>ELISE ROTTEVEEL</t>
  </si>
  <si>
    <t>ELIZE PRINS</t>
  </si>
  <si>
    <t>ETHAN MURPHY</t>
  </si>
  <si>
    <t>HADALGO POLANCO</t>
  </si>
  <si>
    <t>HELMUT WEINHAE</t>
  </si>
  <si>
    <t>HIDALGO TERCERO</t>
  </si>
  <si>
    <t>ISABEL BANDA</t>
  </si>
  <si>
    <t>ISABEL RUNOLFSDOTTIR</t>
  </si>
  <si>
    <t>JASON GAYLORD</t>
  </si>
  <si>
    <t>JAYDON BORER</t>
  </si>
  <si>
    <t>JENA UPTON</t>
  </si>
  <si>
    <t>KENDRICK SAUER</t>
  </si>
  <si>
    <t>LAURA OLIVIERA</t>
  </si>
  <si>
    <t>LAURE-ALIX CHEVALIER</t>
  </si>
  <si>
    <t>LIESBETH ROSEMANN</t>
  </si>
  <si>
    <t>LOTHAR BIRNBAUM</t>
  </si>
  <si>
    <t>MEGAN SCOTT</t>
  </si>
  <si>
    <t>MILENA SCHOTIN</t>
  </si>
  <si>
    <t>MIRJAM SODERBERG</t>
  </si>
  <si>
    <t>MORIAH  LYNCH</t>
  </si>
  <si>
    <t>PAULETTE DURAND</t>
  </si>
  <si>
    <t>PIERCE RAU</t>
  </si>
  <si>
    <t>PIETRO STOLZE</t>
  </si>
  <si>
    <t>RICHARD  TLUSTEK</t>
  </si>
  <si>
    <t>RYAN PHAM</t>
  </si>
  <si>
    <t>SHANNY BINS</t>
  </si>
  <si>
    <t>TIA ABSHIRE</t>
  </si>
  <si>
    <t>TOBY SIMPSON</t>
  </si>
  <si>
    <t>TOMAS FILHO</t>
  </si>
  <si>
    <t>VALENTINE MOREAU</t>
  </si>
  <si>
    <t>VICTOR LENOIR</t>
  </si>
  <si>
    <t>abbott.annie@xyz.org</t>
  </si>
  <si>
    <t>abshire.tia@xyz.org</t>
  </si>
  <si>
    <t>banda.@xyz.com</t>
  </si>
  <si>
    <t>bins.shanny@xyz.org</t>
  </si>
  <si>
    <t>birnbaum.@xyz.com</t>
  </si>
  <si>
    <t>borer.jaydon@xyz.org</t>
  </si>
  <si>
    <t>chevalier.@xyz.com</t>
  </si>
  <si>
    <t>cruickshank.darby@xyz.org</t>
  </si>
  <si>
    <t>durand.@xyz.com</t>
  </si>
  <si>
    <t>eichmann.amiya@xyz.org</t>
  </si>
  <si>
    <t>filho.@xyz.com</t>
  </si>
  <si>
    <t>garza.@xyz.com</t>
  </si>
  <si>
    <t>gaylord.jason@xyz.org</t>
  </si>
  <si>
    <t>hoarau-guyon.@xyz.com</t>
  </si>
  <si>
    <t>kade.@xyz.com</t>
  </si>
  <si>
    <t>lebrun-brun.@xyz.com</t>
  </si>
  <si>
    <t>lenoir.@xyz.com</t>
  </si>
  <si>
    <t>liesuchke.aurelie@xyz.org</t>
  </si>
  <si>
    <t>lynch.moriah @xyz.org</t>
  </si>
  <si>
    <t>maillard.@xyz.com</t>
  </si>
  <si>
    <t>mateos.@xyz.com</t>
  </si>
  <si>
    <t>moreau.@xyz.com</t>
  </si>
  <si>
    <t>murphy.ethan@xyz.org</t>
  </si>
  <si>
    <t>oliviera.@xyz.com</t>
  </si>
  <si>
    <t>olson.annabell@xyz.org</t>
  </si>
  <si>
    <t>palsson.@xyz.com</t>
  </si>
  <si>
    <t>pham.@xyz.com</t>
  </si>
  <si>
    <t>polanco.@xyz.com</t>
  </si>
  <si>
    <t>prins.@xyz.com</t>
  </si>
  <si>
    <t>rau.pierce@xyz.org</t>
  </si>
  <si>
    <t>raynor.earnestine@xyz.org</t>
  </si>
  <si>
    <t>rosemann.@xyz.com</t>
  </si>
  <si>
    <t>rotteveel.@xyz.com</t>
  </si>
  <si>
    <t>runolfsdottir.isabel@xyz.org</t>
  </si>
  <si>
    <t>sauer.kendrick@xyz.org</t>
  </si>
  <si>
    <t>schotin.@xyz.com</t>
  </si>
  <si>
    <t>scott.megan@xyz.org</t>
  </si>
  <si>
    <t>simpson.toby@xyz.org</t>
  </si>
  <si>
    <t>soderberg.@xyz.com</t>
  </si>
  <si>
    <t>stevens.amelia@xyz.org</t>
  </si>
  <si>
    <t>stolze.@xyz.com</t>
  </si>
  <si>
    <t>tercero.@xyz.com</t>
  </si>
  <si>
    <t>tlustek.@xyz.com</t>
  </si>
  <si>
    <t>toussaint.@xyz.com</t>
  </si>
  <si>
    <t>upton.jena@xyz.org</t>
  </si>
  <si>
    <t>weinhae.@xyz.com</t>
  </si>
  <si>
    <t>wesack.@xyz.com</t>
  </si>
  <si>
    <t>wood.ashley@xyz.org</t>
  </si>
  <si>
    <t>26-Sep</t>
  </si>
  <si>
    <t>27-Sep</t>
  </si>
  <si>
    <t>28-Sep</t>
  </si>
  <si>
    <t>29-Sep</t>
  </si>
  <si>
    <t>30-Sep</t>
  </si>
  <si>
    <t>01-Oct</t>
  </si>
  <si>
    <t>02-Oct</t>
  </si>
  <si>
    <t>03-Oct</t>
  </si>
  <si>
    <t>04-Oct</t>
  </si>
  <si>
    <t>05-Oct</t>
  </si>
  <si>
    <t>06-Oct</t>
  </si>
  <si>
    <t>07-Oct</t>
  </si>
  <si>
    <t>08-Oct</t>
  </si>
  <si>
    <t>09-Oct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</si>
  <si>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</si>
  <si>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</si>
  <si>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</si>
  <si>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</si>
  <si>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</si>
  <si>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</si>
  <si>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</si>
  <si>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</si>
  <si>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</si>
  <si>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</si>
  <si>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</si>
  <si>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</si>
  <si>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</si>
  <si>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</si>
  <si>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</si>
  <si>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</si>
  <si>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</si>
  <si>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</si>
  <si>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</si>
  <si>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</si>
  <si>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</si>
  <si>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</si>
  <si>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</si>
  <si>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</si>
  <si>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</si>
  <si>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</si>
  <si>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</si>
  <si>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</si>
  <si>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</si>
  <si>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</si>
  <si>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</si>
  <si>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10-Nov</t>
  </si>
  <si>
    <t>11-Nov</t>
  </si>
  <si>
    <t>12-Nov</t>
  </si>
  <si>
    <t>13-Nov</t>
  </si>
  <si>
    <t>(All)</t>
  </si>
  <si>
    <t>AINHOA GARZA Total</t>
  </si>
  <si>
    <t>AMELIA STEVENS Total</t>
  </si>
  <si>
    <t>AMIYA EICHMANN Total</t>
  </si>
  <si>
    <t>ANNABELL OLSON Total</t>
  </si>
  <si>
    <t>ANNIE ABBOTT Total</t>
  </si>
  <si>
    <t>ANTOINE MAILLARD Total</t>
  </si>
  <si>
    <t>ARTHUR LENOIR Total</t>
  </si>
  <si>
    <t>ASHLEY WOOD Total</t>
  </si>
  <si>
    <t>AURELIE LIESUCHKE Total</t>
  </si>
  <si>
    <t>BARNEY WESACK Total</t>
  </si>
  <si>
    <t>BARUCH KADE Total</t>
  </si>
  <si>
    <t>BENJAMIN LEBRUN-BRUN Total</t>
  </si>
  <si>
    <t>BERNARD HOARAU-GUYON Total</t>
  </si>
  <si>
    <t>BERNDT PALSSON Total</t>
  </si>
  <si>
    <t>CAROLOTA MATEOS Total</t>
  </si>
  <si>
    <t>CLAUDE TOUSSAINT Total</t>
  </si>
  <si>
    <t>DARBY CRUICKSHANK Total</t>
  </si>
  <si>
    <t>EARNESTINE RAYNOR Total</t>
  </si>
  <si>
    <t>ELISE ROTTEVEEL Total</t>
  </si>
  <si>
    <t>ELIZE PRINS Total</t>
  </si>
  <si>
    <t>ETHAN MURPHY Total</t>
  </si>
  <si>
    <t>HADALGO POLANCO Total</t>
  </si>
  <si>
    <t>HELMUT WEINHAE Total</t>
  </si>
  <si>
    <t>HIDALGO TERCERO Total</t>
  </si>
  <si>
    <t>ISABEL BANDA Total</t>
  </si>
  <si>
    <t>ISABEL RUNOLFSDOTTIR Total</t>
  </si>
  <si>
    <t>JASON GAYLORD Total</t>
  </si>
  <si>
    <t>JAYDON BORER Total</t>
  </si>
  <si>
    <t>JENA UPTON Total</t>
  </si>
  <si>
    <t>KENDRICK SAUER Total</t>
  </si>
  <si>
    <t>LAURA OLIVIERA Total</t>
  </si>
  <si>
    <t>LAURE-ALIX CHEVALIER Total</t>
  </si>
  <si>
    <t>LIESBETH ROSEMANN Total</t>
  </si>
  <si>
    <t>LOTHAR BIRNBAUM Total</t>
  </si>
  <si>
    <t>MEGAN SCOTT Total</t>
  </si>
  <si>
    <t>MILENA SCHOTIN Total</t>
  </si>
  <si>
    <t>MIRJAM SODERBERG Total</t>
  </si>
  <si>
    <t>MORIAH  LYNCH Total</t>
  </si>
  <si>
    <t>PAULETTE DURAND Total</t>
  </si>
  <si>
    <t>PIERCE RAU Total</t>
  </si>
  <si>
    <t>PIETRO STOLZE Total</t>
  </si>
  <si>
    <t>RICHARD  TLUSTEK Total</t>
  </si>
  <si>
    <t>RYAN PHAM Total</t>
  </si>
  <si>
    <t>SHANNY BINS Total</t>
  </si>
  <si>
    <t>TIA ABSHIRE Total</t>
  </si>
  <si>
    <t>TOBY SIMPSON Total</t>
  </si>
  <si>
    <t>TOMAS FILHO Total</t>
  </si>
  <si>
    <t>VALENTINE MOREAU Total</t>
  </si>
  <si>
    <t>VICTOR LENOIR Total</t>
  </si>
  <si>
    <t>BRAZIL Total</t>
  </si>
  <si>
    <t>SPAIN Total</t>
  </si>
  <si>
    <t>UK Total</t>
  </si>
  <si>
    <t>USA Total</t>
  </si>
  <si>
    <t>AUSTRALIA Total</t>
  </si>
  <si>
    <t>FRANCE Total</t>
  </si>
  <si>
    <t>AUSTRIA Total</t>
  </si>
  <si>
    <t>SWEDEN Total</t>
  </si>
  <si>
    <t>NETHERLANDS Total</t>
  </si>
  <si>
    <t>ARGENTINA Total</t>
  </si>
  <si>
    <t>GERMANY Total</t>
  </si>
  <si>
    <t>042 Total</t>
  </si>
  <si>
    <t>009 Total</t>
  </si>
  <si>
    <t>007 Total</t>
  </si>
  <si>
    <t>022 Total</t>
  </si>
  <si>
    <t>001 Total</t>
  </si>
  <si>
    <t>037 Total</t>
  </si>
  <si>
    <t>035 Total</t>
  </si>
  <si>
    <t>012 Total</t>
  </si>
  <si>
    <t>002 Total</t>
  </si>
  <si>
    <t>027 Total</t>
  </si>
  <si>
    <t>028 Total</t>
  </si>
  <si>
    <t>036 Total</t>
  </si>
  <si>
    <t>038 Total</t>
  </si>
  <si>
    <t>049 Total</t>
  </si>
  <si>
    <t>044 Total</t>
  </si>
  <si>
    <t>033 Total</t>
  </si>
  <si>
    <t>004 Total</t>
  </si>
  <si>
    <t>019 Total</t>
  </si>
  <si>
    <t>047 Total</t>
  </si>
  <si>
    <t>045 Total</t>
  </si>
  <si>
    <t>011 Total</t>
  </si>
  <si>
    <t>040 Total</t>
  </si>
  <si>
    <t>014 Total</t>
  </si>
  <si>
    <t>039 Total</t>
  </si>
  <si>
    <t>043 Total</t>
  </si>
  <si>
    <t>026 Total</t>
  </si>
  <si>
    <t>020 Total</t>
  </si>
  <si>
    <t>005 Total</t>
  </si>
  <si>
    <t>023 Total</t>
  </si>
  <si>
    <t>021 Total</t>
  </si>
  <si>
    <t>041 Total</t>
  </si>
  <si>
    <t>032 Total</t>
  </si>
  <si>
    <t>029 Total</t>
  </si>
  <si>
    <t>016 Total</t>
  </si>
  <si>
    <t>013 Total</t>
  </si>
  <si>
    <t>015 Total</t>
  </si>
  <si>
    <t>048 Total</t>
  </si>
  <si>
    <t>006 Total</t>
  </si>
  <si>
    <t>031 Total</t>
  </si>
  <si>
    <t>008 Total</t>
  </si>
  <si>
    <t>017 Total</t>
  </si>
  <si>
    <t>018 Total</t>
  </si>
  <si>
    <t>046 Total</t>
  </si>
  <si>
    <t>024 Total</t>
  </si>
  <si>
    <t>025 Total</t>
  </si>
  <si>
    <t>010 Total</t>
  </si>
  <si>
    <t>003 Total</t>
  </si>
  <si>
    <t>030 Total</t>
  </si>
  <si>
    <t>034 Total</t>
  </si>
  <si>
    <t>garza.@xyz.com Total</t>
  </si>
  <si>
    <t>stevens.amelia@xyz.org Total</t>
  </si>
  <si>
    <t>eichmann.amiya@xyz.org Total</t>
  </si>
  <si>
    <t>olson.annabell@xyz.org Total</t>
  </si>
  <si>
    <t>abbott.annie@xyz.org Total</t>
  </si>
  <si>
    <t>maillard.@xyz.com Total</t>
  </si>
  <si>
    <t>lenoir.@xyz.com Total</t>
  </si>
  <si>
    <t>wood.ashley@xyz.org Total</t>
  </si>
  <si>
    <t>liesuchke.aurelie@xyz.org Total</t>
  </si>
  <si>
    <t>wesack.@xyz.com Total</t>
  </si>
  <si>
    <t>kade.@xyz.com Total</t>
  </si>
  <si>
    <t>lebrun-brun.@xyz.com Total</t>
  </si>
  <si>
    <t>hoarau-guyon.@xyz.com Total</t>
  </si>
  <si>
    <t>palsson.@xyz.com Total</t>
  </si>
  <si>
    <t>mateos.@xyz.com Total</t>
  </si>
  <si>
    <t>toussaint.@xyz.com Total</t>
  </si>
  <si>
    <t>cruickshank.darby@xyz.org Total</t>
  </si>
  <si>
    <t>raynor.earnestine@xyz.org Total</t>
  </si>
  <si>
    <t>rotteveel.@xyz.com Total</t>
  </si>
  <si>
    <t>prins.@xyz.com Total</t>
  </si>
  <si>
    <t>murphy.ethan@xyz.org Total</t>
  </si>
  <si>
    <t>polanco.@xyz.com Total</t>
  </si>
  <si>
    <t>weinhae.@xyz.com Total</t>
  </si>
  <si>
    <t>tercero.@xyz.com Total</t>
  </si>
  <si>
    <t>banda.@xyz.com Total</t>
  </si>
  <si>
    <t>runolfsdottir.isabel@xyz.org Total</t>
  </si>
  <si>
    <t>gaylord.jason@xyz.org Total</t>
  </si>
  <si>
    <t>borer.jaydon@xyz.org Total</t>
  </si>
  <si>
    <t>upton.jena@xyz.org Total</t>
  </si>
  <si>
    <t>sauer.kendrick@xyz.org Total</t>
  </si>
  <si>
    <t>oliviera.@xyz.com Total</t>
  </si>
  <si>
    <t>chevalier.@xyz.com Total</t>
  </si>
  <si>
    <t>rosemann.@xyz.com Total</t>
  </si>
  <si>
    <t>birnbaum.@xyz.com Total</t>
  </si>
  <si>
    <t>scott.megan@xyz.org Total</t>
  </si>
  <si>
    <t>schotin.@xyz.com Total</t>
  </si>
  <si>
    <t>soderberg.@xyz.com Total</t>
  </si>
  <si>
    <t>lynch.moriah @xyz.org Total</t>
  </si>
  <si>
    <t>durand.@xyz.com Total</t>
  </si>
  <si>
    <t>rau.pierce@xyz.org Total</t>
  </si>
  <si>
    <t>stolze.@xyz.com Total</t>
  </si>
  <si>
    <t>tlustek.@xyz.com Total</t>
  </si>
  <si>
    <t>pham.@xyz.com Total</t>
  </si>
  <si>
    <t>bins.shanny@xyz.org Total</t>
  </si>
  <si>
    <t>abshire.tia@xyz.org Total</t>
  </si>
  <si>
    <t>simpson.toby@xyz.org Total</t>
  </si>
  <si>
    <t>filho.@xyz.com Total</t>
  </si>
  <si>
    <t>moreau.@xyz.com Total</t>
  </si>
  <si>
    <t>06-Nov Total</t>
  </si>
  <si>
    <t>04-Oct Total</t>
  </si>
  <si>
    <t>02-Oct Total</t>
  </si>
  <si>
    <t>17-Oct Total</t>
  </si>
  <si>
    <t>26-Sep Total</t>
  </si>
  <si>
    <t>01-Nov Total</t>
  </si>
  <si>
    <t>30-Oct Total</t>
  </si>
  <si>
    <t>07-Oct Total</t>
  </si>
  <si>
    <t>27-Sep Total</t>
  </si>
  <si>
    <t>22-Oct Total</t>
  </si>
  <si>
    <t>23-Oct Total</t>
  </si>
  <si>
    <t>31-Oct Total</t>
  </si>
  <si>
    <t>02-Nov Total</t>
  </si>
  <si>
    <t>13-Nov Total</t>
  </si>
  <si>
    <t>08-Nov Total</t>
  </si>
  <si>
    <t>28-Oct Total</t>
  </si>
  <si>
    <t>29-Sep Total</t>
  </si>
  <si>
    <t>14-Oct Total</t>
  </si>
  <si>
    <t>11-Nov Total</t>
  </si>
  <si>
    <t>09-Nov Total</t>
  </si>
  <si>
    <t>06-Oct Total</t>
  </si>
  <si>
    <t>04-Nov Total</t>
  </si>
  <si>
    <t>09-Oct Total</t>
  </si>
  <si>
    <t>03-Nov Total</t>
  </si>
  <si>
    <t>07-Nov Total</t>
  </si>
  <si>
    <t>21-Oct Total</t>
  </si>
  <si>
    <t>15-Oct Total</t>
  </si>
  <si>
    <t>30-Sep Total</t>
  </si>
  <si>
    <t>18-Oct Total</t>
  </si>
  <si>
    <t>16-Oct Total</t>
  </si>
  <si>
    <t>05-Nov Total</t>
  </si>
  <si>
    <t>27-Oct Total</t>
  </si>
  <si>
    <t>24-Oct Total</t>
  </si>
  <si>
    <t>11-Oct Total</t>
  </si>
  <si>
    <t>08-Oct Total</t>
  </si>
  <si>
    <t>10-Oct Total</t>
  </si>
  <si>
    <t>12-Nov Total</t>
  </si>
  <si>
    <t>01-Oct Total</t>
  </si>
  <si>
    <t>26-Oct Total</t>
  </si>
  <si>
    <t>03-Oct Total</t>
  </si>
  <si>
    <t>12-Oct Total</t>
  </si>
  <si>
    <t>13-Oct Total</t>
  </si>
  <si>
    <t>10-Nov Total</t>
  </si>
  <si>
    <t>19-Oct Total</t>
  </si>
  <si>
    <t>20-Oct Total</t>
  </si>
  <si>
    <t>05-Oct Total</t>
  </si>
  <si>
    <t>28-Sep Total</t>
  </si>
  <si>
    <t>25-Oct Total</t>
  </si>
  <si>
    <t>29-Oct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</si>
</sst>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mmm/yyyy"/>
    <numFmt numFmtId="167" formatCode="[&gt;1000000]\ 0.0,,&quot;M&quot;;\ 0.0,\ &quot;K&quot;"/>
    <numFmt numFmtId="168"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0">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166" fontId="0" fillId="0" borderId="0" xfId="0" applyNumberFormat="1"/>
    <xf numFmtId="165"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o Debnath" refreshedDate="44883.533857060182" createdVersion="8" refreshedVersion="8" minRefreshableVersion="3" recordCount="50" xr:uid="{357443C9-10FC-43D7-B5B6-1C621F5AFFD7}">
  <cacheSource type="worksheet">
    <worksheetSource ref="A1:S51" sheet="SPORTSMEN"/>
  </cacheSource>
  <cacheFields count="20">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ANNIE ABBOTT"/>
        <s v="AURELIE LIESUCHKE"/>
        <s v="TOMAS FILHO"/>
        <s v="DARBY CRUICKSHANK"/>
        <s v="JAYDON BORER"/>
        <s v="MORIAH  LYNCH"/>
        <s v="AMIYA EICHMANN"/>
        <s v="PIERCE RAU"/>
        <s v="AMELIA STEVENS"/>
        <s v="TOBY SIMPSON"/>
        <s v="ETHAN MURPHY"/>
        <s v="ASHLEY WOOD"/>
        <s v="MEGAN SCOTT"/>
        <s v="HELMUT WEINHAE"/>
        <s v="MILENA SCHOTIN"/>
        <s v="LOTHAR BIRNBAUM"/>
        <s v="PIETRO STOLZE"/>
        <s v="RICHARD  TLUSTEK"/>
        <s v="EARNESTINE RAYNOR"/>
        <s v="JASON GAYLORD"/>
        <s v="KENDRICK SAUER"/>
        <s v="ANNABELL OLSON"/>
        <s v="JENA UPTON"/>
        <s v="SHANNY BINS"/>
        <s v="TIA ABSHIRE"/>
        <s v="ISABEL RUNOLFSDOTTIR"/>
        <s v="BARNEY WESACK"/>
        <s v="BARUCH KADE"/>
        <s v="LIESBETH ROSEMANN"/>
        <s v="VALENTINE MOREAU"/>
        <s v="PAULETTE DURAND"/>
        <s v="LAURE-ALIX CHEVALIER"/>
        <s v="CLAUDE TOUSSAINT"/>
        <s v="VICTOR LENOIR"/>
        <s v="ARTHUR LENOIR"/>
        <s v="BENJAMIN LEBRUN-BRUN"/>
        <s v="ANTOINE MAILLARD"/>
        <s v="BERNARD HOARAU-GUYON"/>
        <s v="HIDALGO TERCERO"/>
        <s v="HADALGO POLANCO"/>
        <s v="LAURA OLIVIERA"/>
        <s v="AINHOA GARZA"/>
        <s v="ISABEL BANDA"/>
        <s v="CAROLOTA MATEOS"/>
        <s v="ELIZE PRINS"/>
        <s v="RYAN PHAM"/>
        <s v="ELISE ROTTEVEEL"/>
        <s v="MIRJAM SODERBERG"/>
        <s v="BERNDT PALSSON"/>
        <s v="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97-09-26T00:00:00" maxDate="1997-11-15T00:00:00" count="50">
        <d v="1997-09-26T00:00:00"/>
        <d v="1997-09-27T00:00:00"/>
        <d v="1997-09-28T00:00:00"/>
        <d v="1997-09-29T00:00:00"/>
        <d v="1997-09-30T00:00:00"/>
        <d v="1997-10-01T00:00:00"/>
        <d v="1997-10-02T00:00:00"/>
        <d v="1997-10-03T00:00:00"/>
        <d v="1997-10-04T00:00:00"/>
        <d v="1997-10-05T00:00:00"/>
        <d v="1997-10-06T00:00:00"/>
        <d v="1997-10-07T00:00:00"/>
        <d v="1997-10-08T00:00:00"/>
        <d v="1997-10-09T00:00:00"/>
        <d v="1997-10-10T00:00:00"/>
        <d v="1997-10-11T00:00:00"/>
        <d v="1997-10-12T00:00:00"/>
        <d v="1997-10-13T00:00:00"/>
        <d v="1997-10-14T00:00:00"/>
        <d v="1997-10-15T00:00:00"/>
        <d v="1997-10-16T00:00:00"/>
        <d v="1997-10-17T00:00:00"/>
        <d v="1997-10-18T00:00:00"/>
        <d v="1997-10-19T00:00:00"/>
        <d v="1997-10-20T00:00:00"/>
        <d v="1997-10-21T00:00:00"/>
        <d v="1997-10-22T00:00:00"/>
        <d v="1997-10-23T00:00:00"/>
        <d v="1997-10-24T00:00:00"/>
        <d v="1997-10-25T00:00:00"/>
        <d v="1997-10-26T00:00:00"/>
        <d v="1997-10-27T00:00:00"/>
        <d v="1997-10-28T00:00:00"/>
        <d v="1997-10-29T00:00:00"/>
        <d v="1997-10-30T00:00:00"/>
        <d v="1997-10-31T00:00:00"/>
        <d v="1997-11-01T00:00:00"/>
        <d v="1997-11-02T00:00:00"/>
        <d v="1997-11-03T00:00:00"/>
        <d v="1997-11-04T00:00:00"/>
        <d v="1997-11-05T00:00:00"/>
        <d v="1997-11-06T00:00:00"/>
        <d v="1997-11-07T00:00:00"/>
        <d v="1997-11-08T00:00:00"/>
        <d v="1997-11-09T00:00:00"/>
        <d v="1997-11-10T00:00:00"/>
        <d v="1997-11-11T00:00:00"/>
        <d v="1997-11-12T00:00:00"/>
        <d v="1997-11-13T00:00:00"/>
        <d v="1997-11-14T00:00:00"/>
      </sharedItems>
      <fieldGroup par="19" base="6">
        <rangePr groupBy="days" startDate="1997-09-26T00:00:00" endDate="1997-11-15T00:00:00"/>
        <groupItems count="368">
          <s v="&lt;26-09-199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11-1997"/>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49">
        <s v="abbott.annie@xyz.org"/>
        <s v="liesuchke.aurelie@xyz.org"/>
        <s v="filho.@xyz.com"/>
        <s v="cruickshank.darby@xyz.org"/>
        <s v="borer.jaydon@xyz.org"/>
        <s v="lynch.moriah @xyz.org"/>
        <s v="eichmann.amiya@xyz.org"/>
        <s v="rau.pierce@xyz.org"/>
        <s v="stevens.amelia@xyz.org"/>
        <s v="simpson.toby@xyz.org"/>
        <s v="murphy.ethan@xyz.org"/>
        <s v="wood.ashley@xyz.org"/>
        <s v="scott.megan@xyz.org"/>
        <s v="weinhae.@xyz.com"/>
        <s v="schotin.@xyz.com"/>
        <s v="birnbaum.@xyz.com"/>
        <s v="stolze.@xyz.com"/>
        <s v="tlustek.@xyz.com"/>
        <s v="raynor.earnestine@xyz.org"/>
        <s v="gaylord.jason@xyz.org"/>
        <s v="sauer.kendrick@xyz.org"/>
        <s v="olson.annabell@xyz.org"/>
        <s v="upton.jena@xyz.org"/>
        <s v="bins.shanny@xyz.org"/>
        <s v="abshire.tia@xyz.org"/>
        <s v="runolfsdottir.isabel@xyz.org"/>
        <s v="wesack.@xyz.com"/>
        <s v="kade.@xyz.com"/>
        <s v="rosemann.@xyz.com"/>
        <s v="moreau.@xyz.com"/>
        <s v="durand.@xyz.com"/>
        <s v="chevalier.@xyz.com"/>
        <s v="toussaint.@xyz.com"/>
        <s v="lenoir.@xyz.com"/>
        <s v="lebrun-brun.@xyz.com"/>
        <s v="maillard.@xyz.com"/>
        <s v="hoarau-guyon.@xyz.com"/>
        <s v="tercero.@xyz.com"/>
        <s v="polanco.@xyz.com"/>
        <s v="oliviera.@xyz.com"/>
        <s v="garza.@xyz.com"/>
        <s v="banda.@xyz.com"/>
        <s v="mateos.@xyz.com"/>
        <s v="prins.@xyz.com"/>
        <s v="pham.@xyz.com"/>
        <s v="rotteveel.@xyz.com"/>
        <s v="soderberg.@xyz.com"/>
        <s v="palsson.@xyz.com"/>
        <s v="sobrinho.@xyz.com"/>
      </sharedItems>
    </cacheField>
    <cacheField name="WEIGHT" numFmtId="168">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acheField>
    <cacheField name="SALARY" numFmtId="167">
      <sharedItems containsSemiMixedTypes="0" containsString="0" containsNumber="1" containsInteger="1" minValue="10241" maxValue="117408"/>
    </cacheField>
    <cacheField name="Months" numFmtId="0" databaseField="0">
      <fieldGroup base="6">
        <rangePr groupBy="months" startDate="1997-09-26T00:00:00" endDate="1997-11-15T00:00:00"/>
        <groupItems count="14">
          <s v="&lt;26-09-1997"/>
          <s v="Jan"/>
          <s v="Feb"/>
          <s v="Mar"/>
          <s v="Apr"/>
          <s v="May"/>
          <s v="Jun"/>
          <s v="Jul"/>
          <s v="Aug"/>
          <s v="Sep"/>
          <s v="Oct"/>
          <s v="Nov"/>
          <s v="Dec"/>
          <s v="&gt;15-11-199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s v="Cycling Track"/>
    <n v="80727"/>
  </r>
  <r>
    <x v="1"/>
    <x v="1"/>
    <s v="Ms."/>
    <s v="Aurelie"/>
    <m/>
    <s v="Liesuchke"/>
    <x v="1"/>
    <s v="Aquarius"/>
    <x v="0"/>
    <s v="US"/>
    <x v="0"/>
    <x v="0"/>
    <x v="1"/>
    <n v="84.2"/>
    <s v="Brown"/>
    <s v="O−"/>
    <x v="0"/>
    <s v="Boxing"/>
    <n v="87471"/>
  </r>
  <r>
    <x v="2"/>
    <x v="2"/>
    <s v="Sr."/>
    <s v="Tomas"/>
    <s v="Ferreira"/>
    <s v="Filho"/>
    <x v="2"/>
    <s v="Cancer"/>
    <x v="1"/>
    <s v="BR"/>
    <x v="1"/>
    <x v="1"/>
    <x v="2"/>
    <n v="52.9"/>
    <s v="Amber"/>
    <s v="A−"/>
    <x v="1"/>
    <s v="Football"/>
    <n v="64724"/>
  </r>
  <r>
    <x v="3"/>
    <x v="3"/>
    <s v="Ms."/>
    <s v="Darby"/>
    <m/>
    <s v="Cruickshank"/>
    <x v="3"/>
    <s v="Taurus"/>
    <x v="0"/>
    <s v="US"/>
    <x v="0"/>
    <x v="0"/>
    <x v="3"/>
    <n v="48.9"/>
    <s v="Green"/>
    <s v="O−"/>
    <x v="1"/>
    <s v="Alpine Skiing"/>
    <n v="110823"/>
  </r>
  <r>
    <x v="4"/>
    <x v="4"/>
    <s v="Dr."/>
    <s v="Jaydon"/>
    <m/>
    <s v="Borer"/>
    <x v="4"/>
    <s v="Taurus"/>
    <x v="1"/>
    <s v="US"/>
    <x v="0"/>
    <x v="0"/>
    <x v="4"/>
    <n v="84.8"/>
    <s v="Blue"/>
    <s v="B−"/>
    <x v="0"/>
    <s v="Water Polo"/>
    <n v="56916"/>
  </r>
  <r>
    <x v="5"/>
    <x v="5"/>
    <s v="Mr."/>
    <s v="Moriah "/>
    <m/>
    <s v="Lynch"/>
    <x v="5"/>
    <s v="Sagittarius"/>
    <x v="1"/>
    <s v="US"/>
    <x v="0"/>
    <x v="0"/>
    <x v="5"/>
    <n v="83.2"/>
    <s v="Blue"/>
    <s v="O−"/>
    <x v="0"/>
    <s v="Fencing"/>
    <n v="51133"/>
  </r>
  <r>
    <x v="6"/>
    <x v="6"/>
    <s v="Ms."/>
    <s v="Amiya"/>
    <m/>
    <s v="Eichmann"/>
    <x v="6"/>
    <s v="Leo"/>
    <x v="0"/>
    <s v="US"/>
    <x v="0"/>
    <x v="0"/>
    <x v="6"/>
    <n v="61.1"/>
    <s v="Blue"/>
    <s v="B−"/>
    <x v="1"/>
    <s v="Cycling Road"/>
    <n v="65465"/>
  </r>
  <r>
    <x v="7"/>
    <x v="7"/>
    <s v="Mr."/>
    <s v="Pierce"/>
    <m/>
    <s v="Rau"/>
    <x v="7"/>
    <s v="Taurus"/>
    <x v="1"/>
    <s v="US"/>
    <x v="0"/>
    <x v="0"/>
    <x v="7"/>
    <n v="105.7"/>
    <s v="Amber"/>
    <s v="A+"/>
    <x v="0"/>
    <s v="Curling"/>
    <n v="109885"/>
  </r>
  <r>
    <x v="8"/>
    <x v="8"/>
    <s v="Ms."/>
    <s v="Amelia"/>
    <m/>
    <s v="Stevens"/>
    <x v="8"/>
    <s v="Aquarius"/>
    <x v="0"/>
    <s v="GB"/>
    <x v="2"/>
    <x v="0"/>
    <x v="8"/>
    <n v="65.3"/>
    <s v="Blue"/>
    <s v="A+"/>
    <x v="0"/>
    <s v="Shooting"/>
    <n v="60061"/>
  </r>
  <r>
    <x v="9"/>
    <x v="9"/>
    <s v="Mr."/>
    <s v="Toby"/>
    <m/>
    <s v="Simpson"/>
    <x v="9"/>
    <s v="Sagittarius"/>
    <x v="1"/>
    <s v="GB"/>
    <x v="2"/>
    <x v="0"/>
    <x v="9"/>
    <n v="62.9"/>
    <s v="Amber"/>
    <s v="O+"/>
    <x v="1"/>
    <s v="Cycling Road"/>
    <n v="32758"/>
  </r>
  <r>
    <x v="10"/>
    <x v="10"/>
    <s v="Sir"/>
    <s v="Ethan"/>
    <m/>
    <s v="Murphy"/>
    <x v="10"/>
    <s v="Scorpio"/>
    <x v="1"/>
    <s v="GB"/>
    <x v="2"/>
    <x v="0"/>
    <x v="10"/>
    <n v="104.3"/>
    <s v="Brown"/>
    <s v="O+"/>
    <x v="1"/>
    <s v="Freestyle Skiing"/>
    <n v="99613"/>
  </r>
  <r>
    <x v="11"/>
    <x v="11"/>
    <s v="Mrs."/>
    <s v="Ashley"/>
    <m/>
    <s v="Wood"/>
    <x v="11"/>
    <s v="Libra"/>
    <x v="0"/>
    <s v="GB"/>
    <x v="2"/>
    <x v="0"/>
    <x v="11"/>
    <n v="100.7"/>
    <s v="Brown"/>
    <s v="O+"/>
    <x v="1"/>
    <s v="Archery"/>
    <n v="56595"/>
  </r>
  <r>
    <x v="12"/>
    <x v="12"/>
    <s v="Ms."/>
    <s v="Megan"/>
    <m/>
    <s v="Scott"/>
    <x v="12"/>
    <s v="Aquarius"/>
    <x v="0"/>
    <s v="GB"/>
    <x v="2"/>
    <x v="0"/>
    <x v="12"/>
    <n v="70.900000000000006"/>
    <s v="Green"/>
    <s v="A−"/>
    <x v="1"/>
    <s v="Rugby"/>
    <n v="117408"/>
  </r>
  <r>
    <x v="13"/>
    <x v="13"/>
    <s v="Hr."/>
    <s v="Helmut"/>
    <m/>
    <s v="Weinhae"/>
    <x v="13"/>
    <s v="Virgo"/>
    <x v="1"/>
    <s v="DE"/>
    <x v="3"/>
    <x v="2"/>
    <x v="13"/>
    <n v="68.3"/>
    <s v="Gray"/>
    <s v="A+"/>
    <x v="1"/>
    <s v="Canoe Sprint"/>
    <n v="64862"/>
  </r>
  <r>
    <x v="14"/>
    <x v="14"/>
    <s v="Prof."/>
    <s v="Milena"/>
    <m/>
    <s v="Schotin"/>
    <x v="14"/>
    <s v="Pisces"/>
    <x v="0"/>
    <s v="DE"/>
    <x v="3"/>
    <x v="2"/>
    <x v="14"/>
    <n v="105.3"/>
    <s v="Gray"/>
    <s v="O+"/>
    <x v="0"/>
    <s v="Cycling BMX"/>
    <n v="10241"/>
  </r>
  <r>
    <x v="15"/>
    <x v="15"/>
    <s v="Hr."/>
    <s v="Lothar"/>
    <m/>
    <s v="Birnbaum"/>
    <x v="15"/>
    <s v="Cancer"/>
    <x v="1"/>
    <s v="DE"/>
    <x v="3"/>
    <x v="2"/>
    <x v="15"/>
    <n v="48.6"/>
    <s v="Blue"/>
    <s v="O+"/>
    <x v="1"/>
    <s v="Alpine Skiing"/>
    <n v="88762"/>
  </r>
  <r>
    <x v="16"/>
    <x v="16"/>
    <s v="Hr."/>
    <s v="Pietro"/>
    <m/>
    <s v="Stolze"/>
    <x v="16"/>
    <s v="Libra"/>
    <x v="1"/>
    <s v="DE"/>
    <x v="3"/>
    <x v="2"/>
    <x v="16"/>
    <n v="105.9"/>
    <s v="Blue"/>
    <s v="A−"/>
    <x v="0"/>
    <s v="Handball"/>
    <n v="80757"/>
  </r>
  <r>
    <x v="17"/>
    <x v="17"/>
    <s v="Hr."/>
    <s v="Richard "/>
    <m/>
    <s v="Tlustek"/>
    <x v="17"/>
    <s v="Virgo"/>
    <x v="1"/>
    <s v="DE"/>
    <x v="3"/>
    <x v="2"/>
    <x v="17"/>
    <n v="71.099999999999994"/>
    <s v="Blue"/>
    <s v="A−"/>
    <x v="1"/>
    <s v="Cycling Mountain Bike"/>
    <n v="88794"/>
  </r>
  <r>
    <x v="18"/>
    <x v="18"/>
    <s v="Dr."/>
    <s v="Earnestine"/>
    <m/>
    <s v="Raynor"/>
    <x v="18"/>
    <s v="Taurus"/>
    <x v="0"/>
    <s v="OZ"/>
    <x v="4"/>
    <x v="0"/>
    <x v="18"/>
    <n v="70.3"/>
    <s v="Blue"/>
    <s v="A+"/>
    <x v="0"/>
    <s v="Short Track Speed Skating"/>
    <n v="63526"/>
  </r>
  <r>
    <x v="19"/>
    <x v="19"/>
    <s v="Mr."/>
    <s v="Jason"/>
    <m/>
    <s v="Gaylord"/>
    <x v="19"/>
    <s v="Capricorn"/>
    <x v="1"/>
    <s v="OZ"/>
    <x v="4"/>
    <x v="0"/>
    <x v="19"/>
    <n v="54.7"/>
    <s v="Brown"/>
    <s v="O−"/>
    <x v="0"/>
    <s v="Basketball"/>
    <n v="46352"/>
  </r>
  <r>
    <x v="20"/>
    <x v="20"/>
    <s v="Mr."/>
    <s v="Kendrick"/>
    <m/>
    <s v="Sauer"/>
    <x v="20"/>
    <s v="Cancer"/>
    <x v="1"/>
    <s v="OZ"/>
    <x v="4"/>
    <x v="0"/>
    <x v="20"/>
    <n v="100.9"/>
    <s v="Blue"/>
    <s v="B−"/>
    <x v="1"/>
    <s v="Triathlon"/>
    <n v="106808"/>
  </r>
  <r>
    <x v="21"/>
    <x v="21"/>
    <s v="Dr."/>
    <s v="Annabell"/>
    <m/>
    <s v="Olson"/>
    <x v="21"/>
    <s v="Aries"/>
    <x v="0"/>
    <s v="OZ"/>
    <x v="4"/>
    <x v="0"/>
    <x v="21"/>
    <n v="84.3"/>
    <s v="Green"/>
    <s v="A+"/>
    <x v="1"/>
    <s v="Equestrian / Dressage"/>
    <n v="96468"/>
  </r>
  <r>
    <x v="22"/>
    <x v="22"/>
    <s v="Dr."/>
    <s v="Jena"/>
    <m/>
    <s v="Upton"/>
    <x v="22"/>
    <s v="Sagittarius"/>
    <x v="0"/>
    <s v="OZ"/>
    <x v="4"/>
    <x v="0"/>
    <x v="22"/>
    <n v="66.8"/>
    <s v="Blue"/>
    <s v="O+"/>
    <x v="1"/>
    <s v="Beach Volleyball"/>
    <n v="16526"/>
  </r>
  <r>
    <x v="23"/>
    <x v="23"/>
    <s v="Dr."/>
    <s v="Shanny"/>
    <m/>
    <s v="Bins"/>
    <x v="23"/>
    <s v="Virgo"/>
    <x v="0"/>
    <s v="OZ"/>
    <x v="4"/>
    <x v="0"/>
    <x v="23"/>
    <n v="59.4"/>
    <s v="Amber"/>
    <s v="B−"/>
    <x v="1"/>
    <s v="Canoe Slalom"/>
    <n v="21891"/>
  </r>
  <r>
    <x v="24"/>
    <x v="24"/>
    <s v="Dr."/>
    <s v="Tia"/>
    <m/>
    <s v="Abshire"/>
    <x v="24"/>
    <s v="Cancer"/>
    <x v="0"/>
    <s v="OZ"/>
    <x v="4"/>
    <x v="0"/>
    <x v="24"/>
    <n v="77.8"/>
    <s v="Amber"/>
    <s v="A+"/>
    <x v="1"/>
    <s v="Cycling Road"/>
    <n v="62037"/>
  </r>
  <r>
    <x v="25"/>
    <x v="25"/>
    <s v="Ms."/>
    <s v="Isabel"/>
    <m/>
    <s v="Runolfsdottir"/>
    <x v="25"/>
    <s v="Aries"/>
    <x v="0"/>
    <s v="OZ"/>
    <x v="4"/>
    <x v="0"/>
    <x v="25"/>
    <n v="85.9"/>
    <s v="Blue"/>
    <s v="B+"/>
    <x v="0"/>
    <s v="Cycling Track"/>
    <n v="89737"/>
  </r>
  <r>
    <x v="26"/>
    <x v="26"/>
    <s v="Hr."/>
    <s v="Barney"/>
    <m/>
    <s v="Wesack"/>
    <x v="26"/>
    <s v="Cancer"/>
    <x v="1"/>
    <s v="AU"/>
    <x v="5"/>
    <x v="2"/>
    <x v="26"/>
    <n v="93.4"/>
    <s v="Amber"/>
    <s v="B+"/>
    <x v="0"/>
    <s v="Volleyball"/>
    <n v="41039"/>
  </r>
  <r>
    <x v="27"/>
    <x v="27"/>
    <s v="Hr."/>
    <s v="Baruch"/>
    <m/>
    <s v="Kade"/>
    <x v="27"/>
    <s v="Pisces"/>
    <x v="1"/>
    <s v="AU"/>
    <x v="5"/>
    <x v="2"/>
    <x v="27"/>
    <n v="95.5"/>
    <s v="Gray"/>
    <s v="O−"/>
    <x v="1"/>
    <s v="Rugby"/>
    <n v="28458"/>
  </r>
  <r>
    <x v="28"/>
    <x v="28"/>
    <s v="Prof."/>
    <s v="Liesbeth"/>
    <m/>
    <s v="Rosemann"/>
    <x v="28"/>
    <s v="Aquarius"/>
    <x v="0"/>
    <s v="AU"/>
    <x v="5"/>
    <x v="2"/>
    <x v="28"/>
    <n v="52.2"/>
    <s v="Blue"/>
    <s v="O+"/>
    <x v="1"/>
    <s v="Cycling Road"/>
    <n v="55007"/>
  </r>
  <r>
    <x v="29"/>
    <x v="29"/>
    <s v="Mme."/>
    <s v="Valentine"/>
    <m/>
    <s v="Moreau"/>
    <x v="29"/>
    <s v="Libra"/>
    <x v="0"/>
    <s v="FR"/>
    <x v="6"/>
    <x v="3"/>
    <x v="29"/>
    <n v="74.599999999999994"/>
    <s v="Blue"/>
    <s v="B+"/>
    <x v="1"/>
    <s v="Golf"/>
    <n v="69041"/>
  </r>
  <r>
    <x v="30"/>
    <x v="30"/>
    <s v="Mme."/>
    <s v="Paulette"/>
    <m/>
    <s v="Durand"/>
    <x v="30"/>
    <s v="Capricorn"/>
    <x v="0"/>
    <s v="FR"/>
    <x v="6"/>
    <x v="3"/>
    <x v="30"/>
    <n v="81.7"/>
    <s v="Amber"/>
    <s v="O−"/>
    <x v="0"/>
    <s v="Volleyball"/>
    <n v="86262"/>
  </r>
  <r>
    <x v="31"/>
    <x v="31"/>
    <s v="Mme."/>
    <s v="Laure-Alix"/>
    <m/>
    <s v="Chevalier"/>
    <x v="31"/>
    <s v="Capricorn"/>
    <x v="0"/>
    <s v="FR"/>
    <x v="6"/>
    <x v="3"/>
    <x v="31"/>
    <n v="78.099999999999994"/>
    <s v="Blue"/>
    <s v="O+"/>
    <x v="1"/>
    <s v="Beach Volleyball"/>
    <n v="19234"/>
  </r>
  <r>
    <x v="32"/>
    <x v="32"/>
    <s v="M."/>
    <s v="Claude"/>
    <m/>
    <s v="Toussaint"/>
    <x v="32"/>
    <s v="Scorpio"/>
    <x v="1"/>
    <s v="FR"/>
    <x v="6"/>
    <x v="3"/>
    <x v="32"/>
    <n v="57.1"/>
    <s v="Green"/>
    <s v="O+"/>
    <x v="0"/>
    <s v="Diving"/>
    <n v="95123"/>
  </r>
  <r>
    <x v="33"/>
    <x v="33"/>
    <s v="M."/>
    <s v="Victor"/>
    <m/>
    <s v="Lenoir"/>
    <x v="33"/>
    <s v="Libra"/>
    <x v="1"/>
    <s v="FR"/>
    <x v="6"/>
    <x v="3"/>
    <x v="33"/>
    <n v="56"/>
    <s v="Blue"/>
    <s v="B+"/>
    <x v="1"/>
    <s v="Triathlon"/>
    <n v="62761"/>
  </r>
  <r>
    <x v="34"/>
    <x v="34"/>
    <s v="M."/>
    <s v="Arthur"/>
    <m/>
    <s v="Lenoir"/>
    <x v="34"/>
    <s v="Leo"/>
    <x v="1"/>
    <s v="FR"/>
    <x v="6"/>
    <x v="3"/>
    <x v="33"/>
    <n v="88.6"/>
    <s v="Amber"/>
    <s v="O+"/>
    <x v="1"/>
    <s v="Hockey"/>
    <n v="108431"/>
  </r>
  <r>
    <x v="35"/>
    <x v="35"/>
    <s v="M."/>
    <s v="Benjamin"/>
    <m/>
    <s v="Lebrun-Brun"/>
    <x v="35"/>
    <s v="Aquarius"/>
    <x v="1"/>
    <s v="FR"/>
    <x v="6"/>
    <x v="3"/>
    <x v="34"/>
    <n v="78.2"/>
    <s v="Brown"/>
    <s v="O−"/>
    <x v="1"/>
    <s v="Triathlon"/>
    <n v="66268"/>
  </r>
  <r>
    <x v="36"/>
    <x v="36"/>
    <s v="M."/>
    <s v="Antoine"/>
    <m/>
    <s v="Maillard"/>
    <x v="36"/>
    <s v="Cancer"/>
    <x v="1"/>
    <s v="FR"/>
    <x v="6"/>
    <x v="3"/>
    <x v="35"/>
    <n v="95.8"/>
    <s v="Blue"/>
    <s v="B−"/>
    <x v="1"/>
    <s v="Sailing"/>
    <n v="33970"/>
  </r>
  <r>
    <x v="37"/>
    <x v="37"/>
    <s v="M."/>
    <s v="Bernard"/>
    <m/>
    <s v="Hoarau-Guyon"/>
    <x v="37"/>
    <s v="Capricorn"/>
    <x v="1"/>
    <s v="FR"/>
    <x v="6"/>
    <x v="3"/>
    <x v="36"/>
    <n v="59.7"/>
    <s v="Gray"/>
    <s v="O−"/>
    <x v="0"/>
    <s v="Cycling Track"/>
    <n v="71352"/>
  </r>
  <r>
    <x v="38"/>
    <x v="38"/>
    <s v="Sr."/>
    <s v="Hidalgo"/>
    <s v="Cantu"/>
    <s v="Tercero"/>
    <x v="38"/>
    <s v="Sagittarius"/>
    <x v="1"/>
    <s v="AG"/>
    <x v="7"/>
    <x v="4"/>
    <x v="37"/>
    <n v="77.7"/>
    <s v="Gray"/>
    <s v="B−"/>
    <x v="1"/>
    <s v="Canoe Slalom"/>
    <n v="116376"/>
  </r>
  <r>
    <x v="39"/>
    <x v="39"/>
    <s v="Sr."/>
    <s v="Hadalgo"/>
    <m/>
    <s v="Polanco"/>
    <x v="39"/>
    <s v="Gemini"/>
    <x v="1"/>
    <s v="AG"/>
    <x v="7"/>
    <x v="4"/>
    <x v="38"/>
    <n v="98"/>
    <s v="Blue"/>
    <s v="A−"/>
    <x v="1"/>
    <s v="Beach Volleyball"/>
    <n v="114144"/>
  </r>
  <r>
    <x v="40"/>
    <x v="40"/>
    <s v="Sra."/>
    <s v="Laura"/>
    <m/>
    <s v="Oliviera"/>
    <x v="40"/>
    <s v="Aquarius"/>
    <x v="0"/>
    <s v="AG"/>
    <x v="7"/>
    <x v="4"/>
    <x v="39"/>
    <n v="51.9"/>
    <s v="Amber"/>
    <s v="O−"/>
    <x v="1"/>
    <s v="Athletics"/>
    <n v="79872"/>
  </r>
  <r>
    <x v="41"/>
    <x v="41"/>
    <s v="Sra."/>
    <s v="Ainhoa"/>
    <m/>
    <s v="Garza"/>
    <x v="41"/>
    <s v="Pisces"/>
    <x v="0"/>
    <s v="ES"/>
    <x v="8"/>
    <x v="4"/>
    <x v="40"/>
    <n v="55.6"/>
    <s v="Brown"/>
    <s v="O+"/>
    <x v="0"/>
    <s v="Gymnastics Artistic"/>
    <n v="101969"/>
  </r>
  <r>
    <x v="42"/>
    <x v="42"/>
    <s v="Sra."/>
    <s v="Isabel"/>
    <m/>
    <s v="Banda"/>
    <x v="42"/>
    <s v="Capricorn"/>
    <x v="0"/>
    <s v="ES"/>
    <x v="8"/>
    <x v="4"/>
    <x v="41"/>
    <n v="102.3"/>
    <s v="Amber"/>
    <s v="O+"/>
    <x v="1"/>
    <s v="Canoe Slalom"/>
    <n v="50659"/>
  </r>
  <r>
    <x v="43"/>
    <x v="43"/>
    <s v="Sra."/>
    <s v="Carolota"/>
    <m/>
    <s v="Mateos"/>
    <x v="43"/>
    <s v="Leo"/>
    <x v="0"/>
    <s v="ES"/>
    <x v="8"/>
    <x v="4"/>
    <x v="42"/>
    <n v="58.8"/>
    <s v="Gray"/>
    <s v="O−"/>
    <x v="1"/>
    <s v="Athletics"/>
    <n v="58215"/>
  </r>
  <r>
    <x v="44"/>
    <x v="44"/>
    <s v="Mw."/>
    <s v="Elize"/>
    <m/>
    <s v="Prins"/>
    <x v="44"/>
    <s v="Taurus"/>
    <x v="0"/>
    <s v="DU"/>
    <x v="9"/>
    <x v="5"/>
    <x v="43"/>
    <n v="63.8"/>
    <s v="Blue"/>
    <s v="O+"/>
    <x v="0"/>
    <s v="Judo"/>
    <n v="39935"/>
  </r>
  <r>
    <x v="45"/>
    <x v="45"/>
    <s v="dhr."/>
    <s v="Ryan"/>
    <m/>
    <s v="Pham"/>
    <x v="45"/>
    <s v="Libra"/>
    <x v="1"/>
    <s v="DU"/>
    <x v="9"/>
    <x v="5"/>
    <x v="44"/>
    <n v="98.6"/>
    <s v="Amber"/>
    <s v="B+"/>
    <x v="1"/>
    <s v="Beach Volleyball"/>
    <n v="44865"/>
  </r>
  <r>
    <x v="46"/>
    <x v="46"/>
    <s v="Mw"/>
    <s v="Elise"/>
    <m/>
    <s v="Rotteveel"/>
    <x v="46"/>
    <s v="Aries"/>
    <x v="0"/>
    <s v="DU"/>
    <x v="9"/>
    <x v="5"/>
    <x v="45"/>
    <n v="61.8"/>
    <s v="Gray"/>
    <s v="O−"/>
    <x v="1"/>
    <s v="Beach Volleyball"/>
    <n v="90478"/>
  </r>
  <r>
    <x v="47"/>
    <x v="47"/>
    <s v="Fru."/>
    <s v="Mirjam"/>
    <m/>
    <s v="Soderberg"/>
    <x v="47"/>
    <s v="Taurus"/>
    <x v="0"/>
    <s v="SV"/>
    <x v="10"/>
    <x v="6"/>
    <x v="46"/>
    <n v="50"/>
    <s v="Amber"/>
    <s v="O+"/>
    <x v="1"/>
    <s v="Football"/>
    <n v="38965"/>
  </r>
  <r>
    <x v="48"/>
    <x v="48"/>
    <s v="H."/>
    <s v="Berndt"/>
    <m/>
    <s v="Palsson"/>
    <x v="48"/>
    <s v="Pisces"/>
    <x v="1"/>
    <s v="SV"/>
    <x v="10"/>
    <x v="6"/>
    <x v="47"/>
    <n v="45.9"/>
    <s v="Blue"/>
    <s v="A−"/>
    <x v="1"/>
    <s v="Biathlon"/>
    <n v="35387"/>
  </r>
  <r>
    <x v="49"/>
    <x v="49"/>
    <s v="Sr."/>
    <s v="Adriano"/>
    <s v="Pontes"/>
    <s v="Sobrinho"/>
    <x v="49"/>
    <s v="Leo"/>
    <x v="1"/>
    <s v="PR"/>
    <x v="1"/>
    <x v="1"/>
    <x v="48"/>
    <n v="92.5"/>
    <s v="Green"/>
    <s v="A+"/>
    <x v="0"/>
    <s v="Swimming"/>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54D03D-A33A-4666-8C5F-8993D2DAFE2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0">
    <pivotField numFmtId="165" showAll="0"/>
    <pivotField showAll="0"/>
    <pivotField showAll="0"/>
    <pivotField showAll="0"/>
    <pivotField showAll="0"/>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3">
        <item x="0"/>
        <item x="1"/>
        <item t="default"/>
      </items>
    </pivotField>
    <pivotField dataField="1" showAll="0"/>
    <pivotField axis="axisRow" showAll="0">
      <items count="12">
        <item x="7"/>
        <item x="4"/>
        <item x="5"/>
        <item x="1"/>
        <item x="6"/>
        <item x="3"/>
        <item x="9"/>
        <item x="8"/>
        <item x="10"/>
        <item x="2"/>
        <item x="0"/>
        <item t="default"/>
      </items>
    </pivotField>
    <pivotField showAll="0"/>
    <pivotField showAll="0"/>
    <pivotField numFmtId="168" showAll="0"/>
    <pivotField showAll="0"/>
    <pivotField showAll="0"/>
    <pivotField showAll="0"/>
    <pivotField showAll="0"/>
    <pivotField numFmtId="167" showAll="0"/>
    <pivotField showAll="0">
      <items count="15">
        <item x="0"/>
        <item x="1"/>
        <item x="2"/>
        <item x="3"/>
        <item x="4"/>
        <item x="5"/>
        <item x="6"/>
        <item x="7"/>
        <item x="8"/>
        <item x="9"/>
        <item x="10"/>
        <item x="11"/>
        <item x="12"/>
        <item x="13"/>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COD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C209DD-8778-4765-8F7A-0554DE746108}"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F298" firstHeaderRow="1" firstDataRow="1" firstDataCol="6" rowPageCount="1" colPageCount="1"/>
  <pivotFields count="20">
    <pivotField axis="axisRow" compact="0" numFmtId="165" outline="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extLst>
        <ext xmlns:x14="http://schemas.microsoft.com/office/spreadsheetml/2009/9/main" uri="{2946ED86-A175-432a-8AC1-64E0C546D7DE}">
          <x14:pivotField fillDownLabels="1"/>
        </ext>
      </extLst>
    </pivotField>
    <pivotField axis="axisRow" compact="0" outline="0" showAll="0">
      <items count="51">
        <item sd="0" x="49"/>
        <item x="41"/>
        <item x="8"/>
        <item x="6"/>
        <item x="21"/>
        <item x="0"/>
        <item x="36"/>
        <item x="34"/>
        <item x="11"/>
        <item x="1"/>
        <item x="26"/>
        <item x="27"/>
        <item x="35"/>
        <item x="37"/>
        <item x="48"/>
        <item x="43"/>
        <item x="32"/>
        <item x="3"/>
        <item x="18"/>
        <item x="46"/>
        <item x="44"/>
        <item x="10"/>
        <item x="39"/>
        <item x="13"/>
        <item x="38"/>
        <item x="42"/>
        <item x="25"/>
        <item x="19"/>
        <item x="4"/>
        <item x="22"/>
        <item x="20"/>
        <item x="40"/>
        <item x="31"/>
        <item x="28"/>
        <item x="15"/>
        <item x="12"/>
        <item x="14"/>
        <item x="47"/>
        <item x="5"/>
        <item x="30"/>
        <item x="7"/>
        <item x="16"/>
        <item x="17"/>
        <item x="45"/>
        <item x="23"/>
        <item x="24"/>
        <item x="9"/>
        <item x="2"/>
        <item x="29"/>
        <item x="3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numFmtId="16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12">
        <item x="7"/>
        <item x="4"/>
        <item x="5"/>
        <item x="1"/>
        <item x="6"/>
        <item x="3"/>
        <item x="9"/>
        <item x="8"/>
        <item x="10"/>
        <item x="2"/>
        <item x="0"/>
        <item t="default"/>
      </items>
      <extLst>
        <ext xmlns:x14="http://schemas.microsoft.com/office/spreadsheetml/2009/9/main" uri="{2946ED86-A175-432a-8AC1-64E0C546D7DE}">
          <x14:pivotField fillDownLabels="1"/>
        </ext>
      </extLst>
    </pivotField>
    <pivotField axis="axisRow" compact="0" outline="0" showAll="0">
      <items count="8">
        <item x="5"/>
        <item x="0"/>
        <item x="3"/>
        <item x="2"/>
        <item x="1"/>
        <item x="4"/>
        <item x="6"/>
        <item t="default"/>
      </items>
      <extLst>
        <ext xmlns:x14="http://schemas.microsoft.com/office/spreadsheetml/2009/9/main" uri="{2946ED86-A175-432a-8AC1-64E0C546D7DE}">
          <x14:pivotField fillDownLabels="1"/>
        </ext>
      </extLst>
    </pivotField>
    <pivotField axis="axisRow" compact="0" outline="0" showAll="0">
      <items count="50">
        <item x="0"/>
        <item x="24"/>
        <item x="41"/>
        <item x="23"/>
        <item x="15"/>
        <item x="4"/>
        <item x="31"/>
        <item x="3"/>
        <item x="30"/>
        <item x="6"/>
        <item x="2"/>
        <item x="40"/>
        <item x="19"/>
        <item x="36"/>
        <item x="27"/>
        <item x="34"/>
        <item x="33"/>
        <item x="1"/>
        <item x="5"/>
        <item x="35"/>
        <item x="42"/>
        <item x="29"/>
        <item x="10"/>
        <item x="39"/>
        <item x="21"/>
        <item x="47"/>
        <item x="44"/>
        <item x="38"/>
        <item x="43"/>
        <item x="7"/>
        <item x="18"/>
        <item x="28"/>
        <item x="45"/>
        <item x="25"/>
        <item x="20"/>
        <item x="14"/>
        <item x="12"/>
        <item x="9"/>
        <item x="48"/>
        <item x="46"/>
        <item x="8"/>
        <item x="16"/>
        <item x="37"/>
        <item x="17"/>
        <item x="32"/>
        <item x="22"/>
        <item x="13"/>
        <item x="26"/>
        <item x="11"/>
        <item t="default"/>
      </items>
      <extLst>
        <ext xmlns:x14="http://schemas.microsoft.com/office/spreadsheetml/2009/9/main" uri="{2946ED86-A175-432a-8AC1-64E0C546D7DE}">
          <x14:pivotField fillDownLabels="1"/>
        </ext>
      </extLst>
    </pivotField>
    <pivotField compact="0" numFmtId="168"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Page" compact="0" outline="0" showAll="0">
      <items count="3">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7"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6">
    <field x="1"/>
    <field x="6"/>
    <field x="10"/>
    <field x="0"/>
    <field x="12"/>
    <field x="11"/>
  </rowFields>
  <rowItems count="295">
    <i>
      <x/>
    </i>
    <i>
      <x v="1"/>
      <x v="311"/>
      <x v="7"/>
      <x v="41"/>
      <x v="11"/>
      <x v="5"/>
    </i>
    <i t="default" r="4">
      <x v="11"/>
    </i>
    <i t="default" r="3">
      <x v="41"/>
    </i>
    <i t="default" r="2">
      <x v="7"/>
    </i>
    <i t="default" r="1">
      <x v="311"/>
    </i>
    <i t="default">
      <x v="1"/>
    </i>
    <i>
      <x v="2"/>
      <x v="278"/>
      <x v="9"/>
      <x v="8"/>
      <x v="40"/>
      <x v="1"/>
    </i>
    <i t="default" r="4">
      <x v="40"/>
    </i>
    <i t="default" r="3">
      <x v="8"/>
    </i>
    <i t="default" r="2">
      <x v="9"/>
    </i>
    <i t="default" r="1">
      <x v="278"/>
    </i>
    <i t="default">
      <x v="2"/>
    </i>
    <i>
      <x v="3"/>
      <x v="276"/>
      <x v="10"/>
      <x v="6"/>
      <x v="9"/>
      <x v="1"/>
    </i>
    <i t="default" r="4">
      <x v="9"/>
    </i>
    <i t="default" r="3">
      <x v="6"/>
    </i>
    <i t="default" r="2">
      <x v="10"/>
    </i>
    <i t="default" r="1">
      <x v="276"/>
    </i>
    <i t="default">
      <x v="3"/>
    </i>
    <i>
      <x v="4"/>
      <x v="291"/>
      <x v="1"/>
      <x v="21"/>
      <x v="24"/>
      <x v="1"/>
    </i>
    <i t="default" r="4">
      <x v="24"/>
    </i>
    <i t="default" r="3">
      <x v="21"/>
    </i>
    <i t="default" r="2">
      <x v="1"/>
    </i>
    <i t="default" r="1">
      <x v="291"/>
    </i>
    <i t="default">
      <x v="4"/>
    </i>
    <i>
      <x v="5"/>
      <x v="270"/>
      <x v="10"/>
      <x/>
      <x/>
      <x v="1"/>
    </i>
    <i t="default" r="4">
      <x/>
    </i>
    <i t="default" r="3">
      <x/>
    </i>
    <i t="default" r="2">
      <x v="10"/>
    </i>
    <i t="default" r="1">
      <x v="270"/>
    </i>
    <i t="default">
      <x v="5"/>
    </i>
    <i>
      <x v="6"/>
      <x v="306"/>
      <x v="4"/>
      <x v="36"/>
      <x v="19"/>
      <x v="2"/>
    </i>
    <i t="default" r="4">
      <x v="19"/>
    </i>
    <i t="default" r="3">
      <x v="36"/>
    </i>
    <i t="default" r="2">
      <x v="4"/>
    </i>
    <i t="default" r="1">
      <x v="306"/>
    </i>
    <i t="default">
      <x v="6"/>
    </i>
    <i>
      <x v="7"/>
      <x v="304"/>
      <x v="4"/>
      <x v="34"/>
      <x v="16"/>
      <x v="2"/>
    </i>
    <i t="default" r="4">
      <x v="16"/>
    </i>
    <i t="default" r="3">
      <x v="34"/>
    </i>
    <i t="default" r="2">
      <x v="4"/>
    </i>
    <i t="default" r="1">
      <x v="304"/>
    </i>
    <i t="default">
      <x v="7"/>
    </i>
    <i>
      <x v="8"/>
      <x v="281"/>
      <x v="9"/>
      <x v="11"/>
      <x v="48"/>
      <x v="1"/>
    </i>
    <i t="default" r="4">
      <x v="48"/>
    </i>
    <i t="default" r="3">
      <x v="11"/>
    </i>
    <i t="default" r="2">
      <x v="9"/>
    </i>
    <i t="default" r="1">
      <x v="281"/>
    </i>
    <i t="default">
      <x v="8"/>
    </i>
    <i>
      <x v="9"/>
      <x v="271"/>
      <x v="10"/>
      <x v="1"/>
      <x v="17"/>
      <x v="1"/>
    </i>
    <i t="default" r="4">
      <x v="17"/>
    </i>
    <i t="default" r="3">
      <x v="1"/>
    </i>
    <i t="default" r="2">
      <x v="10"/>
    </i>
    <i t="default" r="1">
      <x v="271"/>
    </i>
    <i t="default">
      <x v="9"/>
    </i>
    <i>
      <x v="10"/>
      <x v="296"/>
      <x v="2"/>
      <x v="26"/>
      <x v="47"/>
      <x v="3"/>
    </i>
    <i t="default" r="4">
      <x v="47"/>
    </i>
    <i t="default" r="3">
      <x v="26"/>
    </i>
    <i t="default" r="2">
      <x v="2"/>
    </i>
    <i t="default" r="1">
      <x v="296"/>
    </i>
    <i t="default">
      <x v="10"/>
    </i>
    <i>
      <x v="11"/>
      <x v="297"/>
      <x v="2"/>
      <x v="27"/>
      <x v="14"/>
      <x v="3"/>
    </i>
    <i t="default" r="4">
      <x v="14"/>
    </i>
    <i t="default" r="3">
      <x v="27"/>
    </i>
    <i t="default" r="2">
      <x v="2"/>
    </i>
    <i t="default" r="1">
      <x v="297"/>
    </i>
    <i t="default">
      <x v="11"/>
    </i>
    <i>
      <x v="12"/>
      <x v="305"/>
      <x v="4"/>
      <x v="35"/>
      <x v="15"/>
      <x v="2"/>
    </i>
    <i t="default" r="4">
      <x v="15"/>
    </i>
    <i t="default" r="3">
      <x v="35"/>
    </i>
    <i t="default" r="2">
      <x v="4"/>
    </i>
    <i t="default" r="1">
      <x v="305"/>
    </i>
    <i t="default">
      <x v="12"/>
    </i>
    <i>
      <x v="13"/>
      <x v="307"/>
      <x v="4"/>
      <x v="37"/>
      <x v="13"/>
      <x v="2"/>
    </i>
    <i t="default" r="4">
      <x v="13"/>
    </i>
    <i t="default" r="3">
      <x v="37"/>
    </i>
    <i t="default" r="2">
      <x v="4"/>
    </i>
    <i t="default" r="1">
      <x v="307"/>
    </i>
    <i t="default">
      <x v="13"/>
    </i>
    <i>
      <x v="14"/>
      <x v="318"/>
      <x v="8"/>
      <x v="48"/>
      <x v="25"/>
      <x v="6"/>
    </i>
    <i t="default" r="4">
      <x v="25"/>
    </i>
    <i t="default" r="3">
      <x v="48"/>
    </i>
    <i t="default" r="2">
      <x v="8"/>
    </i>
    <i t="default" r="1">
      <x v="318"/>
    </i>
    <i t="default">
      <x v="14"/>
    </i>
    <i>
      <x v="15"/>
      <x v="313"/>
      <x v="7"/>
      <x v="43"/>
      <x v="20"/>
      <x v="5"/>
    </i>
    <i t="default" r="4">
      <x v="20"/>
    </i>
    <i t="default" r="3">
      <x v="43"/>
    </i>
    <i t="default" r="2">
      <x v="7"/>
    </i>
    <i t="default" r="1">
      <x v="313"/>
    </i>
    <i t="default">
      <x v="15"/>
    </i>
    <i>
      <x v="16"/>
      <x v="302"/>
      <x v="4"/>
      <x v="32"/>
      <x v="44"/>
      <x v="2"/>
    </i>
    <i t="default" r="4">
      <x v="44"/>
    </i>
    <i t="default" r="3">
      <x v="32"/>
    </i>
    <i t="default" r="2">
      <x v="4"/>
    </i>
    <i t="default" r="1">
      <x v="302"/>
    </i>
    <i t="default">
      <x v="16"/>
    </i>
    <i>
      <x v="17"/>
      <x v="273"/>
      <x v="10"/>
      <x v="3"/>
      <x v="7"/>
      <x v="1"/>
    </i>
    <i t="default" r="4">
      <x v="7"/>
    </i>
    <i t="default" r="3">
      <x v="3"/>
    </i>
    <i t="default" r="2">
      <x v="10"/>
    </i>
    <i t="default" r="1">
      <x v="273"/>
    </i>
    <i t="default">
      <x v="17"/>
    </i>
    <i>
      <x v="18"/>
      <x v="288"/>
      <x v="1"/>
      <x v="18"/>
      <x v="30"/>
      <x v="1"/>
    </i>
    <i t="default" r="4">
      <x v="30"/>
    </i>
    <i t="default" r="3">
      <x v="18"/>
    </i>
    <i t="default" r="2">
      <x v="1"/>
    </i>
    <i t="default" r="1">
      <x v="288"/>
    </i>
    <i t="default">
      <x v="18"/>
    </i>
    <i>
      <x v="19"/>
      <x v="316"/>
      <x v="6"/>
      <x v="46"/>
      <x v="32"/>
      <x/>
    </i>
    <i t="default" r="4">
      <x v="32"/>
    </i>
    <i t="default" r="3">
      <x v="46"/>
    </i>
    <i t="default" r="2">
      <x v="6"/>
    </i>
    <i t="default" r="1">
      <x v="316"/>
    </i>
    <i t="default">
      <x v="19"/>
    </i>
    <i>
      <x v="20"/>
      <x v="314"/>
      <x v="6"/>
      <x v="44"/>
      <x v="28"/>
      <x/>
    </i>
    <i t="default" r="4">
      <x v="28"/>
    </i>
    <i t="default" r="3">
      <x v="44"/>
    </i>
    <i t="default" r="2">
      <x v="6"/>
    </i>
    <i t="default" r="1">
      <x v="314"/>
    </i>
    <i t="default">
      <x v="20"/>
    </i>
    <i>
      <x v="21"/>
      <x v="280"/>
      <x v="9"/>
      <x v="10"/>
      <x v="22"/>
      <x v="1"/>
    </i>
    <i t="default" r="4">
      <x v="22"/>
    </i>
    <i t="default" r="3">
      <x v="10"/>
    </i>
    <i t="default" r="2">
      <x v="9"/>
    </i>
    <i t="default" r="1">
      <x v="280"/>
    </i>
    <i t="default">
      <x v="21"/>
    </i>
    <i>
      <x v="22"/>
      <x v="309"/>
      <x/>
      <x v="39"/>
      <x v="27"/>
      <x v="5"/>
    </i>
    <i t="default" r="4">
      <x v="27"/>
    </i>
    <i t="default" r="3">
      <x v="39"/>
    </i>
    <i t="default" r="2">
      <x/>
    </i>
    <i t="default" r="1">
      <x v="309"/>
    </i>
    <i t="default">
      <x v="22"/>
    </i>
    <i>
      <x v="23"/>
      <x v="283"/>
      <x v="5"/>
      <x v="13"/>
      <x v="46"/>
      <x v="3"/>
    </i>
    <i t="default" r="4">
      <x v="46"/>
    </i>
    <i t="default" r="3">
      <x v="13"/>
    </i>
    <i t="default" r="2">
      <x v="5"/>
    </i>
    <i t="default" r="1">
      <x v="283"/>
    </i>
    <i t="default">
      <x v="23"/>
    </i>
    <i>
      <x v="24"/>
      <x v="308"/>
      <x/>
      <x v="38"/>
      <x v="42"/>
      <x v="5"/>
    </i>
    <i t="default" r="4">
      <x v="42"/>
    </i>
    <i t="default" r="3">
      <x v="38"/>
    </i>
    <i t="default" r="2">
      <x/>
    </i>
    <i t="default" r="1">
      <x v="308"/>
    </i>
    <i t="default">
      <x v="24"/>
    </i>
    <i>
      <x v="25"/>
      <x v="312"/>
      <x v="7"/>
      <x v="42"/>
      <x v="2"/>
      <x v="5"/>
    </i>
    <i t="default" r="4">
      <x v="2"/>
    </i>
    <i t="default" r="3">
      <x v="42"/>
    </i>
    <i t="default" r="2">
      <x v="7"/>
    </i>
    <i t="default" r="1">
      <x v="312"/>
    </i>
    <i t="default">
      <x v="25"/>
    </i>
    <i>
      <x v="26"/>
      <x v="295"/>
      <x v="1"/>
      <x v="25"/>
      <x v="33"/>
      <x v="1"/>
    </i>
    <i t="default" r="4">
      <x v="33"/>
    </i>
    <i t="default" r="3">
      <x v="25"/>
    </i>
    <i t="default" r="2">
      <x v="1"/>
    </i>
    <i t="default" r="1">
      <x v="295"/>
    </i>
    <i t="default">
      <x v="26"/>
    </i>
    <i>
      <x v="27"/>
      <x v="289"/>
      <x v="1"/>
      <x v="19"/>
      <x v="12"/>
      <x v="1"/>
    </i>
    <i t="default" r="4">
      <x v="12"/>
    </i>
    <i t="default" r="3">
      <x v="19"/>
    </i>
    <i t="default" r="2">
      <x v="1"/>
    </i>
    <i t="default" r="1">
      <x v="289"/>
    </i>
    <i t="default">
      <x v="27"/>
    </i>
    <i>
      <x v="28"/>
      <x v="274"/>
      <x v="10"/>
      <x v="4"/>
      <x v="5"/>
      <x v="1"/>
    </i>
    <i t="default" r="4">
      <x v="5"/>
    </i>
    <i t="default" r="3">
      <x v="4"/>
    </i>
    <i t="default" r="2">
      <x v="10"/>
    </i>
    <i t="default" r="1">
      <x v="274"/>
    </i>
    <i t="default">
      <x v="28"/>
    </i>
    <i>
      <x v="29"/>
      <x v="292"/>
      <x v="1"/>
      <x v="22"/>
      <x v="45"/>
      <x v="1"/>
    </i>
    <i t="default" r="4">
      <x v="45"/>
    </i>
    <i t="default" r="3">
      <x v="22"/>
    </i>
    <i t="default" r="2">
      <x v="1"/>
    </i>
    <i t="default" r="1">
      <x v="292"/>
    </i>
    <i t="default">
      <x v="29"/>
    </i>
    <i>
      <x v="30"/>
      <x v="290"/>
      <x v="1"/>
      <x v="20"/>
      <x v="34"/>
      <x v="1"/>
    </i>
    <i t="default" r="4">
      <x v="34"/>
    </i>
    <i t="default" r="3">
      <x v="20"/>
    </i>
    <i t="default" r="2">
      <x v="1"/>
    </i>
    <i t="default" r="1">
      <x v="290"/>
    </i>
    <i t="default">
      <x v="30"/>
    </i>
    <i>
      <x v="31"/>
      <x v="310"/>
      <x/>
      <x v="40"/>
      <x v="23"/>
      <x v="5"/>
    </i>
    <i t="default" r="4">
      <x v="23"/>
    </i>
    <i t="default" r="3">
      <x v="40"/>
    </i>
    <i t="default" r="2">
      <x/>
    </i>
    <i t="default" r="1">
      <x v="310"/>
    </i>
    <i t="default">
      <x v="31"/>
    </i>
    <i>
      <x v="32"/>
      <x v="301"/>
      <x v="4"/>
      <x v="31"/>
      <x v="6"/>
      <x v="2"/>
    </i>
    <i t="default" r="4">
      <x v="6"/>
    </i>
    <i t="default" r="3">
      <x v="31"/>
    </i>
    <i t="default" r="2">
      <x v="4"/>
    </i>
    <i t="default" r="1">
      <x v="301"/>
    </i>
    <i t="default">
      <x v="32"/>
    </i>
    <i>
      <x v="33"/>
      <x v="298"/>
      <x v="2"/>
      <x v="28"/>
      <x v="31"/>
      <x v="3"/>
    </i>
    <i t="default" r="4">
      <x v="31"/>
    </i>
    <i t="default" r="3">
      <x v="28"/>
    </i>
    <i t="default" r="2">
      <x v="2"/>
    </i>
    <i t="default" r="1">
      <x v="298"/>
    </i>
    <i t="default">
      <x v="33"/>
    </i>
    <i>
      <x v="34"/>
      <x v="285"/>
      <x v="5"/>
      <x v="15"/>
      <x v="4"/>
      <x v="3"/>
    </i>
    <i t="default" r="4">
      <x v="4"/>
    </i>
    <i t="default" r="3">
      <x v="15"/>
    </i>
    <i t="default" r="2">
      <x v="5"/>
    </i>
    <i t="default" r="1">
      <x v="285"/>
    </i>
    <i t="default">
      <x v="34"/>
    </i>
    <i>
      <x v="35"/>
      <x v="282"/>
      <x v="9"/>
      <x v="12"/>
      <x v="36"/>
      <x v="1"/>
    </i>
    <i t="default" r="4">
      <x v="36"/>
    </i>
    <i t="default" r="3">
      <x v="12"/>
    </i>
    <i t="default" r="2">
      <x v="9"/>
    </i>
    <i t="default" r="1">
      <x v="282"/>
    </i>
    <i t="default">
      <x v="35"/>
    </i>
    <i>
      <x v="36"/>
      <x v="284"/>
      <x v="5"/>
      <x v="14"/>
      <x v="35"/>
      <x v="3"/>
    </i>
    <i t="default" r="4">
      <x v="35"/>
    </i>
    <i t="default" r="3">
      <x v="14"/>
    </i>
    <i t="default" r="2">
      <x v="5"/>
    </i>
    <i t="default" r="1">
      <x v="284"/>
    </i>
    <i t="default">
      <x v="36"/>
    </i>
    <i>
      <x v="37"/>
      <x v="317"/>
      <x v="8"/>
      <x v="47"/>
      <x v="39"/>
      <x v="6"/>
    </i>
    <i t="default" r="4">
      <x v="39"/>
    </i>
    <i t="default" r="3">
      <x v="47"/>
    </i>
    <i t="default" r="2">
      <x v="8"/>
    </i>
    <i t="default" r="1">
      <x v="317"/>
    </i>
    <i t="default">
      <x v="37"/>
    </i>
    <i>
      <x v="38"/>
      <x v="275"/>
      <x v="10"/>
      <x v="5"/>
      <x v="18"/>
      <x v="1"/>
    </i>
    <i t="default" r="4">
      <x v="18"/>
    </i>
    <i t="default" r="3">
      <x v="5"/>
    </i>
    <i t="default" r="2">
      <x v="10"/>
    </i>
    <i t="default" r="1">
      <x v="275"/>
    </i>
    <i t="default">
      <x v="38"/>
    </i>
    <i>
      <x v="39"/>
      <x v="300"/>
      <x v="4"/>
      <x v="30"/>
      <x v="8"/>
      <x v="2"/>
    </i>
    <i t="default" r="4">
      <x v="8"/>
    </i>
    <i t="default" r="3">
      <x v="30"/>
    </i>
    <i t="default" r="2">
      <x v="4"/>
    </i>
    <i t="default" r="1">
      <x v="300"/>
    </i>
    <i t="default">
      <x v="39"/>
    </i>
    <i>
      <x v="40"/>
      <x v="277"/>
      <x v="10"/>
      <x v="7"/>
      <x v="29"/>
      <x v="1"/>
    </i>
    <i t="default" r="4">
      <x v="29"/>
    </i>
    <i t="default" r="3">
      <x v="7"/>
    </i>
    <i t="default" r="2">
      <x v="10"/>
    </i>
    <i t="default" r="1">
      <x v="277"/>
    </i>
    <i t="default">
      <x v="40"/>
    </i>
    <i>
      <x v="41"/>
      <x v="286"/>
      <x v="5"/>
      <x v="16"/>
      <x v="41"/>
      <x v="3"/>
    </i>
    <i t="default" r="4">
      <x v="41"/>
    </i>
    <i t="default" r="3">
      <x v="16"/>
    </i>
    <i t="default" r="2">
      <x v="5"/>
    </i>
    <i t="default" r="1">
      <x v="286"/>
    </i>
    <i t="default">
      <x v="41"/>
    </i>
    <i>
      <x v="42"/>
      <x v="287"/>
      <x v="5"/>
      <x v="17"/>
      <x v="43"/>
      <x v="3"/>
    </i>
    <i t="default" r="4">
      <x v="43"/>
    </i>
    <i t="default" r="3">
      <x v="17"/>
    </i>
    <i t="default" r="2">
      <x v="5"/>
    </i>
    <i t="default" r="1">
      <x v="287"/>
    </i>
    <i t="default">
      <x v="42"/>
    </i>
    <i>
      <x v="43"/>
      <x v="315"/>
      <x v="6"/>
      <x v="45"/>
      <x v="26"/>
      <x/>
    </i>
    <i t="default" r="4">
      <x v="26"/>
    </i>
    <i t="default" r="3">
      <x v="45"/>
    </i>
    <i t="default" r="2">
      <x v="6"/>
    </i>
    <i t="default" r="1">
      <x v="315"/>
    </i>
    <i t="default">
      <x v="43"/>
    </i>
    <i>
      <x v="44"/>
      <x v="293"/>
      <x v="1"/>
      <x v="23"/>
      <x v="3"/>
      <x v="1"/>
    </i>
    <i t="default" r="4">
      <x v="3"/>
    </i>
    <i t="default" r="3">
      <x v="23"/>
    </i>
    <i t="default" r="2">
      <x v="1"/>
    </i>
    <i t="default" r="1">
      <x v="293"/>
    </i>
    <i t="default">
      <x v="44"/>
    </i>
    <i>
      <x v="45"/>
      <x v="294"/>
      <x v="1"/>
      <x v="24"/>
      <x v="1"/>
      <x v="1"/>
    </i>
    <i t="default" r="4">
      <x v="1"/>
    </i>
    <i t="default" r="3">
      <x v="24"/>
    </i>
    <i t="default" r="2">
      <x v="1"/>
    </i>
    <i t="default" r="1">
      <x v="294"/>
    </i>
    <i t="default">
      <x v="45"/>
    </i>
    <i>
      <x v="46"/>
      <x v="279"/>
      <x v="9"/>
      <x v="9"/>
      <x v="37"/>
      <x v="1"/>
    </i>
    <i t="default" r="4">
      <x v="37"/>
    </i>
    <i t="default" r="3">
      <x v="9"/>
    </i>
    <i t="default" r="2">
      <x v="9"/>
    </i>
    <i t="default" r="1">
      <x v="279"/>
    </i>
    <i t="default">
      <x v="46"/>
    </i>
    <i>
      <x v="47"/>
      <x v="272"/>
      <x v="3"/>
      <x v="2"/>
      <x v="10"/>
      <x v="4"/>
    </i>
    <i t="default" r="4">
      <x v="10"/>
    </i>
    <i t="default" r="3">
      <x v="2"/>
    </i>
    <i t="default" r="2">
      <x v="3"/>
    </i>
    <i t="default" r="1">
      <x v="272"/>
    </i>
    <i t="default">
      <x v="47"/>
    </i>
    <i>
      <x v="48"/>
      <x v="299"/>
      <x v="4"/>
      <x v="29"/>
      <x v="21"/>
      <x v="2"/>
    </i>
    <i t="default" r="4">
      <x v="21"/>
    </i>
    <i t="default" r="3">
      <x v="29"/>
    </i>
    <i t="default" r="2">
      <x v="4"/>
    </i>
    <i t="default" r="1">
      <x v="299"/>
    </i>
    <i t="default">
      <x v="48"/>
    </i>
    <i>
      <x v="49"/>
      <x v="303"/>
      <x v="4"/>
      <x v="33"/>
      <x v="16"/>
      <x v="2"/>
    </i>
    <i t="default" r="4">
      <x v="16"/>
    </i>
    <i t="default" r="3">
      <x v="33"/>
    </i>
    <i t="default" r="2">
      <x v="4"/>
    </i>
    <i t="default" r="1">
      <x v="303"/>
    </i>
    <i t="default">
      <x v="4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2" t="s">
        <v>252</v>
      </c>
      <c r="C2" s="43"/>
      <c r="D2" s="44"/>
      <c r="E2" s="48" t="s">
        <v>232</v>
      </c>
    </row>
    <row r="3" spans="2:5" ht="42" customHeight="1" thickBot="1" x14ac:dyDescent="0.3">
      <c r="B3" s="45"/>
      <c r="C3" s="46"/>
      <c r="D3" s="47"/>
      <c r="E3" s="49"/>
    </row>
    <row r="4" spans="2:5" ht="8.25" customHeight="1" x14ac:dyDescent="0.25"/>
    <row r="5" spans="2:5" ht="19.5" customHeight="1" thickBot="1" x14ac:dyDescent="0.3">
      <c r="C5" s="8" t="s">
        <v>226</v>
      </c>
      <c r="D5" s="8" t="s">
        <v>223</v>
      </c>
      <c r="E5" s="9" t="s">
        <v>224</v>
      </c>
    </row>
    <row r="6" spans="2:5" ht="19.5" customHeight="1" thickBot="1" x14ac:dyDescent="0.3">
      <c r="B6" s="19" t="s">
        <v>135</v>
      </c>
      <c r="C6" s="40" t="s">
        <v>225</v>
      </c>
      <c r="D6" s="40"/>
      <c r="E6" s="41"/>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40" t="s">
        <v>242</v>
      </c>
      <c r="D13" s="40"/>
      <c r="E13" s="41"/>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2" t="s">
        <v>253</v>
      </c>
      <c r="C2" s="43"/>
      <c r="D2" s="44"/>
      <c r="E2" s="48" t="s">
        <v>232</v>
      </c>
    </row>
    <row r="3" spans="2:5" ht="42" customHeight="1" thickBot="1" x14ac:dyDescent="0.3">
      <c r="B3" s="45"/>
      <c r="C3" s="46"/>
      <c r="D3" s="47"/>
      <c r="E3" s="49"/>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0" t="s">
        <v>254</v>
      </c>
      <c r="D7" s="40"/>
      <c r="E7" s="41"/>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40" t="s">
        <v>255</v>
      </c>
      <c r="D14" s="40"/>
      <c r="E14" s="41"/>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9" sqref="E9"/>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2" t="s">
        <v>272</v>
      </c>
      <c r="C2" s="43"/>
      <c r="D2" s="44"/>
      <c r="E2" s="48" t="s">
        <v>232</v>
      </c>
    </row>
    <row r="3" spans="2:5" ht="42" customHeight="1" thickBot="1" x14ac:dyDescent="0.3">
      <c r="B3" s="45"/>
      <c r="C3" s="46"/>
      <c r="D3" s="47"/>
      <c r="E3" s="49"/>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0" t="s">
        <v>281</v>
      </c>
      <c r="D7" s="40"/>
      <c r="E7" s="41"/>
    </row>
    <row r="8" spans="2:5" ht="17.25" customHeight="1" x14ac:dyDescent="0.25">
      <c r="B8" s="18">
        <v>1</v>
      </c>
      <c r="C8" s="10" t="s">
        <v>227</v>
      </c>
      <c r="D8" s="11" t="s">
        <v>274</v>
      </c>
      <c r="E8" s="16" t="s">
        <v>275</v>
      </c>
    </row>
    <row r="9" spans="2:5" ht="24" customHeight="1" x14ac:dyDescent="0.25">
      <c r="B9" s="11">
        <v>2</v>
      </c>
      <c r="C9" s="10" t="s">
        <v>227</v>
      </c>
      <c r="D9" s="11"/>
      <c r="E9" s="25" t="s">
        <v>279</v>
      </c>
    </row>
    <row r="10" spans="2:5" x14ac:dyDescent="0.25">
      <c r="B10" s="11">
        <v>3</v>
      </c>
      <c r="C10" s="10" t="s">
        <v>227</v>
      </c>
      <c r="D10" s="11"/>
      <c r="E10" s="16" t="s">
        <v>276</v>
      </c>
    </row>
    <row r="11" spans="2:5" x14ac:dyDescent="0.25">
      <c r="B11" s="11">
        <v>4</v>
      </c>
      <c r="C11" s="10" t="s">
        <v>227</v>
      </c>
      <c r="D11" s="11"/>
      <c r="E11" s="16" t="s">
        <v>277</v>
      </c>
    </row>
    <row r="12" spans="2:5" x14ac:dyDescent="0.25">
      <c r="B12" s="26">
        <v>5</v>
      </c>
      <c r="C12" s="27" t="s">
        <v>227</v>
      </c>
      <c r="D12" s="26"/>
      <c r="E12" s="28" t="s">
        <v>264</v>
      </c>
    </row>
    <row r="13" spans="2:5" ht="15.75" thickBot="1" x14ac:dyDescent="0.3">
      <c r="B13" s="14">
        <v>5</v>
      </c>
      <c r="C13" s="13" t="s">
        <v>227</v>
      </c>
      <c r="D13" s="14" t="s">
        <v>280</v>
      </c>
      <c r="E13" s="17" t="s">
        <v>278</v>
      </c>
    </row>
    <row r="14" spans="2:5" ht="15.75" thickTop="1" x14ac:dyDescent="0.25"/>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workbookViewId="0">
      <selection activeCell="J11" sqref="J11"/>
    </sheetView>
  </sheetViews>
  <sheetFormatPr defaultRowHeight="15" x14ac:dyDescent="0.25"/>
  <cols>
    <col min="2" max="2" width="23" bestFit="1" customWidth="1"/>
    <col min="3" max="3" width="16.28515625" bestFit="1" customWidth="1"/>
    <col min="4" max="4" width="5.5703125" bestFit="1" customWidth="1"/>
    <col min="5" max="5" width="11.28515625" bestFit="1" customWidth="1"/>
    <col min="7" max="7" width="16.28515625" customWidth="1"/>
  </cols>
  <sheetData>
    <row r="3" spans="2:9" x14ac:dyDescent="0.25">
      <c r="B3" s="37" t="s">
        <v>285</v>
      </c>
      <c r="C3" s="37" t="s">
        <v>284</v>
      </c>
    </row>
    <row r="4" spans="2:9" x14ac:dyDescent="0.25">
      <c r="B4" s="37" t="s">
        <v>283</v>
      </c>
      <c r="C4" t="s">
        <v>138</v>
      </c>
      <c r="D4" t="s">
        <v>142</v>
      </c>
      <c r="G4" s="5" t="s">
        <v>170</v>
      </c>
      <c r="H4" s="3" t="s">
        <v>138</v>
      </c>
      <c r="I4" s="2" t="s">
        <v>142</v>
      </c>
    </row>
    <row r="5" spans="2:9" x14ac:dyDescent="0.25">
      <c r="B5" s="1" t="s">
        <v>159</v>
      </c>
      <c r="C5">
        <v>1</v>
      </c>
      <c r="D5">
        <v>2</v>
      </c>
      <c r="G5" t="s">
        <v>228</v>
      </c>
    </row>
    <row r="6" spans="2:9" x14ac:dyDescent="0.25">
      <c r="B6" s="1" t="s">
        <v>151</v>
      </c>
      <c r="C6">
        <v>6</v>
      </c>
      <c r="D6">
        <v>2</v>
      </c>
      <c r="G6" t="s">
        <v>140</v>
      </c>
      <c r="H6">
        <f>COUNTIFS(SPORTSMEN!$I$1:$I$51,ANALYSIS!$H$4,SPORTSMEN!$K$1:$K$51,ANALYSIS!$G6)</f>
        <v>4</v>
      </c>
      <c r="I6">
        <f>COUNTIFS(SPORTSMEN!$I$1:$I$51,ANALYSIS!$I$4,SPORTSMEN!$K$1:$K$51,ANALYSIS!$G6)</f>
        <v>3</v>
      </c>
    </row>
    <row r="7" spans="2:9" x14ac:dyDescent="0.25">
      <c r="B7" s="1" t="s">
        <v>153</v>
      </c>
      <c r="C7">
        <v>1</v>
      </c>
      <c r="D7">
        <v>2</v>
      </c>
      <c r="G7" t="s">
        <v>144</v>
      </c>
      <c r="H7">
        <f>COUNTIFS(SPORTSMEN!$I$1:$I$51,ANALYSIS!$H$4,SPORTSMEN!$K$1:$K$51,ANALYSIS!$G7)</f>
        <v>0</v>
      </c>
      <c r="I7">
        <f>COUNTIFS(SPORTSMEN!$I$1:$I$51,ANALYSIS!$I$4,SPORTSMEN!$K$1:$K$51,ANALYSIS!$G7)</f>
        <v>2</v>
      </c>
    </row>
    <row r="8" spans="2:9" x14ac:dyDescent="0.25">
      <c r="B8" s="1" t="s">
        <v>144</v>
      </c>
      <c r="D8">
        <v>2</v>
      </c>
      <c r="G8" t="s">
        <v>146</v>
      </c>
      <c r="H8">
        <f>COUNTIFS(SPORTSMEN!$I$1:$I$51,ANALYSIS!$H$4,SPORTSMEN!$K$1:$K$51,ANALYSIS!$G8)</f>
        <v>3</v>
      </c>
      <c r="I8">
        <f>COUNTIFS(SPORTSMEN!$I$1:$I$51,ANALYSIS!$I$4,SPORTSMEN!$K$1:$K$51,ANALYSIS!$G8)</f>
        <v>2</v>
      </c>
    </row>
    <row r="9" spans="2:9" x14ac:dyDescent="0.25">
      <c r="B9" s="1" t="s">
        <v>156</v>
      </c>
      <c r="C9">
        <v>3</v>
      </c>
      <c r="D9">
        <v>6</v>
      </c>
      <c r="G9" t="s">
        <v>149</v>
      </c>
      <c r="H9">
        <f>COUNTIFS(SPORTSMEN!$I$1:$I$51,ANALYSIS!$H$4,SPORTSMEN!$K$1:$K$51,ANALYSIS!$G9)</f>
        <v>1</v>
      </c>
      <c r="I9">
        <f>COUNTIFS(SPORTSMEN!$I$1:$I$51,ANALYSIS!$I$4,SPORTSMEN!$K$1:$K$51,ANALYSIS!$G9)</f>
        <v>4</v>
      </c>
    </row>
    <row r="10" spans="2:9" x14ac:dyDescent="0.25">
      <c r="B10" s="1" t="s">
        <v>149</v>
      </c>
      <c r="C10">
        <v>1</v>
      </c>
      <c r="D10">
        <v>4</v>
      </c>
      <c r="G10" t="s">
        <v>151</v>
      </c>
      <c r="H10">
        <f>COUNTIFS(SPORTSMEN!$I$1:$I$51,ANALYSIS!$H$4,SPORTSMEN!$K$1:$K$51,ANALYSIS!$G10)</f>
        <v>6</v>
      </c>
      <c r="I10">
        <f>COUNTIFS(SPORTSMEN!$I$1:$I$51,ANALYSIS!$I$4,SPORTSMEN!$K$1:$K$51,ANALYSIS!$G10)</f>
        <v>2</v>
      </c>
    </row>
    <row r="11" spans="2:9" x14ac:dyDescent="0.25">
      <c r="B11" s="1" t="s">
        <v>164</v>
      </c>
      <c r="C11">
        <v>2</v>
      </c>
      <c r="D11">
        <v>1</v>
      </c>
      <c r="G11" t="s">
        <v>153</v>
      </c>
      <c r="H11">
        <f>COUNTIFS(SPORTSMEN!$I$1:$I$51,ANALYSIS!$H$4,SPORTSMEN!$K$1:$K$51,ANALYSIS!$G11)</f>
        <v>1</v>
      </c>
      <c r="I11">
        <f>COUNTIFS(SPORTSMEN!$I$1:$I$51,ANALYSIS!$I$4,SPORTSMEN!$K$1:$K$51,ANALYSIS!$G11)</f>
        <v>2</v>
      </c>
    </row>
    <row r="12" spans="2:9" x14ac:dyDescent="0.25">
      <c r="B12" s="1" t="s">
        <v>161</v>
      </c>
      <c r="C12">
        <v>3</v>
      </c>
      <c r="G12" t="s">
        <v>156</v>
      </c>
      <c r="H12">
        <f>COUNTIFS(SPORTSMEN!$I$1:$I$51,ANALYSIS!$H$4,SPORTSMEN!$K$1:$K$51,ANALYSIS!$G12)</f>
        <v>3</v>
      </c>
      <c r="I12">
        <f>COUNTIFS(SPORTSMEN!$I$1:$I$51,ANALYSIS!$I$4,SPORTSMEN!$K$1:$K$51,ANALYSIS!$G12)</f>
        <v>6</v>
      </c>
    </row>
    <row r="13" spans="2:9" x14ac:dyDescent="0.25">
      <c r="B13" s="1" t="s">
        <v>167</v>
      </c>
      <c r="C13">
        <v>1</v>
      </c>
      <c r="D13">
        <v>1</v>
      </c>
      <c r="G13" t="s">
        <v>159</v>
      </c>
      <c r="H13">
        <f>COUNTIFS(SPORTSMEN!$I$1:$I$51,ANALYSIS!$H$4,SPORTSMEN!$K$1:$K$51,ANALYSIS!$G13)</f>
        <v>1</v>
      </c>
      <c r="I13">
        <f>COUNTIFS(SPORTSMEN!$I$1:$I$51,ANALYSIS!$I$4,SPORTSMEN!$K$1:$K$51,ANALYSIS!$G13)</f>
        <v>2</v>
      </c>
    </row>
    <row r="14" spans="2:9" x14ac:dyDescent="0.25">
      <c r="B14" s="1" t="s">
        <v>146</v>
      </c>
      <c r="C14">
        <v>3</v>
      </c>
      <c r="D14">
        <v>2</v>
      </c>
      <c r="G14" t="s">
        <v>161</v>
      </c>
      <c r="H14">
        <f>COUNTIFS(SPORTSMEN!$I$1:$I$51,ANALYSIS!$H$4,SPORTSMEN!$K$1:$K$51,ANALYSIS!$G14)</f>
        <v>3</v>
      </c>
      <c r="I14">
        <f>COUNTIFS(SPORTSMEN!$I$1:$I$51,ANALYSIS!$I$4,SPORTSMEN!$K$1:$K$51,ANALYSIS!$G14)</f>
        <v>0</v>
      </c>
    </row>
    <row r="15" spans="2:9" x14ac:dyDescent="0.25">
      <c r="B15" s="1" t="s">
        <v>140</v>
      </c>
      <c r="C15">
        <v>4</v>
      </c>
      <c r="D15">
        <v>3</v>
      </c>
      <c r="G15" t="s">
        <v>164</v>
      </c>
      <c r="H15">
        <f>COUNTIFS(SPORTSMEN!$I$1:$I$51,ANALYSIS!$H$4,SPORTSMEN!$K$1:$K$51,ANALYSIS!$G15)</f>
        <v>2</v>
      </c>
      <c r="I15">
        <f>COUNTIFS(SPORTSMEN!$I$1:$I$51,ANALYSIS!$I$4,SPORTSMEN!$K$1:$K$51,ANALYSIS!$G15)</f>
        <v>1</v>
      </c>
    </row>
    <row r="16" spans="2:9" x14ac:dyDescent="0.25">
      <c r="G16" t="s">
        <v>167</v>
      </c>
      <c r="H16">
        <f>COUNTIFS(SPORTSMEN!$I$1:$I$51,ANALYSIS!$H$4,SPORTSMEN!$K$1:$K$51,ANALYSIS!$G16)</f>
        <v>1</v>
      </c>
      <c r="I16">
        <f>COUNTIFS(SPORTSMEN!$I$1:$I$51,ANALYSIS!$I$4,SPORTSMEN!$K$1:$K$51,ANALYSIS!$G16)</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F298"/>
  <sheetViews>
    <sheetView workbookViewId="0">
      <selection activeCell="B2" sqref="B2"/>
    </sheetView>
  </sheetViews>
  <sheetFormatPr defaultRowHeight="15" x14ac:dyDescent="0.25"/>
  <cols>
    <col min="1" max="1" width="30.28515625" bestFit="1" customWidth="1"/>
    <col min="2" max="2" width="20.140625" bestFit="1" customWidth="1"/>
    <col min="3" max="3" width="13.5703125" bestFit="1" customWidth="1"/>
    <col min="4" max="4" width="31.85546875" bestFit="1" customWidth="1"/>
    <col min="5" max="6" width="13.42578125" bestFit="1" customWidth="1"/>
    <col min="7" max="7" width="7.85546875" bestFit="1" customWidth="1"/>
    <col min="8" max="8" width="8.42578125" bestFit="1" customWidth="1"/>
    <col min="9" max="9" width="11.28515625" bestFit="1" customWidth="1"/>
    <col min="10" max="10" width="16" bestFit="1" customWidth="1"/>
    <col min="11" max="11" width="19" bestFit="1" customWidth="1"/>
    <col min="12" max="12" width="16" bestFit="1" customWidth="1"/>
    <col min="13" max="13" width="19" bestFit="1" customWidth="1"/>
    <col min="14" max="14" width="16" bestFit="1" customWidth="1"/>
    <col min="15" max="15" width="19" bestFit="1" customWidth="1"/>
    <col min="16" max="16" width="21" bestFit="1" customWidth="1"/>
    <col min="17" max="17" width="24" bestFit="1" customWidth="1"/>
    <col min="18" max="25" width="6.7109375" bestFit="1" customWidth="1"/>
    <col min="26" max="26" width="12.140625" bestFit="1" customWidth="1"/>
    <col min="27" max="27" width="8.85546875" bestFit="1" customWidth="1"/>
    <col min="28" max="33" width="6.7109375" bestFit="1" customWidth="1"/>
    <col min="34" max="35" width="7.28515625" bestFit="1" customWidth="1"/>
    <col min="36" max="36" width="11.85546875" bestFit="1" customWidth="1"/>
    <col min="37" max="37" width="10" bestFit="1" customWidth="1"/>
    <col min="38" max="44" width="6.7109375" bestFit="1" customWidth="1"/>
    <col min="45" max="45" width="13.140625" bestFit="1" customWidth="1"/>
    <col min="46" max="46" width="13" bestFit="1" customWidth="1"/>
    <col min="47" max="47" width="7.28515625" bestFit="1" customWidth="1"/>
    <col min="48" max="48" width="16.140625" bestFit="1" customWidth="1"/>
    <col min="49" max="49" width="9.7109375" bestFit="1" customWidth="1"/>
    <col min="50" max="54" width="7.28515625" bestFit="1" customWidth="1"/>
    <col min="55" max="55" width="12.7109375" bestFit="1" customWidth="1"/>
    <col min="56" max="56" width="10.28515625" bestFit="1" customWidth="1"/>
    <col min="57" max="57" width="7.28515625" bestFit="1" customWidth="1"/>
    <col min="58" max="58" width="13.42578125" bestFit="1" customWidth="1"/>
    <col min="59" max="59" width="11.28515625" bestFit="1" customWidth="1"/>
  </cols>
  <sheetData>
    <row r="1" spans="1:6" x14ac:dyDescent="0.25">
      <c r="A1" s="37" t="s">
        <v>238</v>
      </c>
      <c r="B1" t="s">
        <v>433</v>
      </c>
    </row>
    <row r="3" spans="1:6" x14ac:dyDescent="0.25">
      <c r="A3" s="37" t="s">
        <v>221</v>
      </c>
      <c r="B3" s="37" t="s">
        <v>4</v>
      </c>
      <c r="C3" s="37" t="s">
        <v>228</v>
      </c>
      <c r="D3" s="37" t="s">
        <v>222</v>
      </c>
      <c r="E3" s="37" t="s">
        <v>233</v>
      </c>
      <c r="F3" s="37" t="s">
        <v>136</v>
      </c>
    </row>
    <row r="4" spans="1:6" x14ac:dyDescent="0.25">
      <c r="A4" t="s">
        <v>286</v>
      </c>
    </row>
    <row r="5" spans="1:6" x14ac:dyDescent="0.25">
      <c r="A5" t="s">
        <v>287</v>
      </c>
      <c r="B5" s="38" t="s">
        <v>425</v>
      </c>
      <c r="C5" t="s">
        <v>161</v>
      </c>
      <c r="D5" s="39">
        <v>42</v>
      </c>
      <c r="E5" t="s">
        <v>347</v>
      </c>
      <c r="F5" t="s">
        <v>158</v>
      </c>
    </row>
    <row r="6" spans="1:6" x14ac:dyDescent="0.25">
      <c r="A6" t="s">
        <v>287</v>
      </c>
      <c r="B6" s="38" t="s">
        <v>425</v>
      </c>
      <c r="C6" t="s">
        <v>161</v>
      </c>
      <c r="D6" s="39">
        <v>42</v>
      </c>
      <c r="E6" t="s">
        <v>543</v>
      </c>
    </row>
    <row r="7" spans="1:6" x14ac:dyDescent="0.25">
      <c r="A7" t="s">
        <v>287</v>
      </c>
      <c r="B7" s="38" t="s">
        <v>425</v>
      </c>
      <c r="C7" t="s">
        <v>161</v>
      </c>
      <c r="D7" s="39" t="s">
        <v>494</v>
      </c>
    </row>
    <row r="8" spans="1:6" x14ac:dyDescent="0.25">
      <c r="A8" t="s">
        <v>287</v>
      </c>
      <c r="B8" s="38" t="s">
        <v>425</v>
      </c>
      <c r="C8" t="s">
        <v>484</v>
      </c>
    </row>
    <row r="9" spans="1:6" x14ac:dyDescent="0.25">
      <c r="A9" t="s">
        <v>287</v>
      </c>
      <c r="B9" s="38" t="s">
        <v>591</v>
      </c>
    </row>
    <row r="10" spans="1:6" x14ac:dyDescent="0.25">
      <c r="A10" t="s">
        <v>434</v>
      </c>
    </row>
    <row r="11" spans="1:6" x14ac:dyDescent="0.25">
      <c r="A11" t="s">
        <v>288</v>
      </c>
      <c r="B11" s="38" t="s">
        <v>392</v>
      </c>
      <c r="C11" t="s">
        <v>146</v>
      </c>
      <c r="D11" s="39">
        <v>9</v>
      </c>
      <c r="E11" t="s">
        <v>375</v>
      </c>
      <c r="F11" t="s">
        <v>139</v>
      </c>
    </row>
    <row r="12" spans="1:6" x14ac:dyDescent="0.25">
      <c r="A12" t="s">
        <v>288</v>
      </c>
      <c r="B12" s="38" t="s">
        <v>392</v>
      </c>
      <c r="C12" t="s">
        <v>146</v>
      </c>
      <c r="D12" s="39">
        <v>9</v>
      </c>
      <c r="E12" t="s">
        <v>544</v>
      </c>
    </row>
    <row r="13" spans="1:6" x14ac:dyDescent="0.25">
      <c r="A13" t="s">
        <v>288</v>
      </c>
      <c r="B13" s="38" t="s">
        <v>392</v>
      </c>
      <c r="C13" t="s">
        <v>146</v>
      </c>
      <c r="D13" s="39" t="s">
        <v>495</v>
      </c>
    </row>
    <row r="14" spans="1:6" x14ac:dyDescent="0.25">
      <c r="A14" t="s">
        <v>288</v>
      </c>
      <c r="B14" s="38" t="s">
        <v>392</v>
      </c>
      <c r="C14" t="s">
        <v>485</v>
      </c>
    </row>
    <row r="15" spans="1:6" x14ac:dyDescent="0.25">
      <c r="A15" t="s">
        <v>288</v>
      </c>
      <c r="B15" s="38" t="s">
        <v>592</v>
      </c>
    </row>
    <row r="16" spans="1:6" x14ac:dyDescent="0.25">
      <c r="A16" t="s">
        <v>435</v>
      </c>
    </row>
    <row r="17" spans="1:6" x14ac:dyDescent="0.25">
      <c r="A17" t="s">
        <v>289</v>
      </c>
      <c r="B17" s="38" t="s">
        <v>390</v>
      </c>
      <c r="C17" t="s">
        <v>140</v>
      </c>
      <c r="D17" s="39">
        <v>7</v>
      </c>
      <c r="E17" t="s">
        <v>345</v>
      </c>
      <c r="F17" t="s">
        <v>139</v>
      </c>
    </row>
    <row r="18" spans="1:6" x14ac:dyDescent="0.25">
      <c r="A18" t="s">
        <v>289</v>
      </c>
      <c r="B18" s="38" t="s">
        <v>390</v>
      </c>
      <c r="C18" t="s">
        <v>140</v>
      </c>
      <c r="D18" s="39">
        <v>7</v>
      </c>
      <c r="E18" t="s">
        <v>545</v>
      </c>
    </row>
    <row r="19" spans="1:6" x14ac:dyDescent="0.25">
      <c r="A19" t="s">
        <v>289</v>
      </c>
      <c r="B19" s="38" t="s">
        <v>390</v>
      </c>
      <c r="C19" t="s">
        <v>140</v>
      </c>
      <c r="D19" s="39" t="s">
        <v>496</v>
      </c>
    </row>
    <row r="20" spans="1:6" x14ac:dyDescent="0.25">
      <c r="A20" t="s">
        <v>289</v>
      </c>
      <c r="B20" s="38" t="s">
        <v>390</v>
      </c>
      <c r="C20" t="s">
        <v>486</v>
      </c>
    </row>
    <row r="21" spans="1:6" x14ac:dyDescent="0.25">
      <c r="A21" t="s">
        <v>289</v>
      </c>
      <c r="B21" s="38" t="s">
        <v>593</v>
      </c>
    </row>
    <row r="22" spans="1:6" x14ac:dyDescent="0.25">
      <c r="A22" t="s">
        <v>436</v>
      </c>
    </row>
    <row r="23" spans="1:6" x14ac:dyDescent="0.25">
      <c r="A23" t="s">
        <v>290</v>
      </c>
      <c r="B23" s="38" t="s">
        <v>405</v>
      </c>
      <c r="C23" t="s">
        <v>151</v>
      </c>
      <c r="D23" s="39">
        <v>22</v>
      </c>
      <c r="E23" t="s">
        <v>360</v>
      </c>
      <c r="F23" t="s">
        <v>139</v>
      </c>
    </row>
    <row r="24" spans="1:6" x14ac:dyDescent="0.25">
      <c r="A24" t="s">
        <v>290</v>
      </c>
      <c r="B24" s="38" t="s">
        <v>405</v>
      </c>
      <c r="C24" t="s">
        <v>151</v>
      </c>
      <c r="D24" s="39">
        <v>22</v>
      </c>
      <c r="E24" t="s">
        <v>546</v>
      </c>
    </row>
    <row r="25" spans="1:6" x14ac:dyDescent="0.25">
      <c r="A25" t="s">
        <v>290</v>
      </c>
      <c r="B25" s="38" t="s">
        <v>405</v>
      </c>
      <c r="C25" t="s">
        <v>151</v>
      </c>
      <c r="D25" s="39" t="s">
        <v>497</v>
      </c>
    </row>
    <row r="26" spans="1:6" x14ac:dyDescent="0.25">
      <c r="A26" t="s">
        <v>290</v>
      </c>
      <c r="B26" s="38" t="s">
        <v>405</v>
      </c>
      <c r="C26" t="s">
        <v>487</v>
      </c>
    </row>
    <row r="27" spans="1:6" x14ac:dyDescent="0.25">
      <c r="A27" t="s">
        <v>290</v>
      </c>
      <c r="B27" s="38" t="s">
        <v>594</v>
      </c>
    </row>
    <row r="28" spans="1:6" x14ac:dyDescent="0.25">
      <c r="A28" t="s">
        <v>437</v>
      </c>
    </row>
    <row r="29" spans="1:6" x14ac:dyDescent="0.25">
      <c r="A29" t="s">
        <v>291</v>
      </c>
      <c r="B29" s="38" t="s">
        <v>384</v>
      </c>
      <c r="C29" t="s">
        <v>140</v>
      </c>
      <c r="D29" s="39">
        <v>1</v>
      </c>
      <c r="E29" t="s">
        <v>336</v>
      </c>
      <c r="F29" t="s">
        <v>139</v>
      </c>
    </row>
    <row r="30" spans="1:6" x14ac:dyDescent="0.25">
      <c r="A30" t="s">
        <v>291</v>
      </c>
      <c r="B30" s="38" t="s">
        <v>384</v>
      </c>
      <c r="C30" t="s">
        <v>140</v>
      </c>
      <c r="D30" s="39">
        <v>1</v>
      </c>
      <c r="E30" t="s">
        <v>547</v>
      </c>
    </row>
    <row r="31" spans="1:6" x14ac:dyDescent="0.25">
      <c r="A31" t="s">
        <v>291</v>
      </c>
      <c r="B31" s="38" t="s">
        <v>384</v>
      </c>
      <c r="C31" t="s">
        <v>140</v>
      </c>
      <c r="D31" s="39" t="s">
        <v>498</v>
      </c>
    </row>
    <row r="32" spans="1:6" x14ac:dyDescent="0.25">
      <c r="A32" t="s">
        <v>291</v>
      </c>
      <c r="B32" s="38" t="s">
        <v>384</v>
      </c>
      <c r="C32" t="s">
        <v>486</v>
      </c>
    </row>
    <row r="33" spans="1:6" x14ac:dyDescent="0.25">
      <c r="A33" t="s">
        <v>291</v>
      </c>
      <c r="B33" s="38" t="s">
        <v>595</v>
      </c>
    </row>
    <row r="34" spans="1:6" x14ac:dyDescent="0.25">
      <c r="A34" t="s">
        <v>438</v>
      </c>
    </row>
    <row r="35" spans="1:6" x14ac:dyDescent="0.25">
      <c r="A35" t="s">
        <v>292</v>
      </c>
      <c r="B35" s="38" t="s">
        <v>420</v>
      </c>
      <c r="C35" t="s">
        <v>156</v>
      </c>
      <c r="D35" s="39">
        <v>37</v>
      </c>
      <c r="E35" t="s">
        <v>355</v>
      </c>
      <c r="F35" t="s">
        <v>155</v>
      </c>
    </row>
    <row r="36" spans="1:6" x14ac:dyDescent="0.25">
      <c r="A36" t="s">
        <v>292</v>
      </c>
      <c r="B36" s="38" t="s">
        <v>420</v>
      </c>
      <c r="C36" t="s">
        <v>156</v>
      </c>
      <c r="D36" s="39">
        <v>37</v>
      </c>
      <c r="E36" t="s">
        <v>548</v>
      </c>
    </row>
    <row r="37" spans="1:6" x14ac:dyDescent="0.25">
      <c r="A37" t="s">
        <v>292</v>
      </c>
      <c r="B37" s="38" t="s">
        <v>420</v>
      </c>
      <c r="C37" t="s">
        <v>156</v>
      </c>
      <c r="D37" s="39" t="s">
        <v>499</v>
      </c>
    </row>
    <row r="38" spans="1:6" x14ac:dyDescent="0.25">
      <c r="A38" t="s">
        <v>292</v>
      </c>
      <c r="B38" s="38" t="s">
        <v>420</v>
      </c>
      <c r="C38" t="s">
        <v>488</v>
      </c>
    </row>
    <row r="39" spans="1:6" x14ac:dyDescent="0.25">
      <c r="A39" t="s">
        <v>292</v>
      </c>
      <c r="B39" s="38" t="s">
        <v>596</v>
      </c>
    </row>
    <row r="40" spans="1:6" x14ac:dyDescent="0.25">
      <c r="A40" t="s">
        <v>439</v>
      </c>
    </row>
    <row r="41" spans="1:6" x14ac:dyDescent="0.25">
      <c r="A41" t="s">
        <v>293</v>
      </c>
      <c r="B41" s="38" t="s">
        <v>418</v>
      </c>
      <c r="C41" t="s">
        <v>156</v>
      </c>
      <c r="D41" s="39">
        <v>35</v>
      </c>
      <c r="E41" t="s">
        <v>352</v>
      </c>
      <c r="F41" t="s">
        <v>155</v>
      </c>
    </row>
    <row r="42" spans="1:6" x14ac:dyDescent="0.25">
      <c r="A42" t="s">
        <v>293</v>
      </c>
      <c r="B42" s="38" t="s">
        <v>418</v>
      </c>
      <c r="C42" t="s">
        <v>156</v>
      </c>
      <c r="D42" s="39">
        <v>35</v>
      </c>
      <c r="E42" t="s">
        <v>549</v>
      </c>
    </row>
    <row r="43" spans="1:6" x14ac:dyDescent="0.25">
      <c r="A43" t="s">
        <v>293</v>
      </c>
      <c r="B43" s="38" t="s">
        <v>418</v>
      </c>
      <c r="C43" t="s">
        <v>156</v>
      </c>
      <c r="D43" s="39" t="s">
        <v>500</v>
      </c>
    </row>
    <row r="44" spans="1:6" x14ac:dyDescent="0.25">
      <c r="A44" t="s">
        <v>293</v>
      </c>
      <c r="B44" s="38" t="s">
        <v>418</v>
      </c>
      <c r="C44" t="s">
        <v>488</v>
      </c>
    </row>
    <row r="45" spans="1:6" x14ac:dyDescent="0.25">
      <c r="A45" t="s">
        <v>293</v>
      </c>
      <c r="B45" s="38" t="s">
        <v>597</v>
      </c>
    </row>
    <row r="46" spans="1:6" x14ac:dyDescent="0.25">
      <c r="A46" t="s">
        <v>440</v>
      </c>
    </row>
    <row r="47" spans="1:6" x14ac:dyDescent="0.25">
      <c r="A47" t="s">
        <v>294</v>
      </c>
      <c r="B47" s="38" t="s">
        <v>395</v>
      </c>
      <c r="C47" t="s">
        <v>146</v>
      </c>
      <c r="D47" s="39">
        <v>12</v>
      </c>
      <c r="E47" t="s">
        <v>383</v>
      </c>
      <c r="F47" t="s">
        <v>139</v>
      </c>
    </row>
    <row r="48" spans="1:6" x14ac:dyDescent="0.25">
      <c r="A48" t="s">
        <v>294</v>
      </c>
      <c r="B48" s="38" t="s">
        <v>395</v>
      </c>
      <c r="C48" t="s">
        <v>146</v>
      </c>
      <c r="D48" s="39">
        <v>12</v>
      </c>
      <c r="E48" t="s">
        <v>550</v>
      </c>
    </row>
    <row r="49" spans="1:6" x14ac:dyDescent="0.25">
      <c r="A49" t="s">
        <v>294</v>
      </c>
      <c r="B49" s="38" t="s">
        <v>395</v>
      </c>
      <c r="C49" t="s">
        <v>146</v>
      </c>
      <c r="D49" s="39" t="s">
        <v>501</v>
      </c>
    </row>
    <row r="50" spans="1:6" x14ac:dyDescent="0.25">
      <c r="A50" t="s">
        <v>294</v>
      </c>
      <c r="B50" s="38" t="s">
        <v>395</v>
      </c>
      <c r="C50" t="s">
        <v>485</v>
      </c>
    </row>
    <row r="51" spans="1:6" x14ac:dyDescent="0.25">
      <c r="A51" t="s">
        <v>294</v>
      </c>
      <c r="B51" s="38" t="s">
        <v>598</v>
      </c>
    </row>
    <row r="52" spans="1:6" x14ac:dyDescent="0.25">
      <c r="A52" t="s">
        <v>441</v>
      </c>
    </row>
    <row r="53" spans="1:6" x14ac:dyDescent="0.25">
      <c r="A53" t="s">
        <v>295</v>
      </c>
      <c r="B53" s="38" t="s">
        <v>385</v>
      </c>
      <c r="C53" t="s">
        <v>140</v>
      </c>
      <c r="D53" s="39">
        <v>2</v>
      </c>
      <c r="E53" t="s">
        <v>353</v>
      </c>
      <c r="F53" t="s">
        <v>139</v>
      </c>
    </row>
    <row r="54" spans="1:6" x14ac:dyDescent="0.25">
      <c r="A54" t="s">
        <v>295</v>
      </c>
      <c r="B54" s="38" t="s">
        <v>385</v>
      </c>
      <c r="C54" t="s">
        <v>140</v>
      </c>
      <c r="D54" s="39">
        <v>2</v>
      </c>
      <c r="E54" t="s">
        <v>551</v>
      </c>
    </row>
    <row r="55" spans="1:6" x14ac:dyDescent="0.25">
      <c r="A55" t="s">
        <v>295</v>
      </c>
      <c r="B55" s="38" t="s">
        <v>385</v>
      </c>
      <c r="C55" t="s">
        <v>140</v>
      </c>
      <c r="D55" s="39" t="s">
        <v>502</v>
      </c>
    </row>
    <row r="56" spans="1:6" x14ac:dyDescent="0.25">
      <c r="A56" t="s">
        <v>295</v>
      </c>
      <c r="B56" s="38" t="s">
        <v>385</v>
      </c>
      <c r="C56" t="s">
        <v>486</v>
      </c>
    </row>
    <row r="57" spans="1:6" x14ac:dyDescent="0.25">
      <c r="A57" t="s">
        <v>295</v>
      </c>
      <c r="B57" s="38" t="s">
        <v>599</v>
      </c>
    </row>
    <row r="58" spans="1:6" x14ac:dyDescent="0.25">
      <c r="A58" t="s">
        <v>442</v>
      </c>
    </row>
    <row r="59" spans="1:6" x14ac:dyDescent="0.25">
      <c r="A59" t="s">
        <v>296</v>
      </c>
      <c r="B59" s="38" t="s">
        <v>410</v>
      </c>
      <c r="C59" t="s">
        <v>153</v>
      </c>
      <c r="D59" s="39">
        <v>27</v>
      </c>
      <c r="E59" t="s">
        <v>382</v>
      </c>
      <c r="F59" t="s">
        <v>148</v>
      </c>
    </row>
    <row r="60" spans="1:6" x14ac:dyDescent="0.25">
      <c r="A60" t="s">
        <v>296</v>
      </c>
      <c r="B60" s="38" t="s">
        <v>410</v>
      </c>
      <c r="C60" t="s">
        <v>153</v>
      </c>
      <c r="D60" s="39">
        <v>27</v>
      </c>
      <c r="E60" t="s">
        <v>552</v>
      </c>
    </row>
    <row r="61" spans="1:6" x14ac:dyDescent="0.25">
      <c r="A61" t="s">
        <v>296</v>
      </c>
      <c r="B61" s="38" t="s">
        <v>410</v>
      </c>
      <c r="C61" t="s">
        <v>153</v>
      </c>
      <c r="D61" s="39" t="s">
        <v>503</v>
      </c>
    </row>
    <row r="62" spans="1:6" x14ac:dyDescent="0.25">
      <c r="A62" t="s">
        <v>296</v>
      </c>
      <c r="B62" s="38" t="s">
        <v>410</v>
      </c>
      <c r="C62" t="s">
        <v>489</v>
      </c>
    </row>
    <row r="63" spans="1:6" x14ac:dyDescent="0.25">
      <c r="A63" t="s">
        <v>296</v>
      </c>
      <c r="B63" s="38" t="s">
        <v>600</v>
      </c>
    </row>
    <row r="64" spans="1:6" x14ac:dyDescent="0.25">
      <c r="A64" t="s">
        <v>443</v>
      </c>
    </row>
    <row r="65" spans="1:6" x14ac:dyDescent="0.25">
      <c r="A65" t="s">
        <v>297</v>
      </c>
      <c r="B65" s="38" t="s">
        <v>411</v>
      </c>
      <c r="C65" t="s">
        <v>153</v>
      </c>
      <c r="D65" s="39">
        <v>28</v>
      </c>
      <c r="E65" t="s">
        <v>350</v>
      </c>
      <c r="F65" t="s">
        <v>148</v>
      </c>
    </row>
    <row r="66" spans="1:6" x14ac:dyDescent="0.25">
      <c r="A66" t="s">
        <v>297</v>
      </c>
      <c r="B66" s="38" t="s">
        <v>411</v>
      </c>
      <c r="C66" t="s">
        <v>153</v>
      </c>
      <c r="D66" s="39">
        <v>28</v>
      </c>
      <c r="E66" t="s">
        <v>553</v>
      </c>
    </row>
    <row r="67" spans="1:6" x14ac:dyDescent="0.25">
      <c r="A67" t="s">
        <v>297</v>
      </c>
      <c r="B67" s="38" t="s">
        <v>411</v>
      </c>
      <c r="C67" t="s">
        <v>153</v>
      </c>
      <c r="D67" s="39" t="s">
        <v>504</v>
      </c>
    </row>
    <row r="68" spans="1:6" x14ac:dyDescent="0.25">
      <c r="A68" t="s">
        <v>297</v>
      </c>
      <c r="B68" s="38" t="s">
        <v>411</v>
      </c>
      <c r="C68" t="s">
        <v>489</v>
      </c>
    </row>
    <row r="69" spans="1:6" x14ac:dyDescent="0.25">
      <c r="A69" t="s">
        <v>297</v>
      </c>
      <c r="B69" s="38" t="s">
        <v>601</v>
      </c>
    </row>
    <row r="70" spans="1:6" x14ac:dyDescent="0.25">
      <c r="A70" t="s">
        <v>444</v>
      </c>
    </row>
    <row r="71" spans="1:6" x14ac:dyDescent="0.25">
      <c r="A71" t="s">
        <v>298</v>
      </c>
      <c r="B71" s="38" t="s">
        <v>419</v>
      </c>
      <c r="C71" t="s">
        <v>156</v>
      </c>
      <c r="D71" s="39">
        <v>36</v>
      </c>
      <c r="E71" t="s">
        <v>351</v>
      </c>
      <c r="F71" t="s">
        <v>155</v>
      </c>
    </row>
    <row r="72" spans="1:6" x14ac:dyDescent="0.25">
      <c r="A72" t="s">
        <v>298</v>
      </c>
      <c r="B72" s="38" t="s">
        <v>419</v>
      </c>
      <c r="C72" t="s">
        <v>156</v>
      </c>
      <c r="D72" s="39">
        <v>36</v>
      </c>
      <c r="E72" t="s">
        <v>554</v>
      </c>
    </row>
    <row r="73" spans="1:6" x14ac:dyDescent="0.25">
      <c r="A73" t="s">
        <v>298</v>
      </c>
      <c r="B73" s="38" t="s">
        <v>419</v>
      </c>
      <c r="C73" t="s">
        <v>156</v>
      </c>
      <c r="D73" s="39" t="s">
        <v>505</v>
      </c>
    </row>
    <row r="74" spans="1:6" x14ac:dyDescent="0.25">
      <c r="A74" t="s">
        <v>298</v>
      </c>
      <c r="B74" s="38" t="s">
        <v>419</v>
      </c>
      <c r="C74" t="s">
        <v>488</v>
      </c>
    </row>
    <row r="75" spans="1:6" x14ac:dyDescent="0.25">
      <c r="A75" t="s">
        <v>298</v>
      </c>
      <c r="B75" s="38" t="s">
        <v>602</v>
      </c>
    </row>
    <row r="76" spans="1:6" x14ac:dyDescent="0.25">
      <c r="A76" t="s">
        <v>445</v>
      </c>
    </row>
    <row r="77" spans="1:6" x14ac:dyDescent="0.25">
      <c r="A77" t="s">
        <v>299</v>
      </c>
      <c r="B77" s="38" t="s">
        <v>421</v>
      </c>
      <c r="C77" t="s">
        <v>156</v>
      </c>
      <c r="D77" s="39">
        <v>38</v>
      </c>
      <c r="E77" t="s">
        <v>349</v>
      </c>
      <c r="F77" t="s">
        <v>155</v>
      </c>
    </row>
    <row r="78" spans="1:6" x14ac:dyDescent="0.25">
      <c r="A78" t="s">
        <v>299</v>
      </c>
      <c r="B78" s="38" t="s">
        <v>421</v>
      </c>
      <c r="C78" t="s">
        <v>156</v>
      </c>
      <c r="D78" s="39">
        <v>38</v>
      </c>
      <c r="E78" t="s">
        <v>555</v>
      </c>
    </row>
    <row r="79" spans="1:6" x14ac:dyDescent="0.25">
      <c r="A79" t="s">
        <v>299</v>
      </c>
      <c r="B79" s="38" t="s">
        <v>421</v>
      </c>
      <c r="C79" t="s">
        <v>156</v>
      </c>
      <c r="D79" s="39" t="s">
        <v>506</v>
      </c>
    </row>
    <row r="80" spans="1:6" x14ac:dyDescent="0.25">
      <c r="A80" t="s">
        <v>299</v>
      </c>
      <c r="B80" s="38" t="s">
        <v>421</v>
      </c>
      <c r="C80" t="s">
        <v>488</v>
      </c>
    </row>
    <row r="81" spans="1:6" x14ac:dyDescent="0.25">
      <c r="A81" t="s">
        <v>299</v>
      </c>
      <c r="B81" s="38" t="s">
        <v>603</v>
      </c>
    </row>
    <row r="82" spans="1:6" x14ac:dyDescent="0.25">
      <c r="A82" t="s">
        <v>446</v>
      </c>
    </row>
    <row r="83" spans="1:6" x14ac:dyDescent="0.25">
      <c r="A83" t="s">
        <v>300</v>
      </c>
      <c r="B83" s="38" t="s">
        <v>432</v>
      </c>
      <c r="C83" t="s">
        <v>167</v>
      </c>
      <c r="D83" s="39">
        <v>49</v>
      </c>
      <c r="E83" t="s">
        <v>361</v>
      </c>
      <c r="F83" t="s">
        <v>166</v>
      </c>
    </row>
    <row r="84" spans="1:6" x14ac:dyDescent="0.25">
      <c r="A84" t="s">
        <v>300</v>
      </c>
      <c r="B84" s="38" t="s">
        <v>432</v>
      </c>
      <c r="C84" t="s">
        <v>167</v>
      </c>
      <c r="D84" s="39">
        <v>49</v>
      </c>
      <c r="E84" t="s">
        <v>556</v>
      </c>
    </row>
    <row r="85" spans="1:6" x14ac:dyDescent="0.25">
      <c r="A85" t="s">
        <v>300</v>
      </c>
      <c r="B85" s="38" t="s">
        <v>432</v>
      </c>
      <c r="C85" t="s">
        <v>167</v>
      </c>
      <c r="D85" s="39" t="s">
        <v>507</v>
      </c>
    </row>
    <row r="86" spans="1:6" x14ac:dyDescent="0.25">
      <c r="A86" t="s">
        <v>300</v>
      </c>
      <c r="B86" s="38" t="s">
        <v>432</v>
      </c>
      <c r="C86" t="s">
        <v>490</v>
      </c>
    </row>
    <row r="87" spans="1:6" x14ac:dyDescent="0.25">
      <c r="A87" t="s">
        <v>300</v>
      </c>
      <c r="B87" s="38" t="s">
        <v>604</v>
      </c>
    </row>
    <row r="88" spans="1:6" x14ac:dyDescent="0.25">
      <c r="A88" t="s">
        <v>447</v>
      </c>
    </row>
    <row r="89" spans="1:6" x14ac:dyDescent="0.25">
      <c r="A89" t="s">
        <v>301</v>
      </c>
      <c r="B89" s="38" t="s">
        <v>427</v>
      </c>
      <c r="C89" t="s">
        <v>161</v>
      </c>
      <c r="D89" s="39">
        <v>44</v>
      </c>
      <c r="E89" t="s">
        <v>356</v>
      </c>
      <c r="F89" t="s">
        <v>158</v>
      </c>
    </row>
    <row r="90" spans="1:6" x14ac:dyDescent="0.25">
      <c r="A90" t="s">
        <v>301</v>
      </c>
      <c r="B90" s="38" t="s">
        <v>427</v>
      </c>
      <c r="C90" t="s">
        <v>161</v>
      </c>
      <c r="D90" s="39">
        <v>44</v>
      </c>
      <c r="E90" t="s">
        <v>557</v>
      </c>
    </row>
    <row r="91" spans="1:6" x14ac:dyDescent="0.25">
      <c r="A91" t="s">
        <v>301</v>
      </c>
      <c r="B91" s="38" t="s">
        <v>427</v>
      </c>
      <c r="C91" t="s">
        <v>161</v>
      </c>
      <c r="D91" s="39" t="s">
        <v>508</v>
      </c>
    </row>
    <row r="92" spans="1:6" x14ac:dyDescent="0.25">
      <c r="A92" t="s">
        <v>301</v>
      </c>
      <c r="B92" s="38" t="s">
        <v>427</v>
      </c>
      <c r="C92" t="s">
        <v>484</v>
      </c>
    </row>
    <row r="93" spans="1:6" x14ac:dyDescent="0.25">
      <c r="A93" t="s">
        <v>301</v>
      </c>
      <c r="B93" s="38" t="s">
        <v>605</v>
      </c>
    </row>
    <row r="94" spans="1:6" x14ac:dyDescent="0.25">
      <c r="A94" t="s">
        <v>448</v>
      </c>
    </row>
    <row r="95" spans="1:6" x14ac:dyDescent="0.25">
      <c r="A95" t="s">
        <v>302</v>
      </c>
      <c r="B95" s="38" t="s">
        <v>416</v>
      </c>
      <c r="C95" t="s">
        <v>156</v>
      </c>
      <c r="D95" s="39">
        <v>33</v>
      </c>
      <c r="E95" t="s">
        <v>379</v>
      </c>
      <c r="F95" t="s">
        <v>155</v>
      </c>
    </row>
    <row r="96" spans="1:6" x14ac:dyDescent="0.25">
      <c r="A96" t="s">
        <v>302</v>
      </c>
      <c r="B96" s="38" t="s">
        <v>416</v>
      </c>
      <c r="C96" t="s">
        <v>156</v>
      </c>
      <c r="D96" s="39">
        <v>33</v>
      </c>
      <c r="E96" t="s">
        <v>558</v>
      </c>
    </row>
    <row r="97" spans="1:6" x14ac:dyDescent="0.25">
      <c r="A97" t="s">
        <v>302</v>
      </c>
      <c r="B97" s="38" t="s">
        <v>416</v>
      </c>
      <c r="C97" t="s">
        <v>156</v>
      </c>
      <c r="D97" s="39" t="s">
        <v>509</v>
      </c>
    </row>
    <row r="98" spans="1:6" x14ac:dyDescent="0.25">
      <c r="A98" t="s">
        <v>302</v>
      </c>
      <c r="B98" s="38" t="s">
        <v>416</v>
      </c>
      <c r="C98" t="s">
        <v>488</v>
      </c>
    </row>
    <row r="99" spans="1:6" x14ac:dyDescent="0.25">
      <c r="A99" t="s">
        <v>302</v>
      </c>
      <c r="B99" s="38" t="s">
        <v>606</v>
      </c>
    </row>
    <row r="100" spans="1:6" x14ac:dyDescent="0.25">
      <c r="A100" t="s">
        <v>449</v>
      </c>
    </row>
    <row r="101" spans="1:6" x14ac:dyDescent="0.25">
      <c r="A101" t="s">
        <v>303</v>
      </c>
      <c r="B101" s="38" t="s">
        <v>387</v>
      </c>
      <c r="C101" t="s">
        <v>140</v>
      </c>
      <c r="D101" s="39">
        <v>4</v>
      </c>
      <c r="E101" t="s">
        <v>343</v>
      </c>
      <c r="F101" t="s">
        <v>139</v>
      </c>
    </row>
    <row r="102" spans="1:6" x14ac:dyDescent="0.25">
      <c r="A102" t="s">
        <v>303</v>
      </c>
      <c r="B102" s="38" t="s">
        <v>387</v>
      </c>
      <c r="C102" t="s">
        <v>140</v>
      </c>
      <c r="D102" s="39">
        <v>4</v>
      </c>
      <c r="E102" t="s">
        <v>559</v>
      </c>
    </row>
    <row r="103" spans="1:6" x14ac:dyDescent="0.25">
      <c r="A103" t="s">
        <v>303</v>
      </c>
      <c r="B103" s="38" t="s">
        <v>387</v>
      </c>
      <c r="C103" t="s">
        <v>140</v>
      </c>
      <c r="D103" s="39" t="s">
        <v>510</v>
      </c>
    </row>
    <row r="104" spans="1:6" x14ac:dyDescent="0.25">
      <c r="A104" t="s">
        <v>303</v>
      </c>
      <c r="B104" s="38" t="s">
        <v>387</v>
      </c>
      <c r="C104" t="s">
        <v>486</v>
      </c>
    </row>
    <row r="105" spans="1:6" x14ac:dyDescent="0.25">
      <c r="A105" t="s">
        <v>303</v>
      </c>
      <c r="B105" s="38" t="s">
        <v>607</v>
      </c>
    </row>
    <row r="106" spans="1:6" x14ac:dyDescent="0.25">
      <c r="A106" t="s">
        <v>450</v>
      </c>
    </row>
    <row r="107" spans="1:6" x14ac:dyDescent="0.25">
      <c r="A107" t="s">
        <v>304</v>
      </c>
      <c r="B107" s="38" t="s">
        <v>402</v>
      </c>
      <c r="C107" t="s">
        <v>151</v>
      </c>
      <c r="D107" s="39">
        <v>19</v>
      </c>
      <c r="E107" t="s">
        <v>366</v>
      </c>
      <c r="F107" t="s">
        <v>139</v>
      </c>
    </row>
    <row r="108" spans="1:6" x14ac:dyDescent="0.25">
      <c r="A108" t="s">
        <v>304</v>
      </c>
      <c r="B108" s="38" t="s">
        <v>402</v>
      </c>
      <c r="C108" t="s">
        <v>151</v>
      </c>
      <c r="D108" s="39">
        <v>19</v>
      </c>
      <c r="E108" t="s">
        <v>560</v>
      </c>
    </row>
    <row r="109" spans="1:6" x14ac:dyDescent="0.25">
      <c r="A109" t="s">
        <v>304</v>
      </c>
      <c r="B109" s="38" t="s">
        <v>402</v>
      </c>
      <c r="C109" t="s">
        <v>151</v>
      </c>
      <c r="D109" s="39" t="s">
        <v>511</v>
      </c>
    </row>
    <row r="110" spans="1:6" x14ac:dyDescent="0.25">
      <c r="A110" t="s">
        <v>304</v>
      </c>
      <c r="B110" s="38" t="s">
        <v>402</v>
      </c>
      <c r="C110" t="s">
        <v>487</v>
      </c>
    </row>
    <row r="111" spans="1:6" x14ac:dyDescent="0.25">
      <c r="A111" t="s">
        <v>304</v>
      </c>
      <c r="B111" s="38" t="s">
        <v>608</v>
      </c>
    </row>
    <row r="112" spans="1:6" x14ac:dyDescent="0.25">
      <c r="A112" t="s">
        <v>451</v>
      </c>
    </row>
    <row r="113" spans="1:6" x14ac:dyDescent="0.25">
      <c r="A113" t="s">
        <v>305</v>
      </c>
      <c r="B113" s="38" t="s">
        <v>430</v>
      </c>
      <c r="C113" t="s">
        <v>164</v>
      </c>
      <c r="D113" s="39">
        <v>47</v>
      </c>
      <c r="E113" t="s">
        <v>368</v>
      </c>
      <c r="F113" t="s">
        <v>163</v>
      </c>
    </row>
    <row r="114" spans="1:6" x14ac:dyDescent="0.25">
      <c r="A114" t="s">
        <v>305</v>
      </c>
      <c r="B114" s="38" t="s">
        <v>430</v>
      </c>
      <c r="C114" t="s">
        <v>164</v>
      </c>
      <c r="D114" s="39">
        <v>47</v>
      </c>
      <c r="E114" t="s">
        <v>561</v>
      </c>
    </row>
    <row r="115" spans="1:6" x14ac:dyDescent="0.25">
      <c r="A115" t="s">
        <v>305</v>
      </c>
      <c r="B115" s="38" t="s">
        <v>430</v>
      </c>
      <c r="C115" t="s">
        <v>164</v>
      </c>
      <c r="D115" s="39" t="s">
        <v>512</v>
      </c>
    </row>
    <row r="116" spans="1:6" x14ac:dyDescent="0.25">
      <c r="A116" t="s">
        <v>305</v>
      </c>
      <c r="B116" s="38" t="s">
        <v>430</v>
      </c>
      <c r="C116" t="s">
        <v>491</v>
      </c>
    </row>
    <row r="117" spans="1:6" x14ac:dyDescent="0.25">
      <c r="A117" t="s">
        <v>305</v>
      </c>
      <c r="B117" s="38" t="s">
        <v>609</v>
      </c>
    </row>
    <row r="118" spans="1:6" x14ac:dyDescent="0.25">
      <c r="A118" t="s">
        <v>452</v>
      </c>
    </row>
    <row r="119" spans="1:6" x14ac:dyDescent="0.25">
      <c r="A119" t="s">
        <v>306</v>
      </c>
      <c r="B119" s="38" t="s">
        <v>428</v>
      </c>
      <c r="C119" t="s">
        <v>164</v>
      </c>
      <c r="D119" s="39">
        <v>45</v>
      </c>
      <c r="E119" t="s">
        <v>364</v>
      </c>
      <c r="F119" t="s">
        <v>163</v>
      </c>
    </row>
    <row r="120" spans="1:6" x14ac:dyDescent="0.25">
      <c r="A120" t="s">
        <v>306</v>
      </c>
      <c r="B120" s="38" t="s">
        <v>428</v>
      </c>
      <c r="C120" t="s">
        <v>164</v>
      </c>
      <c r="D120" s="39">
        <v>45</v>
      </c>
      <c r="E120" t="s">
        <v>562</v>
      </c>
    </row>
    <row r="121" spans="1:6" x14ac:dyDescent="0.25">
      <c r="A121" t="s">
        <v>306</v>
      </c>
      <c r="B121" s="38" t="s">
        <v>428</v>
      </c>
      <c r="C121" t="s">
        <v>164</v>
      </c>
      <c r="D121" s="39" t="s">
        <v>513</v>
      </c>
    </row>
    <row r="122" spans="1:6" x14ac:dyDescent="0.25">
      <c r="A122" t="s">
        <v>306</v>
      </c>
      <c r="B122" s="38" t="s">
        <v>428</v>
      </c>
      <c r="C122" t="s">
        <v>491</v>
      </c>
    </row>
    <row r="123" spans="1:6" x14ac:dyDescent="0.25">
      <c r="A123" t="s">
        <v>306</v>
      </c>
      <c r="B123" s="38" t="s">
        <v>610</v>
      </c>
    </row>
    <row r="124" spans="1:6" x14ac:dyDescent="0.25">
      <c r="A124" t="s">
        <v>453</v>
      </c>
    </row>
    <row r="125" spans="1:6" x14ac:dyDescent="0.25">
      <c r="A125" t="s">
        <v>307</v>
      </c>
      <c r="B125" s="38" t="s">
        <v>394</v>
      </c>
      <c r="C125" t="s">
        <v>146</v>
      </c>
      <c r="D125" s="39">
        <v>11</v>
      </c>
      <c r="E125" t="s">
        <v>358</v>
      </c>
      <c r="F125" t="s">
        <v>139</v>
      </c>
    </row>
    <row r="126" spans="1:6" x14ac:dyDescent="0.25">
      <c r="A126" t="s">
        <v>307</v>
      </c>
      <c r="B126" s="38" t="s">
        <v>394</v>
      </c>
      <c r="C126" t="s">
        <v>146</v>
      </c>
      <c r="D126" s="39">
        <v>11</v>
      </c>
      <c r="E126" t="s">
        <v>563</v>
      </c>
    </row>
    <row r="127" spans="1:6" x14ac:dyDescent="0.25">
      <c r="A127" t="s">
        <v>307</v>
      </c>
      <c r="B127" s="38" t="s">
        <v>394</v>
      </c>
      <c r="C127" t="s">
        <v>146</v>
      </c>
      <c r="D127" s="39" t="s">
        <v>514</v>
      </c>
    </row>
    <row r="128" spans="1:6" x14ac:dyDescent="0.25">
      <c r="A128" t="s">
        <v>307</v>
      </c>
      <c r="B128" s="38" t="s">
        <v>394</v>
      </c>
      <c r="C128" t="s">
        <v>485</v>
      </c>
    </row>
    <row r="129" spans="1:6" x14ac:dyDescent="0.25">
      <c r="A129" t="s">
        <v>307</v>
      </c>
      <c r="B129" s="38" t="s">
        <v>611</v>
      </c>
    </row>
    <row r="130" spans="1:6" x14ac:dyDescent="0.25">
      <c r="A130" t="s">
        <v>454</v>
      </c>
    </row>
    <row r="131" spans="1:6" x14ac:dyDescent="0.25">
      <c r="A131" t="s">
        <v>308</v>
      </c>
      <c r="B131" s="38" t="s">
        <v>423</v>
      </c>
      <c r="C131" t="s">
        <v>159</v>
      </c>
      <c r="D131" s="39">
        <v>40</v>
      </c>
      <c r="E131" t="s">
        <v>363</v>
      </c>
      <c r="F131" t="s">
        <v>158</v>
      </c>
    </row>
    <row r="132" spans="1:6" x14ac:dyDescent="0.25">
      <c r="A132" t="s">
        <v>308</v>
      </c>
      <c r="B132" s="38" t="s">
        <v>423</v>
      </c>
      <c r="C132" t="s">
        <v>159</v>
      </c>
      <c r="D132" s="39">
        <v>40</v>
      </c>
      <c r="E132" t="s">
        <v>564</v>
      </c>
    </row>
    <row r="133" spans="1:6" x14ac:dyDescent="0.25">
      <c r="A133" t="s">
        <v>308</v>
      </c>
      <c r="B133" s="38" t="s">
        <v>423</v>
      </c>
      <c r="C133" t="s">
        <v>159</v>
      </c>
      <c r="D133" s="39" t="s">
        <v>515</v>
      </c>
    </row>
    <row r="134" spans="1:6" x14ac:dyDescent="0.25">
      <c r="A134" t="s">
        <v>308</v>
      </c>
      <c r="B134" s="38" t="s">
        <v>423</v>
      </c>
      <c r="C134" t="s">
        <v>492</v>
      </c>
    </row>
    <row r="135" spans="1:6" x14ac:dyDescent="0.25">
      <c r="A135" t="s">
        <v>308</v>
      </c>
      <c r="B135" s="38" t="s">
        <v>612</v>
      </c>
    </row>
    <row r="136" spans="1:6" x14ac:dyDescent="0.25">
      <c r="A136" t="s">
        <v>455</v>
      </c>
    </row>
    <row r="137" spans="1:6" x14ac:dyDescent="0.25">
      <c r="A137" t="s">
        <v>309</v>
      </c>
      <c r="B137" s="38" t="s">
        <v>397</v>
      </c>
      <c r="C137" t="s">
        <v>149</v>
      </c>
      <c r="D137" s="39">
        <v>14</v>
      </c>
      <c r="E137" t="s">
        <v>381</v>
      </c>
      <c r="F137" t="s">
        <v>148</v>
      </c>
    </row>
    <row r="138" spans="1:6" x14ac:dyDescent="0.25">
      <c r="A138" t="s">
        <v>309</v>
      </c>
      <c r="B138" s="38" t="s">
        <v>397</v>
      </c>
      <c r="C138" t="s">
        <v>149</v>
      </c>
      <c r="D138" s="39">
        <v>14</v>
      </c>
      <c r="E138" t="s">
        <v>565</v>
      </c>
    </row>
    <row r="139" spans="1:6" x14ac:dyDescent="0.25">
      <c r="A139" t="s">
        <v>309</v>
      </c>
      <c r="B139" s="38" t="s">
        <v>397</v>
      </c>
      <c r="C139" t="s">
        <v>149</v>
      </c>
      <c r="D139" s="39" t="s">
        <v>516</v>
      </c>
    </row>
    <row r="140" spans="1:6" x14ac:dyDescent="0.25">
      <c r="A140" t="s">
        <v>309</v>
      </c>
      <c r="B140" s="38" t="s">
        <v>397</v>
      </c>
      <c r="C140" t="s">
        <v>493</v>
      </c>
    </row>
    <row r="141" spans="1:6" x14ac:dyDescent="0.25">
      <c r="A141" t="s">
        <v>309</v>
      </c>
      <c r="B141" s="38" t="s">
        <v>613</v>
      </c>
    </row>
    <row r="142" spans="1:6" x14ac:dyDescent="0.25">
      <c r="A142" t="s">
        <v>456</v>
      </c>
    </row>
    <row r="143" spans="1:6" x14ac:dyDescent="0.25">
      <c r="A143" t="s">
        <v>310</v>
      </c>
      <c r="B143" s="38" t="s">
        <v>422</v>
      </c>
      <c r="C143" t="s">
        <v>159</v>
      </c>
      <c r="D143" s="39">
        <v>39</v>
      </c>
      <c r="E143" t="s">
        <v>377</v>
      </c>
      <c r="F143" t="s">
        <v>158</v>
      </c>
    </row>
    <row r="144" spans="1:6" x14ac:dyDescent="0.25">
      <c r="A144" t="s">
        <v>310</v>
      </c>
      <c r="B144" s="38" t="s">
        <v>422</v>
      </c>
      <c r="C144" t="s">
        <v>159</v>
      </c>
      <c r="D144" s="39">
        <v>39</v>
      </c>
      <c r="E144" t="s">
        <v>566</v>
      </c>
    </row>
    <row r="145" spans="1:6" x14ac:dyDescent="0.25">
      <c r="A145" t="s">
        <v>310</v>
      </c>
      <c r="B145" s="38" t="s">
        <v>422</v>
      </c>
      <c r="C145" t="s">
        <v>159</v>
      </c>
      <c r="D145" s="39" t="s">
        <v>517</v>
      </c>
    </row>
    <row r="146" spans="1:6" x14ac:dyDescent="0.25">
      <c r="A146" t="s">
        <v>310</v>
      </c>
      <c r="B146" s="38" t="s">
        <v>422</v>
      </c>
      <c r="C146" t="s">
        <v>492</v>
      </c>
    </row>
    <row r="147" spans="1:6" x14ac:dyDescent="0.25">
      <c r="A147" t="s">
        <v>310</v>
      </c>
      <c r="B147" s="38" t="s">
        <v>614</v>
      </c>
    </row>
    <row r="148" spans="1:6" x14ac:dyDescent="0.25">
      <c r="A148" t="s">
        <v>457</v>
      </c>
    </row>
    <row r="149" spans="1:6" x14ac:dyDescent="0.25">
      <c r="A149" t="s">
        <v>311</v>
      </c>
      <c r="B149" s="38" t="s">
        <v>426</v>
      </c>
      <c r="C149" t="s">
        <v>161</v>
      </c>
      <c r="D149" s="39">
        <v>43</v>
      </c>
      <c r="E149" t="s">
        <v>338</v>
      </c>
      <c r="F149" t="s">
        <v>158</v>
      </c>
    </row>
    <row r="150" spans="1:6" x14ac:dyDescent="0.25">
      <c r="A150" t="s">
        <v>311</v>
      </c>
      <c r="B150" s="38" t="s">
        <v>426</v>
      </c>
      <c r="C150" t="s">
        <v>161</v>
      </c>
      <c r="D150" s="39">
        <v>43</v>
      </c>
      <c r="E150" t="s">
        <v>567</v>
      </c>
    </row>
    <row r="151" spans="1:6" x14ac:dyDescent="0.25">
      <c r="A151" t="s">
        <v>311</v>
      </c>
      <c r="B151" s="38" t="s">
        <v>426</v>
      </c>
      <c r="C151" t="s">
        <v>161</v>
      </c>
      <c r="D151" s="39" t="s">
        <v>518</v>
      </c>
    </row>
    <row r="152" spans="1:6" x14ac:dyDescent="0.25">
      <c r="A152" t="s">
        <v>311</v>
      </c>
      <c r="B152" s="38" t="s">
        <v>426</v>
      </c>
      <c r="C152" t="s">
        <v>484</v>
      </c>
    </row>
    <row r="153" spans="1:6" x14ac:dyDescent="0.25">
      <c r="A153" t="s">
        <v>311</v>
      </c>
      <c r="B153" s="38" t="s">
        <v>615</v>
      </c>
    </row>
    <row r="154" spans="1:6" x14ac:dyDescent="0.25">
      <c r="A154" t="s">
        <v>458</v>
      </c>
    </row>
    <row r="155" spans="1:6" x14ac:dyDescent="0.25">
      <c r="A155" t="s">
        <v>312</v>
      </c>
      <c r="B155" s="38" t="s">
        <v>409</v>
      </c>
      <c r="C155" t="s">
        <v>151</v>
      </c>
      <c r="D155" s="39">
        <v>26</v>
      </c>
      <c r="E155" t="s">
        <v>369</v>
      </c>
      <c r="F155" t="s">
        <v>139</v>
      </c>
    </row>
    <row r="156" spans="1:6" x14ac:dyDescent="0.25">
      <c r="A156" t="s">
        <v>312</v>
      </c>
      <c r="B156" s="38" t="s">
        <v>409</v>
      </c>
      <c r="C156" t="s">
        <v>151</v>
      </c>
      <c r="D156" s="39">
        <v>26</v>
      </c>
      <c r="E156" t="s">
        <v>568</v>
      </c>
    </row>
    <row r="157" spans="1:6" x14ac:dyDescent="0.25">
      <c r="A157" t="s">
        <v>312</v>
      </c>
      <c r="B157" s="38" t="s">
        <v>409</v>
      </c>
      <c r="C157" t="s">
        <v>151</v>
      </c>
      <c r="D157" s="39" t="s">
        <v>519</v>
      </c>
    </row>
    <row r="158" spans="1:6" x14ac:dyDescent="0.25">
      <c r="A158" t="s">
        <v>312</v>
      </c>
      <c r="B158" s="38" t="s">
        <v>409</v>
      </c>
      <c r="C158" t="s">
        <v>487</v>
      </c>
    </row>
    <row r="159" spans="1:6" x14ac:dyDescent="0.25">
      <c r="A159" t="s">
        <v>312</v>
      </c>
      <c r="B159" s="38" t="s">
        <v>616</v>
      </c>
    </row>
    <row r="160" spans="1:6" x14ac:dyDescent="0.25">
      <c r="A160" t="s">
        <v>459</v>
      </c>
    </row>
    <row r="161" spans="1:6" x14ac:dyDescent="0.25">
      <c r="A161" t="s">
        <v>313</v>
      </c>
      <c r="B161" s="38" t="s">
        <v>403</v>
      </c>
      <c r="C161" t="s">
        <v>151</v>
      </c>
      <c r="D161" s="39">
        <v>20</v>
      </c>
      <c r="E161" t="s">
        <v>348</v>
      </c>
      <c r="F161" t="s">
        <v>139</v>
      </c>
    </row>
    <row r="162" spans="1:6" x14ac:dyDescent="0.25">
      <c r="A162" t="s">
        <v>313</v>
      </c>
      <c r="B162" s="38" t="s">
        <v>403</v>
      </c>
      <c r="C162" t="s">
        <v>151</v>
      </c>
      <c r="D162" s="39">
        <v>20</v>
      </c>
      <c r="E162" t="s">
        <v>569</v>
      </c>
    </row>
    <row r="163" spans="1:6" x14ac:dyDescent="0.25">
      <c r="A163" t="s">
        <v>313</v>
      </c>
      <c r="B163" s="38" t="s">
        <v>403</v>
      </c>
      <c r="C163" t="s">
        <v>151</v>
      </c>
      <c r="D163" s="39" t="s">
        <v>520</v>
      </c>
    </row>
    <row r="164" spans="1:6" x14ac:dyDescent="0.25">
      <c r="A164" t="s">
        <v>313</v>
      </c>
      <c r="B164" s="38" t="s">
        <v>403</v>
      </c>
      <c r="C164" t="s">
        <v>487</v>
      </c>
    </row>
    <row r="165" spans="1:6" x14ac:dyDescent="0.25">
      <c r="A165" t="s">
        <v>313</v>
      </c>
      <c r="B165" s="38" t="s">
        <v>617</v>
      </c>
    </row>
    <row r="166" spans="1:6" x14ac:dyDescent="0.25">
      <c r="A166" t="s">
        <v>460</v>
      </c>
    </row>
    <row r="167" spans="1:6" x14ac:dyDescent="0.25">
      <c r="A167" t="s">
        <v>314</v>
      </c>
      <c r="B167" s="38" t="s">
        <v>388</v>
      </c>
      <c r="C167" t="s">
        <v>140</v>
      </c>
      <c r="D167" s="39">
        <v>5</v>
      </c>
      <c r="E167" t="s">
        <v>341</v>
      </c>
      <c r="F167" t="s">
        <v>139</v>
      </c>
    </row>
    <row r="168" spans="1:6" x14ac:dyDescent="0.25">
      <c r="A168" t="s">
        <v>314</v>
      </c>
      <c r="B168" s="38" t="s">
        <v>388</v>
      </c>
      <c r="C168" t="s">
        <v>140</v>
      </c>
      <c r="D168" s="39">
        <v>5</v>
      </c>
      <c r="E168" t="s">
        <v>570</v>
      </c>
    </row>
    <row r="169" spans="1:6" x14ac:dyDescent="0.25">
      <c r="A169" t="s">
        <v>314</v>
      </c>
      <c r="B169" s="38" t="s">
        <v>388</v>
      </c>
      <c r="C169" t="s">
        <v>140</v>
      </c>
      <c r="D169" s="39" t="s">
        <v>521</v>
      </c>
    </row>
    <row r="170" spans="1:6" x14ac:dyDescent="0.25">
      <c r="A170" t="s">
        <v>314</v>
      </c>
      <c r="B170" s="38" t="s">
        <v>388</v>
      </c>
      <c r="C170" t="s">
        <v>486</v>
      </c>
    </row>
    <row r="171" spans="1:6" x14ac:dyDescent="0.25">
      <c r="A171" t="s">
        <v>314</v>
      </c>
      <c r="B171" s="38" t="s">
        <v>618</v>
      </c>
    </row>
    <row r="172" spans="1:6" x14ac:dyDescent="0.25">
      <c r="A172" t="s">
        <v>461</v>
      </c>
    </row>
    <row r="173" spans="1:6" x14ac:dyDescent="0.25">
      <c r="A173" t="s">
        <v>315</v>
      </c>
      <c r="B173" s="38" t="s">
        <v>406</v>
      </c>
      <c r="C173" t="s">
        <v>151</v>
      </c>
      <c r="D173" s="39">
        <v>23</v>
      </c>
      <c r="E173" t="s">
        <v>380</v>
      </c>
      <c r="F173" t="s">
        <v>139</v>
      </c>
    </row>
    <row r="174" spans="1:6" x14ac:dyDescent="0.25">
      <c r="A174" t="s">
        <v>315</v>
      </c>
      <c r="B174" s="38" t="s">
        <v>406</v>
      </c>
      <c r="C174" t="s">
        <v>151</v>
      </c>
      <c r="D174" s="39">
        <v>23</v>
      </c>
      <c r="E174" t="s">
        <v>571</v>
      </c>
    </row>
    <row r="175" spans="1:6" x14ac:dyDescent="0.25">
      <c r="A175" t="s">
        <v>315</v>
      </c>
      <c r="B175" s="38" t="s">
        <v>406</v>
      </c>
      <c r="C175" t="s">
        <v>151</v>
      </c>
      <c r="D175" s="39" t="s">
        <v>522</v>
      </c>
    </row>
    <row r="176" spans="1:6" x14ac:dyDescent="0.25">
      <c r="A176" t="s">
        <v>315</v>
      </c>
      <c r="B176" s="38" t="s">
        <v>406</v>
      </c>
      <c r="C176" t="s">
        <v>487</v>
      </c>
    </row>
    <row r="177" spans="1:6" x14ac:dyDescent="0.25">
      <c r="A177" t="s">
        <v>315</v>
      </c>
      <c r="B177" s="38" t="s">
        <v>619</v>
      </c>
    </row>
    <row r="178" spans="1:6" x14ac:dyDescent="0.25">
      <c r="A178" t="s">
        <v>462</v>
      </c>
    </row>
    <row r="179" spans="1:6" x14ac:dyDescent="0.25">
      <c r="A179" t="s">
        <v>316</v>
      </c>
      <c r="B179" s="38" t="s">
        <v>404</v>
      </c>
      <c r="C179" t="s">
        <v>151</v>
      </c>
      <c r="D179" s="39">
        <v>21</v>
      </c>
      <c r="E179" t="s">
        <v>370</v>
      </c>
      <c r="F179" t="s">
        <v>139</v>
      </c>
    </row>
    <row r="180" spans="1:6" x14ac:dyDescent="0.25">
      <c r="A180" t="s">
        <v>316</v>
      </c>
      <c r="B180" s="38" t="s">
        <v>404</v>
      </c>
      <c r="C180" t="s">
        <v>151</v>
      </c>
      <c r="D180" s="39">
        <v>21</v>
      </c>
      <c r="E180" t="s">
        <v>572</v>
      </c>
    </row>
    <row r="181" spans="1:6" x14ac:dyDescent="0.25">
      <c r="A181" t="s">
        <v>316</v>
      </c>
      <c r="B181" s="38" t="s">
        <v>404</v>
      </c>
      <c r="C181" t="s">
        <v>151</v>
      </c>
      <c r="D181" s="39" t="s">
        <v>523</v>
      </c>
    </row>
    <row r="182" spans="1:6" x14ac:dyDescent="0.25">
      <c r="A182" t="s">
        <v>316</v>
      </c>
      <c r="B182" s="38" t="s">
        <v>404</v>
      </c>
      <c r="C182" t="s">
        <v>487</v>
      </c>
    </row>
    <row r="183" spans="1:6" x14ac:dyDescent="0.25">
      <c r="A183" t="s">
        <v>316</v>
      </c>
      <c r="B183" s="38" t="s">
        <v>620</v>
      </c>
    </row>
    <row r="184" spans="1:6" x14ac:dyDescent="0.25">
      <c r="A184" t="s">
        <v>463</v>
      </c>
    </row>
    <row r="185" spans="1:6" x14ac:dyDescent="0.25">
      <c r="A185" t="s">
        <v>317</v>
      </c>
      <c r="B185" s="38" t="s">
        <v>424</v>
      </c>
      <c r="C185" t="s">
        <v>159</v>
      </c>
      <c r="D185" s="39">
        <v>41</v>
      </c>
      <c r="E185" t="s">
        <v>359</v>
      </c>
      <c r="F185" t="s">
        <v>158</v>
      </c>
    </row>
    <row r="186" spans="1:6" x14ac:dyDescent="0.25">
      <c r="A186" t="s">
        <v>317</v>
      </c>
      <c r="B186" s="38" t="s">
        <v>424</v>
      </c>
      <c r="C186" t="s">
        <v>159</v>
      </c>
      <c r="D186" s="39">
        <v>41</v>
      </c>
      <c r="E186" t="s">
        <v>573</v>
      </c>
    </row>
    <row r="187" spans="1:6" x14ac:dyDescent="0.25">
      <c r="A187" t="s">
        <v>317</v>
      </c>
      <c r="B187" s="38" t="s">
        <v>424</v>
      </c>
      <c r="C187" t="s">
        <v>159</v>
      </c>
      <c r="D187" s="39" t="s">
        <v>524</v>
      </c>
    </row>
    <row r="188" spans="1:6" x14ac:dyDescent="0.25">
      <c r="A188" t="s">
        <v>317</v>
      </c>
      <c r="B188" s="38" t="s">
        <v>424</v>
      </c>
      <c r="C188" t="s">
        <v>492</v>
      </c>
    </row>
    <row r="189" spans="1:6" x14ac:dyDescent="0.25">
      <c r="A189" t="s">
        <v>317</v>
      </c>
      <c r="B189" s="38" t="s">
        <v>621</v>
      </c>
    </row>
    <row r="190" spans="1:6" x14ac:dyDescent="0.25">
      <c r="A190" t="s">
        <v>464</v>
      </c>
    </row>
    <row r="191" spans="1:6" x14ac:dyDescent="0.25">
      <c r="A191" t="s">
        <v>318</v>
      </c>
      <c r="B191" s="38" t="s">
        <v>415</v>
      </c>
      <c r="C191" t="s">
        <v>156</v>
      </c>
      <c r="D191" s="39">
        <v>32</v>
      </c>
      <c r="E191" t="s">
        <v>342</v>
      </c>
      <c r="F191" t="s">
        <v>155</v>
      </c>
    </row>
    <row r="192" spans="1:6" x14ac:dyDescent="0.25">
      <c r="A192" t="s">
        <v>318</v>
      </c>
      <c r="B192" s="38" t="s">
        <v>415</v>
      </c>
      <c r="C192" t="s">
        <v>156</v>
      </c>
      <c r="D192" s="39">
        <v>32</v>
      </c>
      <c r="E192" t="s">
        <v>574</v>
      </c>
    </row>
    <row r="193" spans="1:6" x14ac:dyDescent="0.25">
      <c r="A193" t="s">
        <v>318</v>
      </c>
      <c r="B193" s="38" t="s">
        <v>415</v>
      </c>
      <c r="C193" t="s">
        <v>156</v>
      </c>
      <c r="D193" s="39" t="s">
        <v>525</v>
      </c>
    </row>
    <row r="194" spans="1:6" x14ac:dyDescent="0.25">
      <c r="A194" t="s">
        <v>318</v>
      </c>
      <c r="B194" s="38" t="s">
        <v>415</v>
      </c>
      <c r="C194" t="s">
        <v>488</v>
      </c>
    </row>
    <row r="195" spans="1:6" x14ac:dyDescent="0.25">
      <c r="A195" t="s">
        <v>318</v>
      </c>
      <c r="B195" s="38" t="s">
        <v>622</v>
      </c>
    </row>
    <row r="196" spans="1:6" x14ac:dyDescent="0.25">
      <c r="A196" t="s">
        <v>465</v>
      </c>
    </row>
    <row r="197" spans="1:6" x14ac:dyDescent="0.25">
      <c r="A197" t="s">
        <v>319</v>
      </c>
      <c r="B197" s="38" t="s">
        <v>412</v>
      </c>
      <c r="C197" t="s">
        <v>153</v>
      </c>
      <c r="D197" s="39">
        <v>29</v>
      </c>
      <c r="E197" t="s">
        <v>367</v>
      </c>
      <c r="F197" t="s">
        <v>148</v>
      </c>
    </row>
    <row r="198" spans="1:6" x14ac:dyDescent="0.25">
      <c r="A198" t="s">
        <v>319</v>
      </c>
      <c r="B198" s="38" t="s">
        <v>412</v>
      </c>
      <c r="C198" t="s">
        <v>153</v>
      </c>
      <c r="D198" s="39">
        <v>29</v>
      </c>
      <c r="E198" t="s">
        <v>575</v>
      </c>
    </row>
    <row r="199" spans="1:6" x14ac:dyDescent="0.25">
      <c r="A199" t="s">
        <v>319</v>
      </c>
      <c r="B199" s="38" t="s">
        <v>412</v>
      </c>
      <c r="C199" t="s">
        <v>153</v>
      </c>
      <c r="D199" s="39" t="s">
        <v>526</v>
      </c>
    </row>
    <row r="200" spans="1:6" x14ac:dyDescent="0.25">
      <c r="A200" t="s">
        <v>319</v>
      </c>
      <c r="B200" s="38" t="s">
        <v>412</v>
      </c>
      <c r="C200" t="s">
        <v>489</v>
      </c>
    </row>
    <row r="201" spans="1:6" x14ac:dyDescent="0.25">
      <c r="A201" t="s">
        <v>319</v>
      </c>
      <c r="B201" s="38" t="s">
        <v>623</v>
      </c>
    </row>
    <row r="202" spans="1:6" x14ac:dyDescent="0.25">
      <c r="A202" t="s">
        <v>466</v>
      </c>
    </row>
    <row r="203" spans="1:6" x14ac:dyDescent="0.25">
      <c r="A203" t="s">
        <v>320</v>
      </c>
      <c r="B203" s="38" t="s">
        <v>399</v>
      </c>
      <c r="C203" t="s">
        <v>149</v>
      </c>
      <c r="D203" s="39">
        <v>16</v>
      </c>
      <c r="E203" t="s">
        <v>340</v>
      </c>
      <c r="F203" t="s">
        <v>148</v>
      </c>
    </row>
    <row r="204" spans="1:6" x14ac:dyDescent="0.25">
      <c r="A204" t="s">
        <v>320</v>
      </c>
      <c r="B204" s="38" t="s">
        <v>399</v>
      </c>
      <c r="C204" t="s">
        <v>149</v>
      </c>
      <c r="D204" s="39">
        <v>16</v>
      </c>
      <c r="E204" t="s">
        <v>576</v>
      </c>
    </row>
    <row r="205" spans="1:6" x14ac:dyDescent="0.25">
      <c r="A205" t="s">
        <v>320</v>
      </c>
      <c r="B205" s="38" t="s">
        <v>399</v>
      </c>
      <c r="C205" t="s">
        <v>149</v>
      </c>
      <c r="D205" s="39" t="s">
        <v>527</v>
      </c>
    </row>
    <row r="206" spans="1:6" x14ac:dyDescent="0.25">
      <c r="A206" t="s">
        <v>320</v>
      </c>
      <c r="B206" s="38" t="s">
        <v>399</v>
      </c>
      <c r="C206" t="s">
        <v>493</v>
      </c>
    </row>
    <row r="207" spans="1:6" x14ac:dyDescent="0.25">
      <c r="A207" t="s">
        <v>320</v>
      </c>
      <c r="B207" s="38" t="s">
        <v>624</v>
      </c>
    </row>
    <row r="208" spans="1:6" x14ac:dyDescent="0.25">
      <c r="A208" t="s">
        <v>467</v>
      </c>
    </row>
    <row r="209" spans="1:6" x14ac:dyDescent="0.25">
      <c r="A209" t="s">
        <v>321</v>
      </c>
      <c r="B209" s="38" t="s">
        <v>396</v>
      </c>
      <c r="C209" t="s">
        <v>146</v>
      </c>
      <c r="D209" s="39">
        <v>13</v>
      </c>
      <c r="E209" t="s">
        <v>372</v>
      </c>
      <c r="F209" t="s">
        <v>139</v>
      </c>
    </row>
    <row r="210" spans="1:6" x14ac:dyDescent="0.25">
      <c r="A210" t="s">
        <v>321</v>
      </c>
      <c r="B210" s="38" t="s">
        <v>396</v>
      </c>
      <c r="C210" t="s">
        <v>146</v>
      </c>
      <c r="D210" s="39">
        <v>13</v>
      </c>
      <c r="E210" t="s">
        <v>577</v>
      </c>
    </row>
    <row r="211" spans="1:6" x14ac:dyDescent="0.25">
      <c r="A211" t="s">
        <v>321</v>
      </c>
      <c r="B211" s="38" t="s">
        <v>396</v>
      </c>
      <c r="C211" t="s">
        <v>146</v>
      </c>
      <c r="D211" s="39" t="s">
        <v>528</v>
      </c>
    </row>
    <row r="212" spans="1:6" x14ac:dyDescent="0.25">
      <c r="A212" t="s">
        <v>321</v>
      </c>
      <c r="B212" s="38" t="s">
        <v>396</v>
      </c>
      <c r="C212" t="s">
        <v>485</v>
      </c>
    </row>
    <row r="213" spans="1:6" x14ac:dyDescent="0.25">
      <c r="A213" t="s">
        <v>321</v>
      </c>
      <c r="B213" s="38" t="s">
        <v>625</v>
      </c>
    </row>
    <row r="214" spans="1:6" x14ac:dyDescent="0.25">
      <c r="A214" t="s">
        <v>468</v>
      </c>
    </row>
    <row r="215" spans="1:6" x14ac:dyDescent="0.25">
      <c r="A215" t="s">
        <v>322</v>
      </c>
      <c r="B215" s="38" t="s">
        <v>398</v>
      </c>
      <c r="C215" t="s">
        <v>149</v>
      </c>
      <c r="D215" s="39">
        <v>15</v>
      </c>
      <c r="E215" t="s">
        <v>371</v>
      </c>
      <c r="F215" t="s">
        <v>148</v>
      </c>
    </row>
    <row r="216" spans="1:6" x14ac:dyDescent="0.25">
      <c r="A216" t="s">
        <v>322</v>
      </c>
      <c r="B216" s="38" t="s">
        <v>398</v>
      </c>
      <c r="C216" t="s">
        <v>149</v>
      </c>
      <c r="D216" s="39">
        <v>15</v>
      </c>
      <c r="E216" t="s">
        <v>578</v>
      </c>
    </row>
    <row r="217" spans="1:6" x14ac:dyDescent="0.25">
      <c r="A217" t="s">
        <v>322</v>
      </c>
      <c r="B217" s="38" t="s">
        <v>398</v>
      </c>
      <c r="C217" t="s">
        <v>149</v>
      </c>
      <c r="D217" s="39" t="s">
        <v>529</v>
      </c>
    </row>
    <row r="218" spans="1:6" x14ac:dyDescent="0.25">
      <c r="A218" t="s">
        <v>322</v>
      </c>
      <c r="B218" s="38" t="s">
        <v>398</v>
      </c>
      <c r="C218" t="s">
        <v>493</v>
      </c>
    </row>
    <row r="219" spans="1:6" x14ac:dyDescent="0.25">
      <c r="A219" t="s">
        <v>322</v>
      </c>
      <c r="B219" s="38" t="s">
        <v>626</v>
      </c>
    </row>
    <row r="220" spans="1:6" x14ac:dyDescent="0.25">
      <c r="A220" t="s">
        <v>469</v>
      </c>
    </row>
    <row r="221" spans="1:6" x14ac:dyDescent="0.25">
      <c r="A221" t="s">
        <v>323</v>
      </c>
      <c r="B221" s="38" t="s">
        <v>431</v>
      </c>
      <c r="C221" t="s">
        <v>167</v>
      </c>
      <c r="D221" s="39">
        <v>48</v>
      </c>
      <c r="E221" t="s">
        <v>374</v>
      </c>
      <c r="F221" t="s">
        <v>166</v>
      </c>
    </row>
    <row r="222" spans="1:6" x14ac:dyDescent="0.25">
      <c r="A222" t="s">
        <v>323</v>
      </c>
      <c r="B222" s="38" t="s">
        <v>431</v>
      </c>
      <c r="C222" t="s">
        <v>167</v>
      </c>
      <c r="D222" s="39">
        <v>48</v>
      </c>
      <c r="E222" t="s">
        <v>579</v>
      </c>
    </row>
    <row r="223" spans="1:6" x14ac:dyDescent="0.25">
      <c r="A223" t="s">
        <v>323</v>
      </c>
      <c r="B223" s="38" t="s">
        <v>431</v>
      </c>
      <c r="C223" t="s">
        <v>167</v>
      </c>
      <c r="D223" s="39" t="s">
        <v>530</v>
      </c>
    </row>
    <row r="224" spans="1:6" x14ac:dyDescent="0.25">
      <c r="A224" t="s">
        <v>323</v>
      </c>
      <c r="B224" s="38" t="s">
        <v>431</v>
      </c>
      <c r="C224" t="s">
        <v>490</v>
      </c>
    </row>
    <row r="225" spans="1:6" x14ac:dyDescent="0.25">
      <c r="A225" t="s">
        <v>323</v>
      </c>
      <c r="B225" s="38" t="s">
        <v>627</v>
      </c>
    </row>
    <row r="226" spans="1:6" x14ac:dyDescent="0.25">
      <c r="A226" t="s">
        <v>470</v>
      </c>
    </row>
    <row r="227" spans="1:6" x14ac:dyDescent="0.25">
      <c r="A227" t="s">
        <v>324</v>
      </c>
      <c r="B227" s="38" t="s">
        <v>389</v>
      </c>
      <c r="C227" t="s">
        <v>140</v>
      </c>
      <c r="D227" s="39">
        <v>6</v>
      </c>
      <c r="E227" t="s">
        <v>354</v>
      </c>
      <c r="F227" t="s">
        <v>139</v>
      </c>
    </row>
    <row r="228" spans="1:6" x14ac:dyDescent="0.25">
      <c r="A228" t="s">
        <v>324</v>
      </c>
      <c r="B228" s="38" t="s">
        <v>389</v>
      </c>
      <c r="C228" t="s">
        <v>140</v>
      </c>
      <c r="D228" s="39">
        <v>6</v>
      </c>
      <c r="E228" t="s">
        <v>580</v>
      </c>
    </row>
    <row r="229" spans="1:6" x14ac:dyDescent="0.25">
      <c r="A229" t="s">
        <v>324</v>
      </c>
      <c r="B229" s="38" t="s">
        <v>389</v>
      </c>
      <c r="C229" t="s">
        <v>140</v>
      </c>
      <c r="D229" s="39" t="s">
        <v>531</v>
      </c>
    </row>
    <row r="230" spans="1:6" x14ac:dyDescent="0.25">
      <c r="A230" t="s">
        <v>324</v>
      </c>
      <c r="B230" s="38" t="s">
        <v>389</v>
      </c>
      <c r="C230" t="s">
        <v>486</v>
      </c>
    </row>
    <row r="231" spans="1:6" x14ac:dyDescent="0.25">
      <c r="A231" t="s">
        <v>324</v>
      </c>
      <c r="B231" s="38" t="s">
        <v>628</v>
      </c>
    </row>
    <row r="232" spans="1:6" x14ac:dyDescent="0.25">
      <c r="A232" t="s">
        <v>471</v>
      </c>
    </row>
    <row r="233" spans="1:6" x14ac:dyDescent="0.25">
      <c r="A233" t="s">
        <v>325</v>
      </c>
      <c r="B233" s="38" t="s">
        <v>414</v>
      </c>
      <c r="C233" t="s">
        <v>156</v>
      </c>
      <c r="D233" s="39">
        <v>31</v>
      </c>
      <c r="E233" t="s">
        <v>344</v>
      </c>
      <c r="F233" t="s">
        <v>155</v>
      </c>
    </row>
    <row r="234" spans="1:6" x14ac:dyDescent="0.25">
      <c r="A234" t="s">
        <v>325</v>
      </c>
      <c r="B234" s="38" t="s">
        <v>414</v>
      </c>
      <c r="C234" t="s">
        <v>156</v>
      </c>
      <c r="D234" s="39">
        <v>31</v>
      </c>
      <c r="E234" t="s">
        <v>581</v>
      </c>
    </row>
    <row r="235" spans="1:6" x14ac:dyDescent="0.25">
      <c r="A235" t="s">
        <v>325</v>
      </c>
      <c r="B235" s="38" t="s">
        <v>414</v>
      </c>
      <c r="C235" t="s">
        <v>156</v>
      </c>
      <c r="D235" s="39" t="s">
        <v>532</v>
      </c>
    </row>
    <row r="236" spans="1:6" x14ac:dyDescent="0.25">
      <c r="A236" t="s">
        <v>325</v>
      </c>
      <c r="B236" s="38" t="s">
        <v>414</v>
      </c>
      <c r="C236" t="s">
        <v>488</v>
      </c>
    </row>
    <row r="237" spans="1:6" x14ac:dyDescent="0.25">
      <c r="A237" t="s">
        <v>325</v>
      </c>
      <c r="B237" s="38" t="s">
        <v>629</v>
      </c>
    </row>
    <row r="238" spans="1:6" x14ac:dyDescent="0.25">
      <c r="A238" t="s">
        <v>472</v>
      </c>
    </row>
    <row r="239" spans="1:6" x14ac:dyDescent="0.25">
      <c r="A239" t="s">
        <v>326</v>
      </c>
      <c r="B239" s="38" t="s">
        <v>391</v>
      </c>
      <c r="C239" t="s">
        <v>140</v>
      </c>
      <c r="D239" s="39">
        <v>8</v>
      </c>
      <c r="E239" t="s">
        <v>365</v>
      </c>
      <c r="F239" t="s">
        <v>139</v>
      </c>
    </row>
    <row r="240" spans="1:6" x14ac:dyDescent="0.25">
      <c r="A240" t="s">
        <v>326</v>
      </c>
      <c r="B240" s="38" t="s">
        <v>391</v>
      </c>
      <c r="C240" t="s">
        <v>140</v>
      </c>
      <c r="D240" s="39">
        <v>8</v>
      </c>
      <c r="E240" t="s">
        <v>582</v>
      </c>
    </row>
    <row r="241" spans="1:6" x14ac:dyDescent="0.25">
      <c r="A241" t="s">
        <v>326</v>
      </c>
      <c r="B241" s="38" t="s">
        <v>391</v>
      </c>
      <c r="C241" t="s">
        <v>140</v>
      </c>
      <c r="D241" s="39" t="s">
        <v>533</v>
      </c>
    </row>
    <row r="242" spans="1:6" x14ac:dyDescent="0.25">
      <c r="A242" t="s">
        <v>326</v>
      </c>
      <c r="B242" s="38" t="s">
        <v>391</v>
      </c>
      <c r="C242" t="s">
        <v>486</v>
      </c>
    </row>
    <row r="243" spans="1:6" x14ac:dyDescent="0.25">
      <c r="A243" t="s">
        <v>326</v>
      </c>
      <c r="B243" s="38" t="s">
        <v>630</v>
      </c>
    </row>
    <row r="244" spans="1:6" x14ac:dyDescent="0.25">
      <c r="A244" t="s">
        <v>473</v>
      </c>
    </row>
    <row r="245" spans="1:6" x14ac:dyDescent="0.25">
      <c r="A245" t="s">
        <v>327</v>
      </c>
      <c r="B245" s="38" t="s">
        <v>400</v>
      </c>
      <c r="C245" t="s">
        <v>149</v>
      </c>
      <c r="D245" s="39">
        <v>17</v>
      </c>
      <c r="E245" t="s">
        <v>376</v>
      </c>
      <c r="F245" t="s">
        <v>148</v>
      </c>
    </row>
    <row r="246" spans="1:6" x14ac:dyDescent="0.25">
      <c r="A246" t="s">
        <v>327</v>
      </c>
      <c r="B246" s="38" t="s">
        <v>400</v>
      </c>
      <c r="C246" t="s">
        <v>149</v>
      </c>
      <c r="D246" s="39">
        <v>17</v>
      </c>
      <c r="E246" t="s">
        <v>583</v>
      </c>
    </row>
    <row r="247" spans="1:6" x14ac:dyDescent="0.25">
      <c r="A247" t="s">
        <v>327</v>
      </c>
      <c r="B247" s="38" t="s">
        <v>400</v>
      </c>
      <c r="C247" t="s">
        <v>149</v>
      </c>
      <c r="D247" s="39" t="s">
        <v>534</v>
      </c>
    </row>
    <row r="248" spans="1:6" x14ac:dyDescent="0.25">
      <c r="A248" t="s">
        <v>327</v>
      </c>
      <c r="B248" s="38" t="s">
        <v>400</v>
      </c>
      <c r="C248" t="s">
        <v>493</v>
      </c>
    </row>
    <row r="249" spans="1:6" x14ac:dyDescent="0.25">
      <c r="A249" t="s">
        <v>327</v>
      </c>
      <c r="B249" s="38" t="s">
        <v>631</v>
      </c>
    </row>
    <row r="250" spans="1:6" x14ac:dyDescent="0.25">
      <c r="A250" t="s">
        <v>474</v>
      </c>
    </row>
    <row r="251" spans="1:6" x14ac:dyDescent="0.25">
      <c r="A251" t="s">
        <v>328</v>
      </c>
      <c r="B251" s="38" t="s">
        <v>401</v>
      </c>
      <c r="C251" t="s">
        <v>149</v>
      </c>
      <c r="D251" s="39">
        <v>18</v>
      </c>
      <c r="E251" t="s">
        <v>378</v>
      </c>
      <c r="F251" t="s">
        <v>148</v>
      </c>
    </row>
    <row r="252" spans="1:6" x14ac:dyDescent="0.25">
      <c r="A252" t="s">
        <v>328</v>
      </c>
      <c r="B252" s="38" t="s">
        <v>401</v>
      </c>
      <c r="C252" t="s">
        <v>149</v>
      </c>
      <c r="D252" s="39">
        <v>18</v>
      </c>
      <c r="E252" t="s">
        <v>584</v>
      </c>
    </row>
    <row r="253" spans="1:6" x14ac:dyDescent="0.25">
      <c r="A253" t="s">
        <v>328</v>
      </c>
      <c r="B253" s="38" t="s">
        <v>401</v>
      </c>
      <c r="C253" t="s">
        <v>149</v>
      </c>
      <c r="D253" s="39" t="s">
        <v>535</v>
      </c>
    </row>
    <row r="254" spans="1:6" x14ac:dyDescent="0.25">
      <c r="A254" t="s">
        <v>328</v>
      </c>
      <c r="B254" s="38" t="s">
        <v>401</v>
      </c>
      <c r="C254" t="s">
        <v>493</v>
      </c>
    </row>
    <row r="255" spans="1:6" x14ac:dyDescent="0.25">
      <c r="A255" t="s">
        <v>328</v>
      </c>
      <c r="B255" s="38" t="s">
        <v>632</v>
      </c>
    </row>
    <row r="256" spans="1:6" x14ac:dyDescent="0.25">
      <c r="A256" t="s">
        <v>475</v>
      </c>
    </row>
    <row r="257" spans="1:6" x14ac:dyDescent="0.25">
      <c r="A257" t="s">
        <v>329</v>
      </c>
      <c r="B257" s="38" t="s">
        <v>429</v>
      </c>
      <c r="C257" t="s">
        <v>164</v>
      </c>
      <c r="D257" s="39">
        <v>46</v>
      </c>
      <c r="E257" t="s">
        <v>362</v>
      </c>
      <c r="F257" t="s">
        <v>163</v>
      </c>
    </row>
    <row r="258" spans="1:6" x14ac:dyDescent="0.25">
      <c r="A258" t="s">
        <v>329</v>
      </c>
      <c r="B258" s="38" t="s">
        <v>429</v>
      </c>
      <c r="C258" t="s">
        <v>164</v>
      </c>
      <c r="D258" s="39">
        <v>46</v>
      </c>
      <c r="E258" t="s">
        <v>585</v>
      </c>
    </row>
    <row r="259" spans="1:6" x14ac:dyDescent="0.25">
      <c r="A259" t="s">
        <v>329</v>
      </c>
      <c r="B259" s="38" t="s">
        <v>429</v>
      </c>
      <c r="C259" t="s">
        <v>164</v>
      </c>
      <c r="D259" s="39" t="s">
        <v>536</v>
      </c>
    </row>
    <row r="260" spans="1:6" x14ac:dyDescent="0.25">
      <c r="A260" t="s">
        <v>329</v>
      </c>
      <c r="B260" s="38" t="s">
        <v>429</v>
      </c>
      <c r="C260" t="s">
        <v>491</v>
      </c>
    </row>
    <row r="261" spans="1:6" x14ac:dyDescent="0.25">
      <c r="A261" t="s">
        <v>329</v>
      </c>
      <c r="B261" s="38" t="s">
        <v>633</v>
      </c>
    </row>
    <row r="262" spans="1:6" x14ac:dyDescent="0.25">
      <c r="A262" t="s">
        <v>476</v>
      </c>
    </row>
    <row r="263" spans="1:6" x14ac:dyDescent="0.25">
      <c r="A263" t="s">
        <v>330</v>
      </c>
      <c r="B263" s="38" t="s">
        <v>407</v>
      </c>
      <c r="C263" t="s">
        <v>151</v>
      </c>
      <c r="D263" s="39">
        <v>24</v>
      </c>
      <c r="E263" t="s">
        <v>339</v>
      </c>
      <c r="F263" t="s">
        <v>139</v>
      </c>
    </row>
    <row r="264" spans="1:6" x14ac:dyDescent="0.25">
      <c r="A264" t="s">
        <v>330</v>
      </c>
      <c r="B264" s="38" t="s">
        <v>407</v>
      </c>
      <c r="C264" t="s">
        <v>151</v>
      </c>
      <c r="D264" s="39">
        <v>24</v>
      </c>
      <c r="E264" t="s">
        <v>586</v>
      </c>
    </row>
    <row r="265" spans="1:6" x14ac:dyDescent="0.25">
      <c r="A265" t="s">
        <v>330</v>
      </c>
      <c r="B265" s="38" t="s">
        <v>407</v>
      </c>
      <c r="C265" t="s">
        <v>151</v>
      </c>
      <c r="D265" s="39" t="s">
        <v>537</v>
      </c>
    </row>
    <row r="266" spans="1:6" x14ac:dyDescent="0.25">
      <c r="A266" t="s">
        <v>330</v>
      </c>
      <c r="B266" s="38" t="s">
        <v>407</v>
      </c>
      <c r="C266" t="s">
        <v>487</v>
      </c>
    </row>
    <row r="267" spans="1:6" x14ac:dyDescent="0.25">
      <c r="A267" t="s">
        <v>330</v>
      </c>
      <c r="B267" s="38" t="s">
        <v>634</v>
      </c>
    </row>
    <row r="268" spans="1:6" x14ac:dyDescent="0.25">
      <c r="A268" t="s">
        <v>477</v>
      </c>
    </row>
    <row r="269" spans="1:6" x14ac:dyDescent="0.25">
      <c r="A269" t="s">
        <v>331</v>
      </c>
      <c r="B269" s="38" t="s">
        <v>408</v>
      </c>
      <c r="C269" t="s">
        <v>151</v>
      </c>
      <c r="D269" s="39">
        <v>25</v>
      </c>
      <c r="E269" t="s">
        <v>337</v>
      </c>
      <c r="F269" t="s">
        <v>139</v>
      </c>
    </row>
    <row r="270" spans="1:6" x14ac:dyDescent="0.25">
      <c r="A270" t="s">
        <v>331</v>
      </c>
      <c r="B270" s="38" t="s">
        <v>408</v>
      </c>
      <c r="C270" t="s">
        <v>151</v>
      </c>
      <c r="D270" s="39">
        <v>25</v>
      </c>
      <c r="E270" t="s">
        <v>587</v>
      </c>
    </row>
    <row r="271" spans="1:6" x14ac:dyDescent="0.25">
      <c r="A271" t="s">
        <v>331</v>
      </c>
      <c r="B271" s="38" t="s">
        <v>408</v>
      </c>
      <c r="C271" t="s">
        <v>151</v>
      </c>
      <c r="D271" s="39" t="s">
        <v>538</v>
      </c>
    </row>
    <row r="272" spans="1:6" x14ac:dyDescent="0.25">
      <c r="A272" t="s">
        <v>331</v>
      </c>
      <c r="B272" s="38" t="s">
        <v>408</v>
      </c>
      <c r="C272" t="s">
        <v>487</v>
      </c>
    </row>
    <row r="273" spans="1:6" x14ac:dyDescent="0.25">
      <c r="A273" t="s">
        <v>331</v>
      </c>
      <c r="B273" s="38" t="s">
        <v>635</v>
      </c>
    </row>
    <row r="274" spans="1:6" x14ac:dyDescent="0.25">
      <c r="A274" t="s">
        <v>478</v>
      </c>
    </row>
    <row r="275" spans="1:6" x14ac:dyDescent="0.25">
      <c r="A275" t="s">
        <v>332</v>
      </c>
      <c r="B275" s="38" t="s">
        <v>393</v>
      </c>
      <c r="C275" t="s">
        <v>146</v>
      </c>
      <c r="D275" s="39">
        <v>10</v>
      </c>
      <c r="E275" t="s">
        <v>373</v>
      </c>
      <c r="F275" t="s">
        <v>139</v>
      </c>
    </row>
    <row r="276" spans="1:6" x14ac:dyDescent="0.25">
      <c r="A276" t="s">
        <v>332</v>
      </c>
      <c r="B276" s="38" t="s">
        <v>393</v>
      </c>
      <c r="C276" t="s">
        <v>146</v>
      </c>
      <c r="D276" s="39">
        <v>10</v>
      </c>
      <c r="E276" t="s">
        <v>588</v>
      </c>
    </row>
    <row r="277" spans="1:6" x14ac:dyDescent="0.25">
      <c r="A277" t="s">
        <v>332</v>
      </c>
      <c r="B277" s="38" t="s">
        <v>393</v>
      </c>
      <c r="C277" t="s">
        <v>146</v>
      </c>
      <c r="D277" s="39" t="s">
        <v>539</v>
      </c>
    </row>
    <row r="278" spans="1:6" x14ac:dyDescent="0.25">
      <c r="A278" t="s">
        <v>332</v>
      </c>
      <c r="B278" s="38" t="s">
        <v>393</v>
      </c>
      <c r="C278" t="s">
        <v>485</v>
      </c>
    </row>
    <row r="279" spans="1:6" x14ac:dyDescent="0.25">
      <c r="A279" t="s">
        <v>332</v>
      </c>
      <c r="B279" s="38" t="s">
        <v>636</v>
      </c>
    </row>
    <row r="280" spans="1:6" x14ac:dyDescent="0.25">
      <c r="A280" t="s">
        <v>479</v>
      </c>
    </row>
    <row r="281" spans="1:6" x14ac:dyDescent="0.25">
      <c r="A281" t="s">
        <v>333</v>
      </c>
      <c r="B281" s="38" t="s">
        <v>386</v>
      </c>
      <c r="C281" t="s">
        <v>144</v>
      </c>
      <c r="D281" s="39">
        <v>3</v>
      </c>
      <c r="E281" t="s">
        <v>346</v>
      </c>
      <c r="F281" t="s">
        <v>143</v>
      </c>
    </row>
    <row r="282" spans="1:6" x14ac:dyDescent="0.25">
      <c r="A282" t="s">
        <v>333</v>
      </c>
      <c r="B282" s="38" t="s">
        <v>386</v>
      </c>
      <c r="C282" t="s">
        <v>144</v>
      </c>
      <c r="D282" s="39">
        <v>3</v>
      </c>
      <c r="E282" t="s">
        <v>589</v>
      </c>
    </row>
    <row r="283" spans="1:6" x14ac:dyDescent="0.25">
      <c r="A283" t="s">
        <v>333</v>
      </c>
      <c r="B283" s="38" t="s">
        <v>386</v>
      </c>
      <c r="C283" t="s">
        <v>144</v>
      </c>
      <c r="D283" s="39" t="s">
        <v>540</v>
      </c>
    </row>
    <row r="284" spans="1:6" x14ac:dyDescent="0.25">
      <c r="A284" t="s">
        <v>333</v>
      </c>
      <c r="B284" s="38" t="s">
        <v>386</v>
      </c>
      <c r="C284" t="s">
        <v>483</v>
      </c>
    </row>
    <row r="285" spans="1:6" x14ac:dyDescent="0.25">
      <c r="A285" t="s">
        <v>333</v>
      </c>
      <c r="B285" s="38" t="s">
        <v>637</v>
      </c>
    </row>
    <row r="286" spans="1:6" x14ac:dyDescent="0.25">
      <c r="A286" t="s">
        <v>480</v>
      </c>
    </row>
    <row r="287" spans="1:6" x14ac:dyDescent="0.25">
      <c r="A287" t="s">
        <v>334</v>
      </c>
      <c r="B287" s="38" t="s">
        <v>413</v>
      </c>
      <c r="C287" t="s">
        <v>156</v>
      </c>
      <c r="D287" s="39">
        <v>30</v>
      </c>
      <c r="E287" t="s">
        <v>357</v>
      </c>
      <c r="F287" t="s">
        <v>155</v>
      </c>
    </row>
    <row r="288" spans="1:6" x14ac:dyDescent="0.25">
      <c r="A288" t="s">
        <v>334</v>
      </c>
      <c r="B288" s="38" t="s">
        <v>413</v>
      </c>
      <c r="C288" t="s">
        <v>156</v>
      </c>
      <c r="D288" s="39">
        <v>30</v>
      </c>
      <c r="E288" t="s">
        <v>590</v>
      </c>
    </row>
    <row r="289" spans="1:6" x14ac:dyDescent="0.25">
      <c r="A289" t="s">
        <v>334</v>
      </c>
      <c r="B289" s="38" t="s">
        <v>413</v>
      </c>
      <c r="C289" t="s">
        <v>156</v>
      </c>
      <c r="D289" s="39" t="s">
        <v>541</v>
      </c>
    </row>
    <row r="290" spans="1:6" x14ac:dyDescent="0.25">
      <c r="A290" t="s">
        <v>334</v>
      </c>
      <c r="B290" s="38" t="s">
        <v>413</v>
      </c>
      <c r="C290" t="s">
        <v>488</v>
      </c>
    </row>
    <row r="291" spans="1:6" x14ac:dyDescent="0.25">
      <c r="A291" t="s">
        <v>334</v>
      </c>
      <c r="B291" s="38" t="s">
        <v>638</v>
      </c>
    </row>
    <row r="292" spans="1:6" x14ac:dyDescent="0.25">
      <c r="A292" t="s">
        <v>481</v>
      </c>
    </row>
    <row r="293" spans="1:6" x14ac:dyDescent="0.25">
      <c r="A293" t="s">
        <v>335</v>
      </c>
      <c r="B293" s="38" t="s">
        <v>417</v>
      </c>
      <c r="C293" t="s">
        <v>156</v>
      </c>
      <c r="D293" s="39">
        <v>34</v>
      </c>
      <c r="E293" t="s">
        <v>352</v>
      </c>
      <c r="F293" t="s">
        <v>155</v>
      </c>
    </row>
    <row r="294" spans="1:6" x14ac:dyDescent="0.25">
      <c r="A294" t="s">
        <v>335</v>
      </c>
      <c r="B294" s="38" t="s">
        <v>417</v>
      </c>
      <c r="C294" t="s">
        <v>156</v>
      </c>
      <c r="D294" s="39">
        <v>34</v>
      </c>
      <c r="E294" t="s">
        <v>549</v>
      </c>
    </row>
    <row r="295" spans="1:6" x14ac:dyDescent="0.25">
      <c r="A295" t="s">
        <v>335</v>
      </c>
      <c r="B295" s="38" t="s">
        <v>417</v>
      </c>
      <c r="C295" t="s">
        <v>156</v>
      </c>
      <c r="D295" s="39" t="s">
        <v>542</v>
      </c>
    </row>
    <row r="296" spans="1:6" x14ac:dyDescent="0.25">
      <c r="A296" t="s">
        <v>335</v>
      </c>
      <c r="B296" s="38" t="s">
        <v>417</v>
      </c>
      <c r="C296" t="s">
        <v>488</v>
      </c>
    </row>
    <row r="297" spans="1:6" x14ac:dyDescent="0.25">
      <c r="A297" t="s">
        <v>335</v>
      </c>
      <c r="B297" s="38" t="s">
        <v>639</v>
      </c>
    </row>
    <row r="298" spans="1:6" x14ac:dyDescent="0.25">
      <c r="A298" t="s">
        <v>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C32" activePane="bottomRight" state="frozen"/>
      <selection pane="topRight" activeCell="B1" sqref="B1"/>
      <selection pane="bottomLeft" activeCell="A2" sqref="A2"/>
      <selection pane="bottomRight" activeCell="G33" sqref="G33"/>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24"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25">
      <c r="A2" s="33">
        <v>1</v>
      </c>
      <c r="B2" s="3" t="str">
        <f>UPPER(_xlfn.CONCAT(D2," ",F2))</f>
        <v>ANNIE ABBOTT</v>
      </c>
      <c r="C2" s="3" t="s">
        <v>6</v>
      </c>
      <c r="D2" s="3" t="s">
        <v>7</v>
      </c>
      <c r="E2" s="3"/>
      <c r="F2" s="3" t="s">
        <v>8</v>
      </c>
      <c r="G2" s="34">
        <v>35699</v>
      </c>
      <c r="H2" s="3" t="s">
        <v>9</v>
      </c>
      <c r="I2" s="3" t="s">
        <v>138</v>
      </c>
      <c r="J2" s="4" t="s">
        <v>141</v>
      </c>
      <c r="K2" s="4" t="str">
        <f>HLOOKUP($J$2,LOCATION!B2:M3,2,)</f>
        <v>USA</v>
      </c>
      <c r="L2" s="4" t="str">
        <f>INDEX(LOCATION!$A$1:$M$2,1,MATCH(SPORTSMEN!$J2,LOCATION!$A$2:$M$2,0))</f>
        <v>English</v>
      </c>
      <c r="M2" s="4" t="str">
        <f>LOWER(IF($L2="English",_xlfn.CONCAT(F2,".",D2,"@xyz.org"),_xlfn.CONCAT(F2,".","@xyz.com")))</f>
        <v>abbott.annie@xyz.org</v>
      </c>
      <c r="N2" s="36">
        <v>94</v>
      </c>
      <c r="O2" s="3" t="s">
        <v>209</v>
      </c>
      <c r="P2" s="3" t="s">
        <v>210</v>
      </c>
      <c r="Q2" s="3" t="str">
        <f>INDEX(SPORT!$A$1:$A$33,MATCH(SPORTSMEN!$R2,SPORT!$B$1:$B$33,0))</f>
        <v>INDOOR</v>
      </c>
      <c r="R2" s="3" t="s">
        <v>174</v>
      </c>
      <c r="S2" s="35">
        <v>80727</v>
      </c>
    </row>
    <row r="3" spans="1:19" x14ac:dyDescent="0.25">
      <c r="A3" s="33">
        <v>2</v>
      </c>
      <c r="B3" s="3" t="str">
        <f t="shared" ref="B3:B51" si="0">UPPER(_xlfn.CONCAT(D3," ",F3))</f>
        <v>AURELIE LIESUCHKE</v>
      </c>
      <c r="C3" s="2" t="s">
        <v>6</v>
      </c>
      <c r="D3" s="2" t="s">
        <v>10</v>
      </c>
      <c r="E3" s="2"/>
      <c r="F3" s="2" t="s">
        <v>11</v>
      </c>
      <c r="G3" s="34">
        <v>35700</v>
      </c>
      <c r="H3" s="2" t="s">
        <v>12</v>
      </c>
      <c r="I3" s="2" t="s">
        <v>138</v>
      </c>
      <c r="J3" s="4" t="s">
        <v>141</v>
      </c>
      <c r="K3" s="4" t="str">
        <f>HLOOKUP($J3,LOCATION!$B$2:$M$3,2,FALSE)</f>
        <v>USA</v>
      </c>
      <c r="L3" s="4" t="str">
        <f>INDEX(LOCATION!$A$1:$M$2,1,MATCH(SPORTSMEN!$J3,LOCATION!$A$2:$M$2,0))</f>
        <v>English</v>
      </c>
      <c r="M3" s="4" t="str">
        <f>LOWER(IF($L3="English",_xlfn.CONCAT(F3,".",D3,"@xyz.org"),_xlfn.CONCAT(F3,".","@xyz.com")))</f>
        <v>liesuchke.aurelie@xyz.org</v>
      </c>
      <c r="N3" s="36">
        <v>84.2</v>
      </c>
      <c r="O3" s="2" t="s">
        <v>211</v>
      </c>
      <c r="P3" s="2" t="s">
        <v>212</v>
      </c>
      <c r="Q3" s="3" t="str">
        <f>INDEX(SPORT!$A$1:$A$33,MATCH(SPORTSMEN!$R3,SPORT!$B$1:$B$33,0))</f>
        <v>INDOOR</v>
      </c>
      <c r="R3" s="2" t="s">
        <v>175</v>
      </c>
      <c r="S3" s="35">
        <v>87471</v>
      </c>
    </row>
    <row r="4" spans="1:19" x14ac:dyDescent="0.25">
      <c r="A4" s="33">
        <v>3</v>
      </c>
      <c r="B4" s="3" t="str">
        <f t="shared" si="0"/>
        <v>TOMAS FILHO</v>
      </c>
      <c r="C4" s="2" t="s">
        <v>13</v>
      </c>
      <c r="D4" s="2" t="s">
        <v>14</v>
      </c>
      <c r="E4" s="2" t="s">
        <v>15</v>
      </c>
      <c r="F4" s="2" t="s">
        <v>16</v>
      </c>
      <c r="G4" s="34">
        <v>35701</v>
      </c>
      <c r="H4" s="2" t="s">
        <v>17</v>
      </c>
      <c r="I4" s="2" t="s">
        <v>142</v>
      </c>
      <c r="J4" s="4" t="s">
        <v>145</v>
      </c>
      <c r="K4" s="4" t="str">
        <f>HLOOKUP($J4,LOCATION!$B$2:$M$3,2,FALSE)</f>
        <v>BRAZIL</v>
      </c>
      <c r="L4" s="4" t="str">
        <f>INDEX(LOCATION!$A$1:$M$2,1,MATCH(SPORTSMEN!$J4,LOCATION!$A$2:$M$2,0))</f>
        <v>Portuguese</v>
      </c>
      <c r="M4" s="4" t="str">
        <f t="shared" ref="M4:M51" si="1">LOWER(IF($L4="English",_xlfn.CONCAT(F4,".",D4,"@xyz.org"),_xlfn.CONCAT(F4,".","@xyz.com")))</f>
        <v>filho.@xyz.com</v>
      </c>
      <c r="N4" s="36">
        <v>52.9</v>
      </c>
      <c r="O4" s="2" t="s">
        <v>213</v>
      </c>
      <c r="P4" s="2" t="s">
        <v>210</v>
      </c>
      <c r="Q4" s="3" t="str">
        <f>INDEX(SPORT!$A$1:$A$33,MATCH(SPORTSMEN!$R4,SPORT!$B$1:$B$33,0))</f>
        <v>OUTDOOR</v>
      </c>
      <c r="R4" s="2" t="s">
        <v>177</v>
      </c>
      <c r="S4" s="35">
        <v>64724</v>
      </c>
    </row>
    <row r="5" spans="1:19" x14ac:dyDescent="0.25">
      <c r="A5" s="33">
        <v>4</v>
      </c>
      <c r="B5" s="3" t="str">
        <f t="shared" si="0"/>
        <v>DARBY CRUICKSHANK</v>
      </c>
      <c r="C5" s="2" t="s">
        <v>6</v>
      </c>
      <c r="D5" s="2" t="s">
        <v>18</v>
      </c>
      <c r="E5" s="2"/>
      <c r="F5" s="2" t="s">
        <v>19</v>
      </c>
      <c r="G5" s="34">
        <v>35702</v>
      </c>
      <c r="H5" s="2" t="s">
        <v>20</v>
      </c>
      <c r="I5" s="2" t="s">
        <v>138</v>
      </c>
      <c r="J5" s="4" t="s">
        <v>141</v>
      </c>
      <c r="K5" s="4" t="str">
        <f>HLOOKUP($J5,LOCATION!$B$2:$M$3,2,FALSE)</f>
        <v>USA</v>
      </c>
      <c r="L5" s="4" t="str">
        <f>INDEX(LOCATION!$A$1:$M$2,1,MATCH(SPORTSMEN!$J5,LOCATION!$A$2:$M$2,0))</f>
        <v>English</v>
      </c>
      <c r="M5" s="4" t="str">
        <f t="shared" si="1"/>
        <v>cruickshank.darby@xyz.org</v>
      </c>
      <c r="N5" s="36">
        <v>48.9</v>
      </c>
      <c r="O5" s="2" t="s">
        <v>209</v>
      </c>
      <c r="P5" s="2" t="s">
        <v>212</v>
      </c>
      <c r="Q5" s="3" t="str">
        <f>INDEX(SPORT!$A$1:$A$33,MATCH(SPORTSMEN!$R5,SPORT!$B$1:$B$33,0))</f>
        <v>OUTDOOR</v>
      </c>
      <c r="R5" s="2" t="s">
        <v>178</v>
      </c>
      <c r="S5" s="35">
        <v>110823</v>
      </c>
    </row>
    <row r="6" spans="1:19" x14ac:dyDescent="0.25">
      <c r="A6" s="33">
        <v>5</v>
      </c>
      <c r="B6" s="3" t="str">
        <f t="shared" si="0"/>
        <v>JAYDON BORER</v>
      </c>
      <c r="C6" s="2" t="s">
        <v>21</v>
      </c>
      <c r="D6" s="2" t="s">
        <v>22</v>
      </c>
      <c r="E6" s="2"/>
      <c r="F6" s="2" t="s">
        <v>23</v>
      </c>
      <c r="G6" s="34">
        <v>35703</v>
      </c>
      <c r="H6" s="2" t="s">
        <v>20</v>
      </c>
      <c r="I6" s="2" t="s">
        <v>142</v>
      </c>
      <c r="J6" s="4" t="s">
        <v>141</v>
      </c>
      <c r="K6" s="4" t="str">
        <f>HLOOKUP($J6,LOCATION!$B$2:$M$3,2,FALSE)</f>
        <v>USA</v>
      </c>
      <c r="L6" s="4" t="str">
        <f>INDEX(LOCATION!$A$1:$M$2,1,MATCH(SPORTSMEN!$J6,LOCATION!$A$2:$M$2,0))</f>
        <v>English</v>
      </c>
      <c r="M6" s="4" t="str">
        <f t="shared" si="1"/>
        <v>borer.jaydon@xyz.org</v>
      </c>
      <c r="N6" s="36">
        <v>84.8</v>
      </c>
      <c r="O6" s="2" t="s">
        <v>214</v>
      </c>
      <c r="P6" s="2" t="s">
        <v>215</v>
      </c>
      <c r="Q6" s="3" t="str">
        <f>INDEX(SPORT!$A$1:$A$33,MATCH(SPORTSMEN!$R6,SPORT!$B$1:$B$33,0))</f>
        <v>INDOOR</v>
      </c>
      <c r="R6" s="2" t="s">
        <v>179</v>
      </c>
      <c r="S6" s="35">
        <v>56916</v>
      </c>
    </row>
    <row r="7" spans="1:19" x14ac:dyDescent="0.25">
      <c r="A7" s="33">
        <v>6</v>
      </c>
      <c r="B7" s="3" t="str">
        <f t="shared" si="0"/>
        <v>MORIAH  LYNCH</v>
      </c>
      <c r="C7" s="2" t="s">
        <v>24</v>
      </c>
      <c r="D7" s="2" t="s">
        <v>25</v>
      </c>
      <c r="E7" s="2"/>
      <c r="F7" s="2" t="s">
        <v>26</v>
      </c>
      <c r="G7" s="34">
        <v>35704</v>
      </c>
      <c r="H7" s="2" t="s">
        <v>27</v>
      </c>
      <c r="I7" s="2" t="s">
        <v>142</v>
      </c>
      <c r="J7" s="4" t="s">
        <v>141</v>
      </c>
      <c r="K7" s="4" t="str">
        <f>HLOOKUP($J7,LOCATION!$B$2:$M$3,2,FALSE)</f>
        <v>USA</v>
      </c>
      <c r="L7" s="4" t="str">
        <f>INDEX(LOCATION!$A$1:$M$2,1,MATCH(SPORTSMEN!$J7,LOCATION!$A$2:$M$2,0))</f>
        <v>English</v>
      </c>
      <c r="M7" s="4" t="str">
        <f t="shared" si="1"/>
        <v>lynch.moriah @xyz.org</v>
      </c>
      <c r="N7" s="36">
        <v>83.2</v>
      </c>
      <c r="O7" s="2" t="s">
        <v>214</v>
      </c>
      <c r="P7" s="2" t="s">
        <v>212</v>
      </c>
      <c r="Q7" s="3" t="str">
        <f>INDEX(SPORT!$A$1:$A$33,MATCH(SPORTSMEN!$R7,SPORT!$B$1:$B$33,0))</f>
        <v>INDOOR</v>
      </c>
      <c r="R7" s="2" t="s">
        <v>180</v>
      </c>
      <c r="S7" s="35">
        <v>51133</v>
      </c>
    </row>
    <row r="8" spans="1:19" x14ac:dyDescent="0.25">
      <c r="A8" s="33">
        <v>7</v>
      </c>
      <c r="B8" s="3" t="str">
        <f t="shared" si="0"/>
        <v>AMIYA EICHMANN</v>
      </c>
      <c r="C8" s="2" t="s">
        <v>6</v>
      </c>
      <c r="D8" s="2" t="s">
        <v>28</v>
      </c>
      <c r="E8" s="2"/>
      <c r="F8" s="2" t="s">
        <v>29</v>
      </c>
      <c r="G8" s="34">
        <v>35705</v>
      </c>
      <c r="H8" s="2" t="s">
        <v>30</v>
      </c>
      <c r="I8" s="2" t="s">
        <v>138</v>
      </c>
      <c r="J8" s="4" t="s">
        <v>141</v>
      </c>
      <c r="K8" s="4" t="str">
        <f>HLOOKUP($J8,LOCATION!$B$2:$M$3,2,FALSE)</f>
        <v>USA</v>
      </c>
      <c r="L8" s="4" t="str">
        <f>INDEX(LOCATION!$A$1:$M$2,1,MATCH(SPORTSMEN!$J8,LOCATION!$A$2:$M$2,0))</f>
        <v>English</v>
      </c>
      <c r="M8" s="4" t="str">
        <f t="shared" si="1"/>
        <v>eichmann.amiya@xyz.org</v>
      </c>
      <c r="N8" s="36">
        <v>61.1</v>
      </c>
      <c r="O8" s="2" t="s">
        <v>214</v>
      </c>
      <c r="P8" s="2" t="s">
        <v>215</v>
      </c>
      <c r="Q8" s="3" t="str">
        <f>INDEX(SPORT!$A$1:$A$33,MATCH(SPORTSMEN!$R8,SPORT!$B$1:$B$33,0))</f>
        <v>OUTDOOR</v>
      </c>
      <c r="R8" s="2" t="s">
        <v>181</v>
      </c>
      <c r="S8" s="35">
        <v>65465</v>
      </c>
    </row>
    <row r="9" spans="1:19" x14ac:dyDescent="0.25">
      <c r="A9" s="33">
        <v>8</v>
      </c>
      <c r="B9" s="3" t="str">
        <f t="shared" si="0"/>
        <v>PIERCE RAU</v>
      </c>
      <c r="C9" s="2" t="s">
        <v>24</v>
      </c>
      <c r="D9" s="2" t="s">
        <v>31</v>
      </c>
      <c r="E9" s="2"/>
      <c r="F9" s="2" t="s">
        <v>32</v>
      </c>
      <c r="G9" s="34">
        <v>35706</v>
      </c>
      <c r="H9" s="2" t="s">
        <v>20</v>
      </c>
      <c r="I9" s="2" t="s">
        <v>142</v>
      </c>
      <c r="J9" s="4" t="s">
        <v>141</v>
      </c>
      <c r="K9" s="4" t="str">
        <f>HLOOKUP($J9,LOCATION!$B$2:$M$3,2,FALSE)</f>
        <v>USA</v>
      </c>
      <c r="L9" s="4" t="str">
        <f>INDEX(LOCATION!$A$1:$M$2,1,MATCH(SPORTSMEN!$J9,LOCATION!$A$2:$M$2,0))</f>
        <v>English</v>
      </c>
      <c r="M9" s="4" t="str">
        <f t="shared" si="1"/>
        <v>rau.pierce@xyz.org</v>
      </c>
      <c r="N9" s="36">
        <v>105.7</v>
      </c>
      <c r="O9" s="2" t="s">
        <v>213</v>
      </c>
      <c r="P9" s="2" t="s">
        <v>216</v>
      </c>
      <c r="Q9" s="3" t="str">
        <f>INDEX(SPORT!$A$1:$A$33,MATCH(SPORTSMEN!$R9,SPORT!$B$1:$B$33,0))</f>
        <v>INDOOR</v>
      </c>
      <c r="R9" s="2" t="s">
        <v>182</v>
      </c>
      <c r="S9" s="35">
        <v>109885</v>
      </c>
    </row>
    <row r="10" spans="1:19" x14ac:dyDescent="0.25">
      <c r="A10" s="33">
        <v>9</v>
      </c>
      <c r="B10" s="3" t="str">
        <f t="shared" si="0"/>
        <v>AMELIA STEVENS</v>
      </c>
      <c r="C10" s="2" t="s">
        <v>6</v>
      </c>
      <c r="D10" s="2" t="s">
        <v>33</v>
      </c>
      <c r="E10" s="2"/>
      <c r="F10" s="2" t="s">
        <v>34</v>
      </c>
      <c r="G10" s="34">
        <v>35707</v>
      </c>
      <c r="H10" s="2" t="s">
        <v>12</v>
      </c>
      <c r="I10" s="2" t="s">
        <v>138</v>
      </c>
      <c r="J10" s="4" t="s">
        <v>147</v>
      </c>
      <c r="K10" s="4" t="str">
        <f>HLOOKUP($J10,LOCATION!$B$2:$M$3,2,FALSE)</f>
        <v>UK</v>
      </c>
      <c r="L10" s="4" t="str">
        <f>INDEX(LOCATION!$A$1:$M$2,1,MATCH(SPORTSMEN!$J10,LOCATION!$A$2:$M$2,0))</f>
        <v>English</v>
      </c>
      <c r="M10" s="4" t="str">
        <f t="shared" si="1"/>
        <v>stevens.amelia@xyz.org</v>
      </c>
      <c r="N10" s="36">
        <v>65.3</v>
      </c>
      <c r="O10" s="2" t="s">
        <v>214</v>
      </c>
      <c r="P10" s="2" t="s">
        <v>216</v>
      </c>
      <c r="Q10" s="3" t="str">
        <f>INDEX(SPORT!$A$1:$A$33,MATCH(SPORTSMEN!$R10,SPORT!$B$1:$B$33,0))</f>
        <v>INDOOR</v>
      </c>
      <c r="R10" s="2" t="s">
        <v>183</v>
      </c>
      <c r="S10" s="35">
        <v>60061</v>
      </c>
    </row>
    <row r="11" spans="1:19" x14ac:dyDescent="0.25">
      <c r="A11" s="33">
        <v>10</v>
      </c>
      <c r="B11" s="3" t="str">
        <f t="shared" si="0"/>
        <v>TOBY SIMPSON</v>
      </c>
      <c r="C11" s="2" t="s">
        <v>24</v>
      </c>
      <c r="D11" s="2" t="s">
        <v>35</v>
      </c>
      <c r="E11" s="2"/>
      <c r="F11" s="2" t="s">
        <v>36</v>
      </c>
      <c r="G11" s="34">
        <v>35708</v>
      </c>
      <c r="H11" s="2" t="s">
        <v>27</v>
      </c>
      <c r="I11" s="2" t="s">
        <v>142</v>
      </c>
      <c r="J11" s="4" t="s">
        <v>147</v>
      </c>
      <c r="K11" s="4" t="str">
        <f>HLOOKUP($J11,LOCATION!$B$2:$M$3,2,FALSE)</f>
        <v>UK</v>
      </c>
      <c r="L11" s="4" t="str">
        <f>INDEX(LOCATION!$A$1:$M$2,1,MATCH(SPORTSMEN!$J11,LOCATION!$A$2:$M$2,0))</f>
        <v>English</v>
      </c>
      <c r="M11" s="4" t="str">
        <f t="shared" si="1"/>
        <v>simpson.toby@xyz.org</v>
      </c>
      <c r="N11" s="36">
        <v>62.9</v>
      </c>
      <c r="O11" s="2" t="s">
        <v>213</v>
      </c>
      <c r="P11" s="2" t="s">
        <v>217</v>
      </c>
      <c r="Q11" s="3" t="str">
        <f>INDEX(SPORT!$A$1:$A$33,MATCH(SPORTSMEN!$R11,SPORT!$B$1:$B$33,0))</f>
        <v>OUTDOOR</v>
      </c>
      <c r="R11" s="2" t="s">
        <v>181</v>
      </c>
      <c r="S11" s="35">
        <v>32758</v>
      </c>
    </row>
    <row r="12" spans="1:19" x14ac:dyDescent="0.25">
      <c r="A12" s="33">
        <v>11</v>
      </c>
      <c r="B12" s="3" t="str">
        <f t="shared" si="0"/>
        <v>ETHAN MURPHY</v>
      </c>
      <c r="C12" s="2" t="s">
        <v>37</v>
      </c>
      <c r="D12" s="2" t="s">
        <v>38</v>
      </c>
      <c r="E12" s="2"/>
      <c r="F12" s="2" t="s">
        <v>39</v>
      </c>
      <c r="G12" s="34">
        <v>35709</v>
      </c>
      <c r="H12" s="2" t="s">
        <v>40</v>
      </c>
      <c r="I12" s="2" t="s">
        <v>142</v>
      </c>
      <c r="J12" s="4" t="s">
        <v>147</v>
      </c>
      <c r="K12" s="4" t="str">
        <f>HLOOKUP($J12,LOCATION!$B$2:$M$3,2,FALSE)</f>
        <v>UK</v>
      </c>
      <c r="L12" s="4" t="str">
        <f>INDEX(LOCATION!$A$1:$M$2,1,MATCH(SPORTSMEN!$J12,LOCATION!$A$2:$M$2,0))</f>
        <v>English</v>
      </c>
      <c r="M12" s="4" t="str">
        <f t="shared" si="1"/>
        <v>murphy.ethan@xyz.org</v>
      </c>
      <c r="N12" s="36">
        <v>104.3</v>
      </c>
      <c r="O12" s="2" t="s">
        <v>211</v>
      </c>
      <c r="P12" s="2" t="s">
        <v>217</v>
      </c>
      <c r="Q12" s="3" t="str">
        <f>INDEX(SPORT!$A$1:$A$33,MATCH(SPORTSMEN!$R12,SPORT!$B$1:$B$33,0))</f>
        <v>OUTDOOR</v>
      </c>
      <c r="R12" s="2" t="s">
        <v>184</v>
      </c>
      <c r="S12" s="35">
        <v>99613</v>
      </c>
    </row>
    <row r="13" spans="1:19" x14ac:dyDescent="0.25">
      <c r="A13" s="33">
        <v>12</v>
      </c>
      <c r="B13" s="3" t="str">
        <f t="shared" si="0"/>
        <v>ASHLEY WOOD</v>
      </c>
      <c r="C13" s="2" t="s">
        <v>41</v>
      </c>
      <c r="D13" s="2" t="s">
        <v>42</v>
      </c>
      <c r="E13" s="2"/>
      <c r="F13" s="2" t="s">
        <v>43</v>
      </c>
      <c r="G13" s="34">
        <v>35710</v>
      </c>
      <c r="H13" s="2" t="s">
        <v>9</v>
      </c>
      <c r="I13" s="2" t="s">
        <v>138</v>
      </c>
      <c r="J13" s="4" t="s">
        <v>147</v>
      </c>
      <c r="K13" s="4" t="str">
        <f>HLOOKUP($J13,LOCATION!$B$2:$M$3,2,FALSE)</f>
        <v>UK</v>
      </c>
      <c r="L13" s="4" t="str">
        <f>INDEX(LOCATION!$A$1:$M$2,1,MATCH(SPORTSMEN!$J13,LOCATION!$A$2:$M$2,0))</f>
        <v>English</v>
      </c>
      <c r="M13" s="4" t="str">
        <f t="shared" si="1"/>
        <v>wood.ashley@xyz.org</v>
      </c>
      <c r="N13" s="36">
        <v>100.7</v>
      </c>
      <c r="O13" s="2" t="s">
        <v>211</v>
      </c>
      <c r="P13" s="2" t="s">
        <v>217</v>
      </c>
      <c r="Q13" s="3" t="str">
        <f>INDEX(SPORT!$A$1:$A$33,MATCH(SPORTSMEN!$R13,SPORT!$B$1:$B$33,0))</f>
        <v>OUTDOOR</v>
      </c>
      <c r="R13" s="2" t="s">
        <v>185</v>
      </c>
      <c r="S13" s="35">
        <v>56595</v>
      </c>
    </row>
    <row r="14" spans="1:19" x14ac:dyDescent="0.25">
      <c r="A14" s="33">
        <v>13</v>
      </c>
      <c r="B14" s="3" t="str">
        <f t="shared" si="0"/>
        <v>MEGAN SCOTT</v>
      </c>
      <c r="C14" s="2" t="s">
        <v>6</v>
      </c>
      <c r="D14" s="2" t="s">
        <v>44</v>
      </c>
      <c r="E14" s="2"/>
      <c r="F14" s="2" t="s">
        <v>45</v>
      </c>
      <c r="G14" s="34">
        <v>35711</v>
      </c>
      <c r="H14" s="2" t="s">
        <v>12</v>
      </c>
      <c r="I14" s="2" t="s">
        <v>138</v>
      </c>
      <c r="J14" s="4" t="s">
        <v>147</v>
      </c>
      <c r="K14" s="4" t="str">
        <f>HLOOKUP($J14,LOCATION!$B$2:$M$3,2,FALSE)</f>
        <v>UK</v>
      </c>
      <c r="L14" s="4" t="str">
        <f>INDEX(LOCATION!$A$1:$M$2,1,MATCH(SPORTSMEN!$J14,LOCATION!$A$2:$M$2,0))</f>
        <v>English</v>
      </c>
      <c r="M14" s="4" t="str">
        <f t="shared" si="1"/>
        <v>scott.megan@xyz.org</v>
      </c>
      <c r="N14" s="36">
        <v>70.900000000000006</v>
      </c>
      <c r="O14" s="2" t="s">
        <v>209</v>
      </c>
      <c r="P14" s="2" t="s">
        <v>210</v>
      </c>
      <c r="Q14" s="3" t="str">
        <f>INDEX(SPORT!$A$1:$A$33,MATCH(SPORTSMEN!$R14,SPORT!$B$1:$B$33,0))</f>
        <v>OUTDOOR</v>
      </c>
      <c r="R14" s="2" t="s">
        <v>186</v>
      </c>
      <c r="S14" s="35">
        <v>117408</v>
      </c>
    </row>
    <row r="15" spans="1:19" x14ac:dyDescent="0.25">
      <c r="A15" s="33">
        <v>14</v>
      </c>
      <c r="B15" s="3" t="str">
        <f t="shared" si="0"/>
        <v>HELMUT WEINHAE</v>
      </c>
      <c r="C15" s="2" t="s">
        <v>46</v>
      </c>
      <c r="D15" s="2" t="s">
        <v>47</v>
      </c>
      <c r="E15" s="2"/>
      <c r="F15" s="2" t="s">
        <v>48</v>
      </c>
      <c r="G15" s="34">
        <v>35712</v>
      </c>
      <c r="H15" s="2" t="s">
        <v>49</v>
      </c>
      <c r="I15" s="2" t="s">
        <v>142</v>
      </c>
      <c r="J15" s="4" t="s">
        <v>150</v>
      </c>
      <c r="K15" s="4" t="str">
        <f>HLOOKUP($J15,LOCATION!$B$2:$M$3,2,FALSE)</f>
        <v>GERMANY</v>
      </c>
      <c r="L15" s="4" t="str">
        <f>INDEX(LOCATION!$A$1:$M$2,1,MATCH(SPORTSMEN!$J15,LOCATION!$A$2:$M$2,0))</f>
        <v>German</v>
      </c>
      <c r="M15" s="4" t="str">
        <f t="shared" si="1"/>
        <v>weinhae.@xyz.com</v>
      </c>
      <c r="N15" s="36">
        <v>68.3</v>
      </c>
      <c r="O15" s="2" t="s">
        <v>218</v>
      </c>
      <c r="P15" s="2" t="s">
        <v>216</v>
      </c>
      <c r="Q15" s="3" t="str">
        <f>INDEX(SPORT!$A$1:$A$33,MATCH(SPORTSMEN!$R15,SPORT!$B$1:$B$33,0))</f>
        <v>OUTDOOR</v>
      </c>
      <c r="R15" s="2" t="s">
        <v>187</v>
      </c>
      <c r="S15" s="35">
        <v>64862</v>
      </c>
    </row>
    <row r="16" spans="1:19" x14ac:dyDescent="0.25">
      <c r="A16" s="33">
        <v>15</v>
      </c>
      <c r="B16" s="3" t="str">
        <f t="shared" si="0"/>
        <v>MILENA SCHOTIN</v>
      </c>
      <c r="C16" s="2" t="s">
        <v>50</v>
      </c>
      <c r="D16" s="2" t="s">
        <v>51</v>
      </c>
      <c r="E16" s="2"/>
      <c r="F16" s="2" t="s">
        <v>52</v>
      </c>
      <c r="G16" s="34">
        <v>35713</v>
      </c>
      <c r="H16" s="2" t="s">
        <v>53</v>
      </c>
      <c r="I16" s="2" t="s">
        <v>138</v>
      </c>
      <c r="J16" s="4" t="s">
        <v>150</v>
      </c>
      <c r="K16" s="4" t="str">
        <f>HLOOKUP($J16,LOCATION!$B$2:$M$3,2,FALSE)</f>
        <v>GERMANY</v>
      </c>
      <c r="L16" s="4" t="str">
        <f>INDEX(LOCATION!$A$1:$M$2,1,MATCH(SPORTSMEN!$J16,LOCATION!$A$2:$M$2,0))</f>
        <v>German</v>
      </c>
      <c r="M16" s="4" t="str">
        <f t="shared" si="1"/>
        <v>schotin.@xyz.com</v>
      </c>
      <c r="N16" s="36">
        <v>105.3</v>
      </c>
      <c r="O16" s="2" t="s">
        <v>218</v>
      </c>
      <c r="P16" s="2" t="s">
        <v>217</v>
      </c>
      <c r="Q16" s="3" t="str">
        <f>INDEX(SPORT!$A$1:$A$33,MATCH(SPORTSMEN!$R16,SPORT!$B$1:$B$33,0))</f>
        <v>INDOOR</v>
      </c>
      <c r="R16" s="2" t="s">
        <v>188</v>
      </c>
      <c r="S16" s="35">
        <v>10241</v>
      </c>
    </row>
    <row r="17" spans="1:19" x14ac:dyDescent="0.25">
      <c r="A17" s="33">
        <v>16</v>
      </c>
      <c r="B17" s="3" t="str">
        <f t="shared" si="0"/>
        <v>LOTHAR BIRNBAUM</v>
      </c>
      <c r="C17" s="2" t="s">
        <v>46</v>
      </c>
      <c r="D17" s="2" t="s">
        <v>54</v>
      </c>
      <c r="E17" s="2"/>
      <c r="F17" s="2" t="s">
        <v>55</v>
      </c>
      <c r="G17" s="34">
        <v>35714</v>
      </c>
      <c r="H17" s="2" t="s">
        <v>17</v>
      </c>
      <c r="I17" s="2" t="s">
        <v>142</v>
      </c>
      <c r="J17" s="4" t="s">
        <v>150</v>
      </c>
      <c r="K17" s="4" t="str">
        <f>HLOOKUP($J17,LOCATION!$B$2:$M$3,2,FALSE)</f>
        <v>GERMANY</v>
      </c>
      <c r="L17" s="4" t="str">
        <f>INDEX(LOCATION!$A$1:$M$2,1,MATCH(SPORTSMEN!$J17,LOCATION!$A$2:$M$2,0))</f>
        <v>German</v>
      </c>
      <c r="M17" s="4" t="str">
        <f t="shared" si="1"/>
        <v>birnbaum.@xyz.com</v>
      </c>
      <c r="N17" s="36">
        <v>48.6</v>
      </c>
      <c r="O17" s="2" t="s">
        <v>214</v>
      </c>
      <c r="P17" s="2" t="s">
        <v>217</v>
      </c>
      <c r="Q17" s="3" t="str">
        <f>INDEX(SPORT!$A$1:$A$33,MATCH(SPORTSMEN!$R17,SPORT!$B$1:$B$33,0))</f>
        <v>OUTDOOR</v>
      </c>
      <c r="R17" s="2" t="s">
        <v>178</v>
      </c>
      <c r="S17" s="35">
        <v>88762</v>
      </c>
    </row>
    <row r="18" spans="1:19" x14ac:dyDescent="0.25">
      <c r="A18" s="33">
        <v>17</v>
      </c>
      <c r="B18" s="3" t="str">
        <f t="shared" si="0"/>
        <v>PIETRO STOLZE</v>
      </c>
      <c r="C18" s="2" t="s">
        <v>46</v>
      </c>
      <c r="D18" s="2" t="s">
        <v>56</v>
      </c>
      <c r="E18" s="2"/>
      <c r="F18" s="2" t="s">
        <v>57</v>
      </c>
      <c r="G18" s="34">
        <v>35715</v>
      </c>
      <c r="H18" s="2" t="s">
        <v>9</v>
      </c>
      <c r="I18" s="2" t="s">
        <v>142</v>
      </c>
      <c r="J18" s="4" t="s">
        <v>150</v>
      </c>
      <c r="K18" s="4" t="str">
        <f>HLOOKUP($J18,LOCATION!$B$2:$M$3,2,FALSE)</f>
        <v>GERMANY</v>
      </c>
      <c r="L18" s="4" t="str">
        <f>INDEX(LOCATION!$A$1:$M$2,1,MATCH(SPORTSMEN!$J18,LOCATION!$A$2:$M$2,0))</f>
        <v>German</v>
      </c>
      <c r="M18" s="4" t="str">
        <f t="shared" si="1"/>
        <v>stolze.@xyz.com</v>
      </c>
      <c r="N18" s="36">
        <v>105.9</v>
      </c>
      <c r="O18" s="2" t="s">
        <v>214</v>
      </c>
      <c r="P18" s="2" t="s">
        <v>210</v>
      </c>
      <c r="Q18" s="3" t="str">
        <f>INDEX(SPORT!$A$1:$A$33,MATCH(SPORTSMEN!$R18,SPORT!$B$1:$B$33,0))</f>
        <v>INDOOR</v>
      </c>
      <c r="R18" s="2" t="s">
        <v>189</v>
      </c>
      <c r="S18" s="35">
        <v>80757</v>
      </c>
    </row>
    <row r="19" spans="1:19" x14ac:dyDescent="0.25">
      <c r="A19" s="33">
        <v>18</v>
      </c>
      <c r="B19" s="3" t="str">
        <f t="shared" si="0"/>
        <v>RICHARD  TLUSTEK</v>
      </c>
      <c r="C19" s="2" t="s">
        <v>46</v>
      </c>
      <c r="D19" s="2" t="s">
        <v>58</v>
      </c>
      <c r="E19" s="2"/>
      <c r="F19" s="2" t="s">
        <v>59</v>
      </c>
      <c r="G19" s="34">
        <v>35716</v>
      </c>
      <c r="H19" s="2" t="s">
        <v>49</v>
      </c>
      <c r="I19" s="2" t="s">
        <v>142</v>
      </c>
      <c r="J19" s="4" t="s">
        <v>150</v>
      </c>
      <c r="K19" s="4" t="str">
        <f>HLOOKUP($J19,LOCATION!$B$2:$M$3,2,FALSE)</f>
        <v>GERMANY</v>
      </c>
      <c r="L19" s="4" t="str">
        <f>INDEX(LOCATION!$A$1:$M$2,1,MATCH(SPORTSMEN!$J19,LOCATION!$A$2:$M$2,0))</f>
        <v>German</v>
      </c>
      <c r="M19" s="4" t="str">
        <f t="shared" si="1"/>
        <v>tlustek.@xyz.com</v>
      </c>
      <c r="N19" s="36">
        <v>71.099999999999994</v>
      </c>
      <c r="O19" s="2" t="s">
        <v>214</v>
      </c>
      <c r="P19" s="2" t="s">
        <v>210</v>
      </c>
      <c r="Q19" s="3" t="str">
        <f>INDEX(SPORT!$A$1:$A$33,MATCH(SPORTSMEN!$R19,SPORT!$B$1:$B$33,0))</f>
        <v>OUTDOOR</v>
      </c>
      <c r="R19" s="2" t="s">
        <v>190</v>
      </c>
      <c r="S19" s="35">
        <v>88794</v>
      </c>
    </row>
    <row r="20" spans="1:19" x14ac:dyDescent="0.25">
      <c r="A20" s="33">
        <v>19</v>
      </c>
      <c r="B20" s="3" t="str">
        <f t="shared" si="0"/>
        <v>EARNESTINE RAYNOR</v>
      </c>
      <c r="C20" s="2" t="s">
        <v>21</v>
      </c>
      <c r="D20" s="2" t="s">
        <v>60</v>
      </c>
      <c r="E20" s="2"/>
      <c r="F20" s="2" t="s">
        <v>61</v>
      </c>
      <c r="G20" s="34">
        <v>35717</v>
      </c>
      <c r="H20" s="2" t="s">
        <v>20</v>
      </c>
      <c r="I20" s="2" t="s">
        <v>138</v>
      </c>
      <c r="J20" s="4" t="s">
        <v>152</v>
      </c>
      <c r="K20" s="4" t="str">
        <f>HLOOKUP($J20,LOCATION!$B$2:$M$3,2,FALSE)</f>
        <v>AUSTRALIA</v>
      </c>
      <c r="L20" s="4" t="str">
        <f>INDEX(LOCATION!$A$1:$M$2,1,MATCH(SPORTSMEN!$J20,LOCATION!$A$2:$M$2,0))</f>
        <v>English</v>
      </c>
      <c r="M20" s="4" t="str">
        <f t="shared" si="1"/>
        <v>raynor.earnestine@xyz.org</v>
      </c>
      <c r="N20" s="36">
        <v>70.3</v>
      </c>
      <c r="O20" s="2" t="s">
        <v>214</v>
      </c>
      <c r="P20" s="2" t="s">
        <v>216</v>
      </c>
      <c r="Q20" s="3" t="str">
        <f>INDEX(SPORT!$A$1:$A$33,MATCH(SPORTSMEN!$R20,SPORT!$B$1:$B$33,0))</f>
        <v>INDOOR</v>
      </c>
      <c r="R20" s="2" t="s">
        <v>191</v>
      </c>
      <c r="S20" s="35">
        <v>63526</v>
      </c>
    </row>
    <row r="21" spans="1:19" x14ac:dyDescent="0.25">
      <c r="A21" s="33">
        <v>20</v>
      </c>
      <c r="B21" s="3" t="str">
        <f t="shared" si="0"/>
        <v>JASON GAYLORD</v>
      </c>
      <c r="C21" s="2" t="s">
        <v>24</v>
      </c>
      <c r="D21" s="2" t="s">
        <v>62</v>
      </c>
      <c r="E21" s="2"/>
      <c r="F21" s="2" t="s">
        <v>63</v>
      </c>
      <c r="G21" s="34">
        <v>35718</v>
      </c>
      <c r="H21" s="2" t="s">
        <v>64</v>
      </c>
      <c r="I21" s="2" t="s">
        <v>142</v>
      </c>
      <c r="J21" s="4" t="s">
        <v>152</v>
      </c>
      <c r="K21" s="4" t="str">
        <f>HLOOKUP($J21,LOCATION!$B$2:$M$3,2,FALSE)</f>
        <v>AUSTRALIA</v>
      </c>
      <c r="L21" s="4" t="str">
        <f>INDEX(LOCATION!$A$1:$M$2,1,MATCH(SPORTSMEN!$J21,LOCATION!$A$2:$M$2,0))</f>
        <v>English</v>
      </c>
      <c r="M21" s="4" t="str">
        <f t="shared" si="1"/>
        <v>gaylord.jason@xyz.org</v>
      </c>
      <c r="N21" s="36">
        <v>54.7</v>
      </c>
      <c r="O21" s="2" t="s">
        <v>211</v>
      </c>
      <c r="P21" s="2" t="s">
        <v>212</v>
      </c>
      <c r="Q21" s="3" t="str">
        <f>INDEX(SPORT!$A$1:$A$33,MATCH(SPORTSMEN!$R21,SPORT!$B$1:$B$33,0))</f>
        <v>INDOOR</v>
      </c>
      <c r="R21" s="2" t="s">
        <v>192</v>
      </c>
      <c r="S21" s="35">
        <v>46352</v>
      </c>
    </row>
    <row r="22" spans="1:19" x14ac:dyDescent="0.25">
      <c r="A22" s="33">
        <v>21</v>
      </c>
      <c r="B22" s="3" t="str">
        <f t="shared" si="0"/>
        <v>KENDRICK SAUER</v>
      </c>
      <c r="C22" s="2" t="s">
        <v>24</v>
      </c>
      <c r="D22" s="2" t="s">
        <v>65</v>
      </c>
      <c r="E22" s="2"/>
      <c r="F22" s="2" t="s">
        <v>66</v>
      </c>
      <c r="G22" s="34">
        <v>35719</v>
      </c>
      <c r="H22" s="2" t="s">
        <v>17</v>
      </c>
      <c r="I22" s="2" t="s">
        <v>142</v>
      </c>
      <c r="J22" s="4" t="s">
        <v>152</v>
      </c>
      <c r="K22" s="4" t="str">
        <f>HLOOKUP($J22,LOCATION!$B$2:$M$3,2,FALSE)</f>
        <v>AUSTRALIA</v>
      </c>
      <c r="L22" s="4" t="str">
        <f>INDEX(LOCATION!$A$1:$M$2,1,MATCH(SPORTSMEN!$J22,LOCATION!$A$2:$M$2,0))</f>
        <v>English</v>
      </c>
      <c r="M22" s="4" t="str">
        <f t="shared" si="1"/>
        <v>sauer.kendrick@xyz.org</v>
      </c>
      <c r="N22" s="36">
        <v>100.9</v>
      </c>
      <c r="O22" s="2" t="s">
        <v>214</v>
      </c>
      <c r="P22" s="2" t="s">
        <v>215</v>
      </c>
      <c r="Q22" s="3" t="str">
        <f>INDEX(SPORT!$A$1:$A$33,MATCH(SPORTSMEN!$R22,SPORT!$B$1:$B$33,0))</f>
        <v>OUTDOOR</v>
      </c>
      <c r="R22" s="2" t="s">
        <v>193</v>
      </c>
      <c r="S22" s="35">
        <v>106808</v>
      </c>
    </row>
    <row r="23" spans="1:19" x14ac:dyDescent="0.25">
      <c r="A23" s="33">
        <v>22</v>
      </c>
      <c r="B23" s="3" t="str">
        <f t="shared" si="0"/>
        <v>ANNABELL OLSON</v>
      </c>
      <c r="C23" s="2" t="s">
        <v>21</v>
      </c>
      <c r="D23" s="2" t="s">
        <v>67</v>
      </c>
      <c r="E23" s="2"/>
      <c r="F23" s="2" t="s">
        <v>68</v>
      </c>
      <c r="G23" s="34">
        <v>35720</v>
      </c>
      <c r="H23" s="2" t="s">
        <v>69</v>
      </c>
      <c r="I23" s="2" t="s">
        <v>138</v>
      </c>
      <c r="J23" s="4" t="s">
        <v>152</v>
      </c>
      <c r="K23" s="4" t="str">
        <f>HLOOKUP($J23,LOCATION!$B$2:$M$3,2,FALSE)</f>
        <v>AUSTRALIA</v>
      </c>
      <c r="L23" s="4" t="str">
        <f>INDEX(LOCATION!$A$1:$M$2,1,MATCH(SPORTSMEN!$J23,LOCATION!$A$2:$M$2,0))</f>
        <v>English</v>
      </c>
      <c r="M23" s="4" t="str">
        <f t="shared" si="1"/>
        <v>olson.annabell@xyz.org</v>
      </c>
      <c r="N23" s="36">
        <v>84.3</v>
      </c>
      <c r="O23" s="2" t="s">
        <v>209</v>
      </c>
      <c r="P23" s="2" t="s">
        <v>216</v>
      </c>
      <c r="Q23" s="3" t="str">
        <f>INDEX(SPORT!$A$1:$A$33,MATCH(SPORTSMEN!$R23,SPORT!$B$1:$B$33,0))</f>
        <v>OUTDOOR</v>
      </c>
      <c r="R23" s="2" t="s">
        <v>194</v>
      </c>
      <c r="S23" s="35">
        <v>96468</v>
      </c>
    </row>
    <row r="24" spans="1:19" x14ac:dyDescent="0.25">
      <c r="A24" s="33">
        <v>23</v>
      </c>
      <c r="B24" s="3" t="str">
        <f t="shared" si="0"/>
        <v>JENA UPTON</v>
      </c>
      <c r="C24" s="2" t="s">
        <v>21</v>
      </c>
      <c r="D24" s="2" t="s">
        <v>70</v>
      </c>
      <c r="E24" s="2"/>
      <c r="F24" s="2" t="s">
        <v>71</v>
      </c>
      <c r="G24" s="34">
        <v>35721</v>
      </c>
      <c r="H24" s="2" t="s">
        <v>27</v>
      </c>
      <c r="I24" s="2" t="s">
        <v>138</v>
      </c>
      <c r="J24" s="4" t="s">
        <v>152</v>
      </c>
      <c r="K24" s="4" t="str">
        <f>HLOOKUP($J24,LOCATION!$B$2:$M$3,2,FALSE)</f>
        <v>AUSTRALIA</v>
      </c>
      <c r="L24" s="4" t="str">
        <f>INDEX(LOCATION!$A$1:$M$2,1,MATCH(SPORTSMEN!$J24,LOCATION!$A$2:$M$2,0))</f>
        <v>English</v>
      </c>
      <c r="M24" s="4" t="str">
        <f t="shared" si="1"/>
        <v>upton.jena@xyz.org</v>
      </c>
      <c r="N24" s="36">
        <v>66.8</v>
      </c>
      <c r="O24" s="2" t="s">
        <v>214</v>
      </c>
      <c r="P24" s="2" t="s">
        <v>217</v>
      </c>
      <c r="Q24" s="3" t="str">
        <f>INDEX(SPORT!$A$1:$A$33,MATCH(SPORTSMEN!$R24,SPORT!$B$1:$B$33,0))</f>
        <v>OUTDOOR</v>
      </c>
      <c r="R24" s="2" t="s">
        <v>195</v>
      </c>
      <c r="S24" s="35">
        <v>16526</v>
      </c>
    </row>
    <row r="25" spans="1:19" x14ac:dyDescent="0.25">
      <c r="A25" s="33">
        <v>24</v>
      </c>
      <c r="B25" s="3" t="str">
        <f t="shared" si="0"/>
        <v>SHANNY BINS</v>
      </c>
      <c r="C25" s="2" t="s">
        <v>21</v>
      </c>
      <c r="D25" s="2" t="s">
        <v>72</v>
      </c>
      <c r="E25" s="2"/>
      <c r="F25" s="2" t="s">
        <v>73</v>
      </c>
      <c r="G25" s="34">
        <v>35722</v>
      </c>
      <c r="H25" s="2" t="s">
        <v>49</v>
      </c>
      <c r="I25" s="2" t="s">
        <v>138</v>
      </c>
      <c r="J25" s="4" t="s">
        <v>152</v>
      </c>
      <c r="K25" s="4" t="str">
        <f>HLOOKUP($J25,LOCATION!$B$2:$M$3,2,FALSE)</f>
        <v>AUSTRALIA</v>
      </c>
      <c r="L25" s="4" t="str">
        <f>INDEX(LOCATION!$A$1:$M$2,1,MATCH(SPORTSMEN!$J25,LOCATION!$A$2:$M$2,0))</f>
        <v>English</v>
      </c>
      <c r="M25" s="4" t="str">
        <f t="shared" si="1"/>
        <v>bins.shanny@xyz.org</v>
      </c>
      <c r="N25" s="36">
        <v>59.4</v>
      </c>
      <c r="O25" s="2" t="s">
        <v>213</v>
      </c>
      <c r="P25" s="2" t="s">
        <v>215</v>
      </c>
      <c r="Q25" s="3" t="str">
        <f>INDEX(SPORT!$A$1:$A$33,MATCH(SPORTSMEN!$R25,SPORT!$B$1:$B$33,0))</f>
        <v>OUTDOOR</v>
      </c>
      <c r="R25" s="2" t="s">
        <v>196</v>
      </c>
      <c r="S25" s="35">
        <v>21891</v>
      </c>
    </row>
    <row r="26" spans="1:19" x14ac:dyDescent="0.25">
      <c r="A26" s="33">
        <v>25</v>
      </c>
      <c r="B26" s="3" t="str">
        <f t="shared" si="0"/>
        <v>TIA ABSHIRE</v>
      </c>
      <c r="C26" s="2" t="s">
        <v>21</v>
      </c>
      <c r="D26" s="2" t="s">
        <v>74</v>
      </c>
      <c r="E26" s="2"/>
      <c r="F26" s="2" t="s">
        <v>75</v>
      </c>
      <c r="G26" s="34">
        <v>35723</v>
      </c>
      <c r="H26" s="2" t="s">
        <v>17</v>
      </c>
      <c r="I26" s="2" t="s">
        <v>138</v>
      </c>
      <c r="J26" s="4" t="s">
        <v>152</v>
      </c>
      <c r="K26" s="4" t="str">
        <f>HLOOKUP($J26,LOCATION!$B$2:$M$3,2,FALSE)</f>
        <v>AUSTRALIA</v>
      </c>
      <c r="L26" s="4" t="str">
        <f>INDEX(LOCATION!$A$1:$M$2,1,MATCH(SPORTSMEN!$J26,LOCATION!$A$2:$M$2,0))</f>
        <v>English</v>
      </c>
      <c r="M26" s="4" t="str">
        <f t="shared" si="1"/>
        <v>abshire.tia@xyz.org</v>
      </c>
      <c r="N26" s="36">
        <v>77.8</v>
      </c>
      <c r="O26" s="2" t="s">
        <v>213</v>
      </c>
      <c r="P26" s="2" t="s">
        <v>216</v>
      </c>
      <c r="Q26" s="3" t="str">
        <f>INDEX(SPORT!$A$1:$A$33,MATCH(SPORTSMEN!$R26,SPORT!$B$1:$B$33,0))</f>
        <v>OUTDOOR</v>
      </c>
      <c r="R26" s="2" t="s">
        <v>181</v>
      </c>
      <c r="S26" s="35">
        <v>62037</v>
      </c>
    </row>
    <row r="27" spans="1:19" x14ac:dyDescent="0.25">
      <c r="A27" s="33">
        <v>26</v>
      </c>
      <c r="B27" s="3" t="str">
        <f t="shared" si="0"/>
        <v>ISABEL RUNOLFSDOTTIR</v>
      </c>
      <c r="C27" s="2" t="s">
        <v>6</v>
      </c>
      <c r="D27" s="2" t="s">
        <v>76</v>
      </c>
      <c r="E27" s="2"/>
      <c r="F27" s="2" t="s">
        <v>77</v>
      </c>
      <c r="G27" s="34">
        <v>35724</v>
      </c>
      <c r="H27" s="2" t="s">
        <v>69</v>
      </c>
      <c r="I27" s="2" t="s">
        <v>138</v>
      </c>
      <c r="J27" s="4" t="s">
        <v>152</v>
      </c>
      <c r="K27" s="4" t="str">
        <f>HLOOKUP($J27,LOCATION!$B$2:$M$3,2,FALSE)</f>
        <v>AUSTRALIA</v>
      </c>
      <c r="L27" s="4" t="str">
        <f>INDEX(LOCATION!$A$1:$M$2,1,MATCH(SPORTSMEN!$J27,LOCATION!$A$2:$M$2,0))</f>
        <v>English</v>
      </c>
      <c r="M27" s="4" t="str">
        <f t="shared" si="1"/>
        <v>runolfsdottir.isabel@xyz.org</v>
      </c>
      <c r="N27" s="36">
        <v>85.9</v>
      </c>
      <c r="O27" s="2" t="s">
        <v>214</v>
      </c>
      <c r="P27" s="2" t="s">
        <v>219</v>
      </c>
      <c r="Q27" s="3" t="str">
        <f>INDEX(SPORT!$A$1:$A$33,MATCH(SPORTSMEN!$R27,SPORT!$B$1:$B$33,0))</f>
        <v>INDOOR</v>
      </c>
      <c r="R27" s="2" t="s">
        <v>174</v>
      </c>
      <c r="S27" s="35">
        <v>89737</v>
      </c>
    </row>
    <row r="28" spans="1:19" x14ac:dyDescent="0.25">
      <c r="A28" s="33">
        <v>27</v>
      </c>
      <c r="B28" s="3" t="str">
        <f t="shared" si="0"/>
        <v>BARNEY WESACK</v>
      </c>
      <c r="C28" s="2" t="s">
        <v>46</v>
      </c>
      <c r="D28" s="2" t="s">
        <v>78</v>
      </c>
      <c r="E28" s="2"/>
      <c r="F28" s="2" t="s">
        <v>79</v>
      </c>
      <c r="G28" s="34">
        <v>35725</v>
      </c>
      <c r="H28" s="2" t="s">
        <v>17</v>
      </c>
      <c r="I28" s="2" t="s">
        <v>142</v>
      </c>
      <c r="J28" s="4" t="s">
        <v>154</v>
      </c>
      <c r="K28" s="4" t="str">
        <f>HLOOKUP($J28,LOCATION!$B$2:$M$3,2,FALSE)</f>
        <v>AUSTRIA</v>
      </c>
      <c r="L28" s="4" t="str">
        <f>INDEX(LOCATION!$A$1:$M$2,1,MATCH(SPORTSMEN!$J28,LOCATION!$A$2:$M$2,0))</f>
        <v>German</v>
      </c>
      <c r="M28" s="4" t="str">
        <f t="shared" si="1"/>
        <v>wesack.@xyz.com</v>
      </c>
      <c r="N28" s="36">
        <v>93.4</v>
      </c>
      <c r="O28" s="2" t="s">
        <v>213</v>
      </c>
      <c r="P28" s="2" t="s">
        <v>219</v>
      </c>
      <c r="Q28" s="3" t="str">
        <f>INDEX(SPORT!$A$1:$A$33,MATCH(SPORTSMEN!$R28,SPORT!$B$1:$B$33,0))</f>
        <v>INDOOR</v>
      </c>
      <c r="R28" s="2" t="s">
        <v>197</v>
      </c>
      <c r="S28" s="35">
        <v>41039</v>
      </c>
    </row>
    <row r="29" spans="1:19" x14ac:dyDescent="0.25">
      <c r="A29" s="33">
        <v>28</v>
      </c>
      <c r="B29" s="3" t="str">
        <f t="shared" si="0"/>
        <v>BARUCH KADE</v>
      </c>
      <c r="C29" s="2" t="s">
        <v>46</v>
      </c>
      <c r="D29" s="2" t="s">
        <v>80</v>
      </c>
      <c r="E29" s="2"/>
      <c r="F29" s="2" t="s">
        <v>81</v>
      </c>
      <c r="G29" s="34">
        <v>35726</v>
      </c>
      <c r="H29" s="2" t="s">
        <v>53</v>
      </c>
      <c r="I29" s="2" t="s">
        <v>142</v>
      </c>
      <c r="J29" s="4" t="s">
        <v>154</v>
      </c>
      <c r="K29" s="4" t="str">
        <f>HLOOKUP($J29,LOCATION!$B$2:$M$3,2,FALSE)</f>
        <v>AUSTRIA</v>
      </c>
      <c r="L29" s="4" t="str">
        <f>INDEX(LOCATION!$A$1:$M$2,1,MATCH(SPORTSMEN!$J29,LOCATION!$A$2:$M$2,0))</f>
        <v>German</v>
      </c>
      <c r="M29" s="4" t="str">
        <f t="shared" si="1"/>
        <v>kade.@xyz.com</v>
      </c>
      <c r="N29" s="36">
        <v>95.5</v>
      </c>
      <c r="O29" s="2" t="s">
        <v>218</v>
      </c>
      <c r="P29" s="2" t="s">
        <v>212</v>
      </c>
      <c r="Q29" s="3" t="str">
        <f>INDEX(SPORT!$A$1:$A$33,MATCH(SPORTSMEN!$R29,SPORT!$B$1:$B$33,0))</f>
        <v>OUTDOOR</v>
      </c>
      <c r="R29" s="2" t="s">
        <v>186</v>
      </c>
      <c r="S29" s="35">
        <v>28458</v>
      </c>
    </row>
    <row r="30" spans="1:19" x14ac:dyDescent="0.25">
      <c r="A30" s="33">
        <v>29</v>
      </c>
      <c r="B30" s="3" t="str">
        <f t="shared" si="0"/>
        <v>LIESBETH ROSEMANN</v>
      </c>
      <c r="C30" s="2" t="s">
        <v>50</v>
      </c>
      <c r="D30" s="2" t="s">
        <v>82</v>
      </c>
      <c r="E30" s="2"/>
      <c r="F30" s="2" t="s">
        <v>83</v>
      </c>
      <c r="G30" s="34">
        <v>35727</v>
      </c>
      <c r="H30" s="2" t="s">
        <v>12</v>
      </c>
      <c r="I30" s="2" t="s">
        <v>138</v>
      </c>
      <c r="J30" s="4" t="s">
        <v>154</v>
      </c>
      <c r="K30" s="4" t="str">
        <f>HLOOKUP($J30,LOCATION!$B$2:$M$3,2,FALSE)</f>
        <v>AUSTRIA</v>
      </c>
      <c r="L30" s="4" t="str">
        <f>INDEX(LOCATION!$A$1:$M$2,1,MATCH(SPORTSMEN!$J30,LOCATION!$A$2:$M$2,0))</f>
        <v>German</v>
      </c>
      <c r="M30" s="4" t="str">
        <f t="shared" si="1"/>
        <v>rosemann.@xyz.com</v>
      </c>
      <c r="N30" s="36">
        <v>52.2</v>
      </c>
      <c r="O30" s="2" t="s">
        <v>214</v>
      </c>
      <c r="P30" s="2" t="s">
        <v>217</v>
      </c>
      <c r="Q30" s="3" t="str">
        <f>INDEX(SPORT!$A$1:$A$33,MATCH(SPORTSMEN!$R30,SPORT!$B$1:$B$33,0))</f>
        <v>OUTDOOR</v>
      </c>
      <c r="R30" s="2" t="s">
        <v>181</v>
      </c>
      <c r="S30" s="35">
        <v>55007</v>
      </c>
    </row>
    <row r="31" spans="1:19" x14ac:dyDescent="0.25">
      <c r="A31" s="33">
        <v>30</v>
      </c>
      <c r="B31" s="3" t="str">
        <f t="shared" si="0"/>
        <v>VALENTINE MOREAU</v>
      </c>
      <c r="C31" s="2" t="s">
        <v>84</v>
      </c>
      <c r="D31" s="2" t="s">
        <v>85</v>
      </c>
      <c r="E31" s="2"/>
      <c r="F31" s="2" t="s">
        <v>86</v>
      </c>
      <c r="G31" s="34">
        <v>35728</v>
      </c>
      <c r="H31" s="2" t="s">
        <v>9</v>
      </c>
      <c r="I31" s="2" t="s">
        <v>138</v>
      </c>
      <c r="J31" s="4" t="s">
        <v>157</v>
      </c>
      <c r="K31" s="4" t="str">
        <f>HLOOKUP($J31,LOCATION!$B$2:$M$3,2,FALSE)</f>
        <v>FRANCE</v>
      </c>
      <c r="L31" s="4" t="str">
        <f>INDEX(LOCATION!$A$1:$M$2,1,MATCH(SPORTSMEN!$J31,LOCATION!$A$2:$M$2,0))</f>
        <v>French</v>
      </c>
      <c r="M31" s="4" t="str">
        <f t="shared" si="1"/>
        <v>moreau.@xyz.com</v>
      </c>
      <c r="N31" s="36">
        <v>74.599999999999994</v>
      </c>
      <c r="O31" s="2" t="s">
        <v>214</v>
      </c>
      <c r="P31" s="2" t="s">
        <v>219</v>
      </c>
      <c r="Q31" s="3" t="str">
        <f>INDEX(SPORT!$A$1:$A$33,MATCH(SPORTSMEN!$R31,SPORT!$B$1:$B$33,0))</f>
        <v>OUTDOOR</v>
      </c>
      <c r="R31" s="2" t="s">
        <v>198</v>
      </c>
      <c r="S31" s="35">
        <v>69041</v>
      </c>
    </row>
    <row r="32" spans="1:19" x14ac:dyDescent="0.25">
      <c r="A32" s="33">
        <v>31</v>
      </c>
      <c r="B32" s="3" t="str">
        <f t="shared" si="0"/>
        <v>PAULETTE DURAND</v>
      </c>
      <c r="C32" s="2" t="s">
        <v>84</v>
      </c>
      <c r="D32" s="2" t="s">
        <v>87</v>
      </c>
      <c r="E32" s="2"/>
      <c r="F32" s="2" t="s">
        <v>88</v>
      </c>
      <c r="G32" s="34">
        <v>35729</v>
      </c>
      <c r="H32" s="2" t="s">
        <v>64</v>
      </c>
      <c r="I32" s="2" t="s">
        <v>138</v>
      </c>
      <c r="J32" s="4" t="s">
        <v>157</v>
      </c>
      <c r="K32" s="4" t="str">
        <f>HLOOKUP($J32,LOCATION!$B$2:$M$3,2,FALSE)</f>
        <v>FRANCE</v>
      </c>
      <c r="L32" s="4" t="str">
        <f>INDEX(LOCATION!$A$1:$M$2,1,MATCH(SPORTSMEN!$J32,LOCATION!$A$2:$M$2,0))</f>
        <v>French</v>
      </c>
      <c r="M32" s="4" t="str">
        <f t="shared" si="1"/>
        <v>durand.@xyz.com</v>
      </c>
      <c r="N32" s="36">
        <v>81.7</v>
      </c>
      <c r="O32" s="2" t="s">
        <v>213</v>
      </c>
      <c r="P32" s="2" t="s">
        <v>212</v>
      </c>
      <c r="Q32" s="3" t="str">
        <f>INDEX(SPORT!$A$1:$A$33,MATCH(SPORTSMEN!$R32,SPORT!$B$1:$B$33,0))</f>
        <v>INDOOR</v>
      </c>
      <c r="R32" s="2" t="s">
        <v>197</v>
      </c>
      <c r="S32" s="35">
        <v>86262</v>
      </c>
    </row>
    <row r="33" spans="1:19" x14ac:dyDescent="0.25">
      <c r="A33" s="33">
        <v>32</v>
      </c>
      <c r="B33" s="3" t="str">
        <f t="shared" si="0"/>
        <v>LAURE-ALIX CHEVALIER</v>
      </c>
      <c r="C33" s="2" t="s">
        <v>84</v>
      </c>
      <c r="D33" s="2" t="s">
        <v>89</v>
      </c>
      <c r="E33" s="2"/>
      <c r="F33" s="2" t="s">
        <v>90</v>
      </c>
      <c r="G33" s="34">
        <v>35730</v>
      </c>
      <c r="H33" s="2" t="s">
        <v>64</v>
      </c>
      <c r="I33" s="2" t="s">
        <v>138</v>
      </c>
      <c r="J33" s="4" t="s">
        <v>157</v>
      </c>
      <c r="K33" s="4" t="str">
        <f>HLOOKUP($J33,LOCATION!$B$2:$M$3,2,FALSE)</f>
        <v>FRANCE</v>
      </c>
      <c r="L33" s="4" t="str">
        <f>INDEX(LOCATION!$A$1:$M$2,1,MATCH(SPORTSMEN!$J33,LOCATION!$A$2:$M$2,0))</f>
        <v>French</v>
      </c>
      <c r="M33" s="4" t="str">
        <f t="shared" si="1"/>
        <v>chevalier.@xyz.com</v>
      </c>
      <c r="N33" s="36">
        <v>78.099999999999994</v>
      </c>
      <c r="O33" s="2" t="s">
        <v>214</v>
      </c>
      <c r="P33" s="2" t="s">
        <v>217</v>
      </c>
      <c r="Q33" s="3" t="str">
        <f>INDEX(SPORT!$A$1:$A$33,MATCH(SPORTSMEN!$R33,SPORT!$B$1:$B$33,0))</f>
        <v>OUTDOOR</v>
      </c>
      <c r="R33" s="2" t="s">
        <v>195</v>
      </c>
      <c r="S33" s="35">
        <v>19234</v>
      </c>
    </row>
    <row r="34" spans="1:19" x14ac:dyDescent="0.25">
      <c r="A34" s="33">
        <v>33</v>
      </c>
      <c r="B34" s="3" t="str">
        <f t="shared" si="0"/>
        <v>CLAUDE TOUSSAINT</v>
      </c>
      <c r="C34" s="2" t="s">
        <v>91</v>
      </c>
      <c r="D34" s="2" t="s">
        <v>92</v>
      </c>
      <c r="E34" s="2"/>
      <c r="F34" s="2" t="s">
        <v>93</v>
      </c>
      <c r="G34" s="34">
        <v>35731</v>
      </c>
      <c r="H34" s="2" t="s">
        <v>40</v>
      </c>
      <c r="I34" s="2" t="s">
        <v>142</v>
      </c>
      <c r="J34" s="4" t="s">
        <v>157</v>
      </c>
      <c r="K34" s="4" t="str">
        <f>HLOOKUP($J34,LOCATION!$B$2:$M$3,2,FALSE)</f>
        <v>FRANCE</v>
      </c>
      <c r="L34" s="4" t="str">
        <f>INDEX(LOCATION!$A$1:$M$2,1,MATCH(SPORTSMEN!$J34,LOCATION!$A$2:$M$2,0))</f>
        <v>French</v>
      </c>
      <c r="M34" s="4" t="str">
        <f t="shared" si="1"/>
        <v>toussaint.@xyz.com</v>
      </c>
      <c r="N34" s="36">
        <v>57.1</v>
      </c>
      <c r="O34" s="2" t="s">
        <v>209</v>
      </c>
      <c r="P34" s="2" t="s">
        <v>217</v>
      </c>
      <c r="Q34" s="3" t="str">
        <f>INDEX(SPORT!$A$1:$A$33,MATCH(SPORTSMEN!$R34,SPORT!$B$1:$B$33,0))</f>
        <v>INDOOR</v>
      </c>
      <c r="R34" s="2" t="s">
        <v>199</v>
      </c>
      <c r="S34" s="35">
        <v>95123</v>
      </c>
    </row>
    <row r="35" spans="1:19" x14ac:dyDescent="0.25">
      <c r="A35" s="33">
        <v>34</v>
      </c>
      <c r="B35" s="3" t="str">
        <f t="shared" si="0"/>
        <v>VICTOR LENOIR</v>
      </c>
      <c r="C35" s="2" t="s">
        <v>91</v>
      </c>
      <c r="D35" s="2" t="s">
        <v>94</v>
      </c>
      <c r="E35" s="2"/>
      <c r="F35" s="2" t="s">
        <v>95</v>
      </c>
      <c r="G35" s="34">
        <v>35732</v>
      </c>
      <c r="H35" s="2" t="s">
        <v>9</v>
      </c>
      <c r="I35" s="2" t="s">
        <v>142</v>
      </c>
      <c r="J35" s="4" t="s">
        <v>157</v>
      </c>
      <c r="K35" s="4" t="str">
        <f>HLOOKUP($J35,LOCATION!$B$2:$M$3,2,FALSE)</f>
        <v>FRANCE</v>
      </c>
      <c r="L35" s="4" t="str">
        <f>INDEX(LOCATION!$A$1:$M$2,1,MATCH(SPORTSMEN!$J35,LOCATION!$A$2:$M$2,0))</f>
        <v>French</v>
      </c>
      <c r="M35" s="4" t="str">
        <f t="shared" si="1"/>
        <v>lenoir.@xyz.com</v>
      </c>
      <c r="N35" s="36">
        <v>56</v>
      </c>
      <c r="O35" s="2" t="s">
        <v>214</v>
      </c>
      <c r="P35" s="2" t="s">
        <v>219</v>
      </c>
      <c r="Q35" s="3" t="str">
        <f>INDEX(SPORT!$A$1:$A$33,MATCH(SPORTSMEN!$R35,SPORT!$B$1:$B$33,0))</f>
        <v>OUTDOOR</v>
      </c>
      <c r="R35" s="2" t="s">
        <v>193</v>
      </c>
      <c r="S35" s="35">
        <v>62761</v>
      </c>
    </row>
    <row r="36" spans="1:19" x14ac:dyDescent="0.25">
      <c r="A36" s="33">
        <v>35</v>
      </c>
      <c r="B36" s="3" t="str">
        <f t="shared" si="0"/>
        <v>ARTHUR LENOIR</v>
      </c>
      <c r="C36" s="2" t="s">
        <v>91</v>
      </c>
      <c r="D36" s="2" t="s">
        <v>96</v>
      </c>
      <c r="E36" s="2"/>
      <c r="F36" s="2" t="s">
        <v>95</v>
      </c>
      <c r="G36" s="34">
        <v>35733</v>
      </c>
      <c r="H36" s="2" t="s">
        <v>30</v>
      </c>
      <c r="I36" s="2" t="s">
        <v>142</v>
      </c>
      <c r="J36" s="4" t="s">
        <v>157</v>
      </c>
      <c r="K36" s="4" t="str">
        <f>HLOOKUP($J36,LOCATION!$B$2:$M$3,2,FALSE)</f>
        <v>FRANCE</v>
      </c>
      <c r="L36" s="4" t="str">
        <f>INDEX(LOCATION!$A$1:$M$2,1,MATCH(SPORTSMEN!$J36,LOCATION!$A$2:$M$2,0))</f>
        <v>French</v>
      </c>
      <c r="M36" s="4" t="str">
        <f t="shared" si="1"/>
        <v>lenoir.@xyz.com</v>
      </c>
      <c r="N36" s="36">
        <v>88.6</v>
      </c>
      <c r="O36" s="2" t="s">
        <v>213</v>
      </c>
      <c r="P36" s="2" t="s">
        <v>217</v>
      </c>
      <c r="Q36" s="3" t="str">
        <f>INDEX(SPORT!$A$1:$A$33,MATCH(SPORTSMEN!$R36,SPORT!$B$1:$B$33,0))</f>
        <v>OUTDOOR</v>
      </c>
      <c r="R36" s="2" t="s">
        <v>200</v>
      </c>
      <c r="S36" s="35">
        <v>108431</v>
      </c>
    </row>
    <row r="37" spans="1:19" x14ac:dyDescent="0.25">
      <c r="A37" s="33">
        <v>36</v>
      </c>
      <c r="B37" s="3" t="str">
        <f t="shared" si="0"/>
        <v>BENJAMIN LEBRUN-BRUN</v>
      </c>
      <c r="C37" s="2" t="s">
        <v>91</v>
      </c>
      <c r="D37" s="2" t="s">
        <v>97</v>
      </c>
      <c r="E37" s="2"/>
      <c r="F37" s="2" t="s">
        <v>98</v>
      </c>
      <c r="G37" s="34">
        <v>35734</v>
      </c>
      <c r="H37" s="2" t="s">
        <v>12</v>
      </c>
      <c r="I37" s="2" t="s">
        <v>142</v>
      </c>
      <c r="J37" s="4" t="s">
        <v>157</v>
      </c>
      <c r="K37" s="4" t="str">
        <f>HLOOKUP($J37,LOCATION!$B$2:$M$3,2,FALSE)</f>
        <v>FRANCE</v>
      </c>
      <c r="L37" s="4" t="str">
        <f>INDEX(LOCATION!$A$1:$M$2,1,MATCH(SPORTSMEN!$J37,LOCATION!$A$2:$M$2,0))</f>
        <v>French</v>
      </c>
      <c r="M37" s="4" t="str">
        <f t="shared" si="1"/>
        <v>lebrun-brun.@xyz.com</v>
      </c>
      <c r="N37" s="36">
        <v>78.2</v>
      </c>
      <c r="O37" s="2" t="s">
        <v>211</v>
      </c>
      <c r="P37" s="2" t="s">
        <v>212</v>
      </c>
      <c r="Q37" s="3" t="str">
        <f>INDEX(SPORT!$A$1:$A$33,MATCH(SPORTSMEN!$R37,SPORT!$B$1:$B$33,0))</f>
        <v>OUTDOOR</v>
      </c>
      <c r="R37" s="2" t="s">
        <v>193</v>
      </c>
      <c r="S37" s="35">
        <v>66268</v>
      </c>
    </row>
    <row r="38" spans="1:19" x14ac:dyDescent="0.25">
      <c r="A38" s="33">
        <v>37</v>
      </c>
      <c r="B38" s="3" t="str">
        <f t="shared" si="0"/>
        <v>ANTOINE MAILLARD</v>
      </c>
      <c r="C38" s="2" t="s">
        <v>91</v>
      </c>
      <c r="D38" s="2" t="s">
        <v>99</v>
      </c>
      <c r="E38" s="2"/>
      <c r="F38" s="2" t="s">
        <v>100</v>
      </c>
      <c r="G38" s="34">
        <v>35735</v>
      </c>
      <c r="H38" s="2" t="s">
        <v>17</v>
      </c>
      <c r="I38" s="2" t="s">
        <v>142</v>
      </c>
      <c r="J38" s="4" t="s">
        <v>157</v>
      </c>
      <c r="K38" s="4" t="str">
        <f>HLOOKUP($J38,LOCATION!$B$2:$M$3,2,FALSE)</f>
        <v>FRANCE</v>
      </c>
      <c r="L38" s="4" t="str">
        <f>INDEX(LOCATION!$A$1:$M$2,1,MATCH(SPORTSMEN!$J38,LOCATION!$A$2:$M$2,0))</f>
        <v>French</v>
      </c>
      <c r="M38" s="4" t="str">
        <f t="shared" si="1"/>
        <v>maillard.@xyz.com</v>
      </c>
      <c r="N38" s="36">
        <v>95.8</v>
      </c>
      <c r="O38" s="2" t="s">
        <v>214</v>
      </c>
      <c r="P38" s="2" t="s">
        <v>215</v>
      </c>
      <c r="Q38" s="3" t="str">
        <f>INDEX(SPORT!$A$1:$A$33,MATCH(SPORTSMEN!$R38,SPORT!$B$1:$B$33,0))</f>
        <v>OUTDOOR</v>
      </c>
      <c r="R38" s="2" t="s">
        <v>201</v>
      </c>
      <c r="S38" s="35">
        <v>33970</v>
      </c>
    </row>
    <row r="39" spans="1:19" x14ac:dyDescent="0.25">
      <c r="A39" s="33">
        <v>38</v>
      </c>
      <c r="B39" s="3" t="str">
        <f t="shared" si="0"/>
        <v>BERNARD HOARAU-GUYON</v>
      </c>
      <c r="C39" s="2" t="s">
        <v>91</v>
      </c>
      <c r="D39" s="2" t="s">
        <v>101</v>
      </c>
      <c r="E39" s="2"/>
      <c r="F39" s="2" t="s">
        <v>102</v>
      </c>
      <c r="G39" s="34">
        <v>35736</v>
      </c>
      <c r="H39" s="2" t="s">
        <v>64</v>
      </c>
      <c r="I39" s="2" t="s">
        <v>142</v>
      </c>
      <c r="J39" s="4" t="s">
        <v>157</v>
      </c>
      <c r="K39" s="4" t="str">
        <f>HLOOKUP($J39,LOCATION!$B$2:$M$3,2,FALSE)</f>
        <v>FRANCE</v>
      </c>
      <c r="L39" s="4" t="str">
        <f>INDEX(LOCATION!$A$1:$M$2,1,MATCH(SPORTSMEN!$J39,LOCATION!$A$2:$M$2,0))</f>
        <v>French</v>
      </c>
      <c r="M39" s="4" t="str">
        <f t="shared" si="1"/>
        <v>hoarau-guyon.@xyz.com</v>
      </c>
      <c r="N39" s="36">
        <v>59.7</v>
      </c>
      <c r="O39" s="2" t="s">
        <v>218</v>
      </c>
      <c r="P39" s="2" t="s">
        <v>212</v>
      </c>
      <c r="Q39" s="3" t="str">
        <f>INDEX(SPORT!$A$1:$A$33,MATCH(SPORTSMEN!$R39,SPORT!$B$1:$B$33,0))</f>
        <v>INDOOR</v>
      </c>
      <c r="R39" s="2" t="s">
        <v>174</v>
      </c>
      <c r="S39" s="35">
        <v>71352</v>
      </c>
    </row>
    <row r="40" spans="1:19" x14ac:dyDescent="0.25">
      <c r="A40" s="33">
        <v>39</v>
      </c>
      <c r="B40" s="3" t="str">
        <f t="shared" si="0"/>
        <v>HIDALGO TERCERO</v>
      </c>
      <c r="C40" s="2" t="s">
        <v>13</v>
      </c>
      <c r="D40" s="2" t="s">
        <v>103</v>
      </c>
      <c r="E40" s="2" t="s">
        <v>104</v>
      </c>
      <c r="F40" s="2" t="s">
        <v>105</v>
      </c>
      <c r="G40" s="34">
        <v>35737</v>
      </c>
      <c r="H40" s="2" t="s">
        <v>27</v>
      </c>
      <c r="I40" s="2" t="s">
        <v>142</v>
      </c>
      <c r="J40" s="4" t="s">
        <v>160</v>
      </c>
      <c r="K40" s="4" t="str">
        <f>HLOOKUP($J40,LOCATION!$B$2:$M$3,2,FALSE)</f>
        <v>ARGENTINA</v>
      </c>
      <c r="L40" s="4" t="str">
        <f>INDEX(LOCATION!$A$1:$M$2,1,MATCH(SPORTSMEN!$J40,LOCATION!$A$2:$M$2,0))</f>
        <v>Spanish</v>
      </c>
      <c r="M40" s="4" t="str">
        <f t="shared" si="1"/>
        <v>tercero.@xyz.com</v>
      </c>
      <c r="N40" s="36">
        <v>77.7</v>
      </c>
      <c r="O40" s="2" t="s">
        <v>218</v>
      </c>
      <c r="P40" s="2" t="s">
        <v>215</v>
      </c>
      <c r="Q40" s="3" t="str">
        <f>INDEX(SPORT!$A$1:$A$33,MATCH(SPORTSMEN!$R40,SPORT!$B$1:$B$33,0))</f>
        <v>OUTDOOR</v>
      </c>
      <c r="R40" s="2" t="s">
        <v>196</v>
      </c>
      <c r="S40" s="35">
        <v>116376</v>
      </c>
    </row>
    <row r="41" spans="1:19" x14ac:dyDescent="0.25">
      <c r="A41" s="33">
        <v>40</v>
      </c>
      <c r="B41" s="3" t="str">
        <f t="shared" si="0"/>
        <v>HADALGO POLANCO</v>
      </c>
      <c r="C41" s="2" t="s">
        <v>13</v>
      </c>
      <c r="D41" s="2" t="s">
        <v>106</v>
      </c>
      <c r="E41" s="2"/>
      <c r="F41" s="2" t="s">
        <v>107</v>
      </c>
      <c r="G41" s="34">
        <v>35738</v>
      </c>
      <c r="H41" s="2" t="s">
        <v>108</v>
      </c>
      <c r="I41" s="2" t="s">
        <v>142</v>
      </c>
      <c r="J41" s="4" t="s">
        <v>160</v>
      </c>
      <c r="K41" s="4" t="str">
        <f>HLOOKUP($J41,LOCATION!$B$2:$M$3,2,FALSE)</f>
        <v>ARGENTINA</v>
      </c>
      <c r="L41" s="4" t="str">
        <f>INDEX(LOCATION!$A$1:$M$2,1,MATCH(SPORTSMEN!$J41,LOCATION!$A$2:$M$2,0))</f>
        <v>Spanish</v>
      </c>
      <c r="M41" s="4" t="str">
        <f t="shared" si="1"/>
        <v>polanco.@xyz.com</v>
      </c>
      <c r="N41" s="36">
        <v>98</v>
      </c>
      <c r="O41" s="2" t="s">
        <v>214</v>
      </c>
      <c r="P41" s="2" t="s">
        <v>210</v>
      </c>
      <c r="Q41" s="3" t="str">
        <f>INDEX(SPORT!$A$1:$A$33,MATCH(SPORTSMEN!$R41,SPORT!$B$1:$B$33,0))</f>
        <v>OUTDOOR</v>
      </c>
      <c r="R41" s="2" t="s">
        <v>195</v>
      </c>
      <c r="S41" s="35">
        <v>114144</v>
      </c>
    </row>
    <row r="42" spans="1:19" x14ac:dyDescent="0.25">
      <c r="A42" s="33">
        <v>41</v>
      </c>
      <c r="B42" s="3" t="str">
        <f t="shared" si="0"/>
        <v>LAURA OLIVIERA</v>
      </c>
      <c r="C42" s="2" t="s">
        <v>109</v>
      </c>
      <c r="D42" s="2" t="s">
        <v>110</v>
      </c>
      <c r="E42" s="2"/>
      <c r="F42" s="2" t="s">
        <v>111</v>
      </c>
      <c r="G42" s="34">
        <v>35739</v>
      </c>
      <c r="H42" s="2" t="s">
        <v>12</v>
      </c>
      <c r="I42" s="2" t="s">
        <v>138</v>
      </c>
      <c r="J42" s="4" t="s">
        <v>160</v>
      </c>
      <c r="K42" s="4" t="str">
        <f>HLOOKUP($J42,LOCATION!$B$2:$M$3,2,FALSE)</f>
        <v>ARGENTINA</v>
      </c>
      <c r="L42" s="4" t="str">
        <f>INDEX(LOCATION!$A$1:$M$2,1,MATCH(SPORTSMEN!$J42,LOCATION!$A$2:$M$2,0))</f>
        <v>Spanish</v>
      </c>
      <c r="M42" s="4" t="str">
        <f t="shared" si="1"/>
        <v>oliviera.@xyz.com</v>
      </c>
      <c r="N42" s="36">
        <v>51.9</v>
      </c>
      <c r="O42" s="2" t="s">
        <v>213</v>
      </c>
      <c r="P42" s="2" t="s">
        <v>212</v>
      </c>
      <c r="Q42" s="3" t="str">
        <f>INDEX(SPORT!$A$1:$A$33,MATCH(SPORTSMEN!$R42,SPORT!$B$1:$B$33,0))</f>
        <v>OUTDOOR</v>
      </c>
      <c r="R42" s="2" t="s">
        <v>202</v>
      </c>
      <c r="S42" s="35">
        <v>79872</v>
      </c>
    </row>
    <row r="43" spans="1:19" x14ac:dyDescent="0.25">
      <c r="A43" s="33">
        <v>42</v>
      </c>
      <c r="B43" s="3" t="str">
        <f t="shared" si="0"/>
        <v>AINHOA GARZA</v>
      </c>
      <c r="C43" s="2" t="s">
        <v>109</v>
      </c>
      <c r="D43" s="2" t="s">
        <v>112</v>
      </c>
      <c r="E43" s="2"/>
      <c r="F43" s="2" t="s">
        <v>113</v>
      </c>
      <c r="G43" s="34">
        <v>35740</v>
      </c>
      <c r="H43" s="2" t="s">
        <v>53</v>
      </c>
      <c r="I43" s="2" t="s">
        <v>138</v>
      </c>
      <c r="J43" s="4" t="s">
        <v>162</v>
      </c>
      <c r="K43" s="4" t="str">
        <f>HLOOKUP($J43,LOCATION!$B$2:$M$3,2,FALSE)</f>
        <v>SPAIN</v>
      </c>
      <c r="L43" s="4" t="str">
        <f>INDEX(LOCATION!$A$1:$M$2,1,MATCH(SPORTSMEN!$J43,LOCATION!$A$2:$M$2,0))</f>
        <v>Spanish</v>
      </c>
      <c r="M43" s="4" t="str">
        <f t="shared" si="1"/>
        <v>garza.@xyz.com</v>
      </c>
      <c r="N43" s="36">
        <v>55.6</v>
      </c>
      <c r="O43" s="2" t="s">
        <v>211</v>
      </c>
      <c r="P43" s="2" t="s">
        <v>217</v>
      </c>
      <c r="Q43" s="3" t="str">
        <f>INDEX(SPORT!$A$1:$A$33,MATCH(SPORTSMEN!$R43,SPORT!$B$1:$B$33,0))</f>
        <v>INDOOR</v>
      </c>
      <c r="R43" s="2" t="s">
        <v>203</v>
      </c>
      <c r="S43" s="35">
        <v>101969</v>
      </c>
    </row>
    <row r="44" spans="1:19" x14ac:dyDescent="0.25">
      <c r="A44" s="33">
        <v>43</v>
      </c>
      <c r="B44" s="3" t="str">
        <f t="shared" si="0"/>
        <v>ISABEL BANDA</v>
      </c>
      <c r="C44" s="2" t="s">
        <v>109</v>
      </c>
      <c r="D44" s="2" t="s">
        <v>76</v>
      </c>
      <c r="E44" s="2"/>
      <c r="F44" s="2" t="s">
        <v>114</v>
      </c>
      <c r="G44" s="34">
        <v>35741</v>
      </c>
      <c r="H44" s="2" t="s">
        <v>64</v>
      </c>
      <c r="I44" s="2" t="s">
        <v>138</v>
      </c>
      <c r="J44" s="4" t="s">
        <v>162</v>
      </c>
      <c r="K44" s="4" t="str">
        <f>HLOOKUP($J44,LOCATION!$B$2:$M$3,2,FALSE)</f>
        <v>SPAIN</v>
      </c>
      <c r="L44" s="4" t="str">
        <f>INDEX(LOCATION!$A$1:$M$2,1,MATCH(SPORTSMEN!$J44,LOCATION!$A$2:$M$2,0))</f>
        <v>Spanish</v>
      </c>
      <c r="M44" s="4" t="str">
        <f t="shared" si="1"/>
        <v>banda.@xyz.com</v>
      </c>
      <c r="N44" s="36">
        <v>102.3</v>
      </c>
      <c r="O44" s="2" t="s">
        <v>213</v>
      </c>
      <c r="P44" s="2" t="s">
        <v>217</v>
      </c>
      <c r="Q44" s="3" t="str">
        <f>INDEX(SPORT!$A$1:$A$33,MATCH(SPORTSMEN!$R44,SPORT!$B$1:$B$33,0))</f>
        <v>OUTDOOR</v>
      </c>
      <c r="R44" s="2" t="s">
        <v>196</v>
      </c>
      <c r="S44" s="35">
        <v>50659</v>
      </c>
    </row>
    <row r="45" spans="1:19" x14ac:dyDescent="0.25">
      <c r="A45" s="33">
        <v>44</v>
      </c>
      <c r="B45" s="3" t="str">
        <f t="shared" si="0"/>
        <v>CAROLOTA MATEOS</v>
      </c>
      <c r="C45" s="2" t="s">
        <v>109</v>
      </c>
      <c r="D45" s="2" t="s">
        <v>115</v>
      </c>
      <c r="E45" s="2"/>
      <c r="F45" s="2" t="s">
        <v>116</v>
      </c>
      <c r="G45" s="34">
        <v>35742</v>
      </c>
      <c r="H45" s="2" t="s">
        <v>30</v>
      </c>
      <c r="I45" s="2" t="s">
        <v>138</v>
      </c>
      <c r="J45" s="4" t="s">
        <v>162</v>
      </c>
      <c r="K45" s="4" t="str">
        <f>HLOOKUP($J45,LOCATION!$B$2:$M$3,2,FALSE)</f>
        <v>SPAIN</v>
      </c>
      <c r="L45" s="4" t="str">
        <f>INDEX(LOCATION!$A$1:$M$2,1,MATCH(SPORTSMEN!$J45,LOCATION!$A$2:$M$2,0))</f>
        <v>Spanish</v>
      </c>
      <c r="M45" s="4" t="str">
        <f t="shared" si="1"/>
        <v>mateos.@xyz.com</v>
      </c>
      <c r="N45" s="36">
        <v>58.8</v>
      </c>
      <c r="O45" s="2" t="s">
        <v>218</v>
      </c>
      <c r="P45" s="2" t="s">
        <v>212</v>
      </c>
      <c r="Q45" s="3" t="str">
        <f>INDEX(SPORT!$A$1:$A$33,MATCH(SPORTSMEN!$R45,SPORT!$B$1:$B$33,0))</f>
        <v>OUTDOOR</v>
      </c>
      <c r="R45" s="2" t="s">
        <v>202</v>
      </c>
      <c r="S45" s="35">
        <v>58215</v>
      </c>
    </row>
    <row r="46" spans="1:19" x14ac:dyDescent="0.25">
      <c r="A46" s="33">
        <v>45</v>
      </c>
      <c r="B46" s="3" t="str">
        <f t="shared" si="0"/>
        <v>ELIZE PRINS</v>
      </c>
      <c r="C46" s="2" t="s">
        <v>117</v>
      </c>
      <c r="D46" s="2" t="s">
        <v>118</v>
      </c>
      <c r="E46" s="2"/>
      <c r="F46" s="2" t="s">
        <v>119</v>
      </c>
      <c r="G46" s="34">
        <v>35743</v>
      </c>
      <c r="H46" s="2" t="s">
        <v>20</v>
      </c>
      <c r="I46" s="2" t="s">
        <v>138</v>
      </c>
      <c r="J46" s="4" t="s">
        <v>165</v>
      </c>
      <c r="K46" s="4" t="str">
        <f>HLOOKUP($J46,LOCATION!$B$2:$M$3,2,FALSE)</f>
        <v>NETHERLANDS</v>
      </c>
      <c r="L46" s="4" t="str">
        <f>INDEX(LOCATION!$A$1:$M$2,1,MATCH(SPORTSMEN!$J46,LOCATION!$A$2:$M$2,0))</f>
        <v>Dutch</v>
      </c>
      <c r="M46" s="4" t="str">
        <f t="shared" si="1"/>
        <v>prins.@xyz.com</v>
      </c>
      <c r="N46" s="36">
        <v>63.8</v>
      </c>
      <c r="O46" s="2" t="s">
        <v>214</v>
      </c>
      <c r="P46" s="2" t="s">
        <v>217</v>
      </c>
      <c r="Q46" s="3" t="str">
        <f>INDEX(SPORT!$A$1:$A$33,MATCH(SPORTSMEN!$R46,SPORT!$B$1:$B$33,0))</f>
        <v>INDOOR</v>
      </c>
      <c r="R46" s="2" t="s">
        <v>204</v>
      </c>
      <c r="S46" s="35">
        <v>39935</v>
      </c>
    </row>
    <row r="47" spans="1:19" x14ac:dyDescent="0.25">
      <c r="A47" s="33">
        <v>46</v>
      </c>
      <c r="B47" s="3" t="str">
        <f t="shared" si="0"/>
        <v>RYAN PHAM</v>
      </c>
      <c r="C47" s="2" t="s">
        <v>120</v>
      </c>
      <c r="D47" s="2" t="s">
        <v>121</v>
      </c>
      <c r="E47" s="2"/>
      <c r="F47" s="2" t="s">
        <v>122</v>
      </c>
      <c r="G47" s="34">
        <v>35744</v>
      </c>
      <c r="H47" s="2" t="s">
        <v>9</v>
      </c>
      <c r="I47" s="2" t="s">
        <v>142</v>
      </c>
      <c r="J47" s="4" t="s">
        <v>165</v>
      </c>
      <c r="K47" s="4" t="str">
        <f>HLOOKUP($J47,LOCATION!$B$2:$M$3,2,FALSE)</f>
        <v>NETHERLANDS</v>
      </c>
      <c r="L47" s="4" t="str">
        <f>INDEX(LOCATION!$A$1:$M$2,1,MATCH(SPORTSMEN!$J47,LOCATION!$A$2:$M$2,0))</f>
        <v>Dutch</v>
      </c>
      <c r="M47" s="4" t="str">
        <f t="shared" si="1"/>
        <v>pham.@xyz.com</v>
      </c>
      <c r="N47" s="36">
        <v>98.6</v>
      </c>
      <c r="O47" s="2" t="s">
        <v>213</v>
      </c>
      <c r="P47" s="2" t="s">
        <v>219</v>
      </c>
      <c r="Q47" s="3" t="str">
        <f>INDEX(SPORT!$A$1:$A$33,MATCH(SPORTSMEN!$R47,SPORT!$B$1:$B$33,0))</f>
        <v>OUTDOOR</v>
      </c>
      <c r="R47" s="2" t="s">
        <v>195</v>
      </c>
      <c r="S47" s="35">
        <v>44865</v>
      </c>
    </row>
    <row r="48" spans="1:19" x14ac:dyDescent="0.25">
      <c r="A48" s="33">
        <v>47</v>
      </c>
      <c r="B48" s="3" t="str">
        <f t="shared" si="0"/>
        <v>ELISE ROTTEVEEL</v>
      </c>
      <c r="C48" s="2" t="s">
        <v>123</v>
      </c>
      <c r="D48" s="2" t="s">
        <v>124</v>
      </c>
      <c r="E48" s="2"/>
      <c r="F48" s="2" t="s">
        <v>125</v>
      </c>
      <c r="G48" s="34">
        <v>35745</v>
      </c>
      <c r="H48" s="2" t="s">
        <v>69</v>
      </c>
      <c r="I48" s="2" t="s">
        <v>138</v>
      </c>
      <c r="J48" s="4" t="s">
        <v>165</v>
      </c>
      <c r="K48" s="4" t="str">
        <f>HLOOKUP($J48,LOCATION!$B$2:$M$3,2,FALSE)</f>
        <v>NETHERLANDS</v>
      </c>
      <c r="L48" s="4" t="str">
        <f>INDEX(LOCATION!$A$1:$M$2,1,MATCH(SPORTSMEN!$J48,LOCATION!$A$2:$M$2,0))</f>
        <v>Dutch</v>
      </c>
      <c r="M48" s="4" t="str">
        <f t="shared" si="1"/>
        <v>rotteveel.@xyz.com</v>
      </c>
      <c r="N48" s="36">
        <v>61.8</v>
      </c>
      <c r="O48" s="2" t="s">
        <v>218</v>
      </c>
      <c r="P48" s="2" t="s">
        <v>212</v>
      </c>
      <c r="Q48" s="3" t="str">
        <f>INDEX(SPORT!$A$1:$A$33,MATCH(SPORTSMEN!$R48,SPORT!$B$1:$B$33,0))</f>
        <v>OUTDOOR</v>
      </c>
      <c r="R48" s="2" t="s">
        <v>195</v>
      </c>
      <c r="S48" s="35">
        <v>90478</v>
      </c>
    </row>
    <row r="49" spans="1:19" x14ac:dyDescent="0.25">
      <c r="A49" s="33">
        <v>48</v>
      </c>
      <c r="B49" s="3" t="str">
        <f t="shared" si="0"/>
        <v>MIRJAM SODERBERG</v>
      </c>
      <c r="C49" s="2" t="s">
        <v>126</v>
      </c>
      <c r="D49" s="2" t="s">
        <v>127</v>
      </c>
      <c r="E49" s="2"/>
      <c r="F49" s="2" t="s">
        <v>128</v>
      </c>
      <c r="G49" s="34">
        <v>35746</v>
      </c>
      <c r="H49" s="2" t="s">
        <v>20</v>
      </c>
      <c r="I49" s="2" t="s">
        <v>138</v>
      </c>
      <c r="J49" s="4" t="s">
        <v>168</v>
      </c>
      <c r="K49" s="4" t="str">
        <f>HLOOKUP($J49,LOCATION!$B$2:$M$3,2,FALSE)</f>
        <v>SWEDEN</v>
      </c>
      <c r="L49" s="4" t="str">
        <f>INDEX(LOCATION!$A$1:$M$2,1,MATCH(SPORTSMEN!$J49,LOCATION!$A$2:$M$2,0))</f>
        <v>Swedish</v>
      </c>
      <c r="M49" s="4" t="str">
        <f t="shared" si="1"/>
        <v>soderberg.@xyz.com</v>
      </c>
      <c r="N49" s="36">
        <v>50</v>
      </c>
      <c r="O49" s="2" t="s">
        <v>213</v>
      </c>
      <c r="P49" s="2" t="s">
        <v>217</v>
      </c>
      <c r="Q49" s="3" t="str">
        <f>INDEX(SPORT!$A$1:$A$33,MATCH(SPORTSMEN!$R49,SPORT!$B$1:$B$33,0))</f>
        <v>OUTDOOR</v>
      </c>
      <c r="R49" s="2" t="s">
        <v>177</v>
      </c>
      <c r="S49" s="35">
        <v>38965</v>
      </c>
    </row>
    <row r="50" spans="1:19" x14ac:dyDescent="0.25">
      <c r="A50" s="33">
        <v>49</v>
      </c>
      <c r="B50" s="3" t="str">
        <f t="shared" si="0"/>
        <v>BERNDT PALSSON</v>
      </c>
      <c r="C50" s="2" t="s">
        <v>129</v>
      </c>
      <c r="D50" s="2" t="s">
        <v>130</v>
      </c>
      <c r="E50" s="2"/>
      <c r="F50" s="2" t="s">
        <v>131</v>
      </c>
      <c r="G50" s="34">
        <v>35747</v>
      </c>
      <c r="H50" s="2" t="s">
        <v>53</v>
      </c>
      <c r="I50" s="2" t="s">
        <v>142</v>
      </c>
      <c r="J50" s="4" t="s">
        <v>168</v>
      </c>
      <c r="K50" s="4" t="str">
        <f>HLOOKUP($J50,LOCATION!$B$2:$M$3,2,FALSE)</f>
        <v>SWEDEN</v>
      </c>
      <c r="L50" s="4" t="str">
        <f>INDEX(LOCATION!$A$1:$M$2,1,MATCH(SPORTSMEN!$J50,LOCATION!$A$2:$M$2,0))</f>
        <v>Swedish</v>
      </c>
      <c r="M50" s="4" t="str">
        <f t="shared" si="1"/>
        <v>palsson.@xyz.com</v>
      </c>
      <c r="N50" s="36">
        <v>45.9</v>
      </c>
      <c r="O50" s="2" t="s">
        <v>214</v>
      </c>
      <c r="P50" s="2" t="s">
        <v>210</v>
      </c>
      <c r="Q50" s="3" t="str">
        <f>INDEX(SPORT!$A$1:$A$33,MATCH(SPORTSMEN!$R50,SPORT!$B$1:$B$33,0))</f>
        <v>OUTDOOR</v>
      </c>
      <c r="R50" s="2" t="s">
        <v>205</v>
      </c>
      <c r="S50" s="35">
        <v>35387</v>
      </c>
    </row>
    <row r="51" spans="1:19" x14ac:dyDescent="0.25">
      <c r="A51" s="33">
        <v>50</v>
      </c>
      <c r="B51" s="3" t="str">
        <f t="shared" si="0"/>
        <v>ADRIANO SOBRINHO</v>
      </c>
      <c r="C51" s="2" t="s">
        <v>13</v>
      </c>
      <c r="D51" s="2" t="s">
        <v>132</v>
      </c>
      <c r="E51" s="2" t="s">
        <v>133</v>
      </c>
      <c r="F51" s="2" t="s">
        <v>134</v>
      </c>
      <c r="G51" s="34">
        <v>35748</v>
      </c>
      <c r="H51" s="2" t="s">
        <v>30</v>
      </c>
      <c r="I51" s="2" t="s">
        <v>142</v>
      </c>
      <c r="J51" s="4" t="s">
        <v>169</v>
      </c>
      <c r="K51" s="4" t="str">
        <f>HLOOKUP($J51,LOCATION!$B$2:$M$3,2,FALSE)</f>
        <v>BRAZIL</v>
      </c>
      <c r="L51" s="4" t="str">
        <f>INDEX(LOCATION!$A$1:$M$2,1,MATCH(SPORTSMEN!$J51,LOCATION!$A$2:$M$2,0))</f>
        <v>Portuguese</v>
      </c>
      <c r="M51" s="4" t="str">
        <f t="shared" si="1"/>
        <v>sobrinho.@xyz.com</v>
      </c>
      <c r="N51" s="36">
        <v>92.5</v>
      </c>
      <c r="O51" s="2" t="s">
        <v>209</v>
      </c>
      <c r="P51" s="2" t="s">
        <v>216</v>
      </c>
      <c r="Q51" s="3" t="str">
        <f>INDEX(SPORT!$A$1:$A$33,MATCH(SPORTSMEN!$R51,SPORT!$B$1:$B$33,0))</f>
        <v>INDOOR</v>
      </c>
      <c r="R51" s="2" t="s">
        <v>206</v>
      </c>
      <c r="S51" s="35">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Jayanto Debnath</cp:lastModifiedBy>
  <dcterms:created xsi:type="dcterms:W3CDTF">2019-05-28T07:07:38Z</dcterms:created>
  <dcterms:modified xsi:type="dcterms:W3CDTF">2022-11-24T08:49:46Z</dcterms:modified>
</cp:coreProperties>
</file>